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90" yWindow="585" windowWidth="20775" windowHeight="8895"/>
  </bookViews>
  <sheets>
    <sheet name="Franchise Wastage " sheetId="2" r:id="rId1"/>
    <sheet name="Shop Wastage+CS Margin" sheetId="3" r:id="rId2"/>
    <sheet name="Sheet3" sheetId="4" r:id="rId3"/>
    <sheet name="Sheet1" sheetId="5" r:id="rId4"/>
  </sheets>
  <definedNames>
    <definedName name="_xlnm._FilterDatabase" localSheetId="0" hidden="1">'Franchise Wastage '!$A$3:$AA$1283</definedName>
    <definedName name="_xlnm._FilterDatabase" localSheetId="3" hidden="1">Sheet1!$A$6:$R$1329</definedName>
    <definedName name="_xlnm._FilterDatabase" localSheetId="1" hidden="1">'Shop Wastage+CS Margin'!$A$7:$F$2282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AC1128" i="2" l="1"/>
  <c r="AC1127" i="2"/>
  <c r="AA1282" i="2" l="1"/>
  <c r="U1282" i="2"/>
  <c r="T1282" i="2"/>
  <c r="AC1282" i="2" s="1"/>
  <c r="AA1281" i="2"/>
  <c r="U1281" i="2"/>
  <c r="T1281" i="2"/>
  <c r="AC1281" i="2" s="1"/>
  <c r="AA1280" i="2"/>
  <c r="U1280" i="2"/>
  <c r="T1280" i="2"/>
  <c r="AC1280" i="2" s="1"/>
  <c r="AA1279" i="2"/>
  <c r="U1279" i="2"/>
  <c r="T1279" i="2"/>
  <c r="AC1279" i="2" s="1"/>
  <c r="AA1278" i="2"/>
  <c r="U1278" i="2"/>
  <c r="T1278" i="2"/>
  <c r="AC1278" i="2" s="1"/>
  <c r="AA1277" i="2"/>
  <c r="U1277" i="2"/>
  <c r="T1277" i="2"/>
  <c r="AC1277" i="2" s="1"/>
  <c r="AA1276" i="2"/>
  <c r="U1276" i="2"/>
  <c r="T1276" i="2"/>
  <c r="AC1276" i="2" s="1"/>
  <c r="AA1275" i="2"/>
  <c r="U1275" i="2"/>
  <c r="T1275" i="2"/>
  <c r="AC1275" i="2" s="1"/>
  <c r="AA1274" i="2"/>
  <c r="U1274" i="2"/>
  <c r="T1274" i="2"/>
  <c r="AC1274" i="2" s="1"/>
  <c r="AA1273" i="2"/>
  <c r="U1273" i="2"/>
  <c r="T1273" i="2"/>
  <c r="AC1273" i="2" s="1"/>
  <c r="AA1272" i="2"/>
  <c r="U1272" i="2"/>
  <c r="T1272" i="2"/>
  <c r="AC1272" i="2" s="1"/>
  <c r="AA1271" i="2"/>
  <c r="U1271" i="2"/>
  <c r="T1271" i="2"/>
  <c r="AC1271" i="2" s="1"/>
  <c r="AA1270" i="2"/>
  <c r="U1270" i="2"/>
  <c r="T1270" i="2"/>
  <c r="AC1270" i="2" s="1"/>
  <c r="AA1269" i="2"/>
  <c r="U1269" i="2"/>
  <c r="T1269" i="2"/>
  <c r="AC1269" i="2" s="1"/>
  <c r="AA1268" i="2"/>
  <c r="U1268" i="2"/>
  <c r="T1268" i="2"/>
  <c r="AC1268" i="2" s="1"/>
  <c r="AA1267" i="2"/>
  <c r="U1267" i="2"/>
  <c r="T1267" i="2"/>
  <c r="AC1267" i="2" s="1"/>
  <c r="AA1266" i="2"/>
  <c r="U1266" i="2"/>
  <c r="T1266" i="2"/>
  <c r="AC1266" i="2" s="1"/>
  <c r="AA1265" i="2"/>
  <c r="U1265" i="2"/>
  <c r="T1265" i="2"/>
  <c r="AC1265" i="2" s="1"/>
  <c r="AA1264" i="2"/>
  <c r="U1264" i="2"/>
  <c r="T1264" i="2"/>
  <c r="AC1264" i="2" s="1"/>
  <c r="AA1263" i="2"/>
  <c r="U1263" i="2"/>
  <c r="T1263" i="2"/>
  <c r="AC1263" i="2" s="1"/>
  <c r="AA1262" i="2"/>
  <c r="U1262" i="2"/>
  <c r="T1262" i="2"/>
  <c r="AC1262" i="2" s="1"/>
  <c r="AA1261" i="2"/>
  <c r="U1261" i="2"/>
  <c r="T1261" i="2"/>
  <c r="AC1261" i="2" s="1"/>
  <c r="AA1260" i="2"/>
  <c r="U1260" i="2"/>
  <c r="T1260" i="2"/>
  <c r="AC1260" i="2" s="1"/>
  <c r="AA1259" i="2"/>
  <c r="U1259" i="2"/>
  <c r="T1259" i="2"/>
  <c r="AC1259" i="2" s="1"/>
  <c r="AA1258" i="2"/>
  <c r="U1258" i="2"/>
  <c r="T1258" i="2"/>
  <c r="AC1258" i="2" s="1"/>
  <c r="AA1257" i="2"/>
  <c r="U1257" i="2"/>
  <c r="T1257" i="2"/>
  <c r="AC1257" i="2" s="1"/>
  <c r="AA1256" i="2"/>
  <c r="U1256" i="2"/>
  <c r="T1256" i="2"/>
  <c r="AC1256" i="2" s="1"/>
  <c r="AA1255" i="2"/>
  <c r="U1255" i="2"/>
  <c r="T1255" i="2"/>
  <c r="AC1255" i="2" s="1"/>
  <c r="AA1254" i="2"/>
  <c r="U1254" i="2"/>
  <c r="T1254" i="2"/>
  <c r="AC1254" i="2" s="1"/>
  <c r="AA1253" i="2"/>
  <c r="U1253" i="2"/>
  <c r="T1253" i="2"/>
  <c r="AC1253" i="2" s="1"/>
  <c r="AA1252" i="2"/>
  <c r="U1252" i="2"/>
  <c r="T1252" i="2"/>
  <c r="AC1252" i="2" s="1"/>
  <c r="AA1251" i="2"/>
  <c r="U1251" i="2"/>
  <c r="T1251" i="2"/>
  <c r="AC1251" i="2" s="1"/>
  <c r="AA1250" i="2"/>
  <c r="U1250" i="2"/>
  <c r="T1250" i="2"/>
  <c r="AC1250" i="2" s="1"/>
  <c r="AA1249" i="2"/>
  <c r="U1249" i="2"/>
  <c r="T1249" i="2"/>
  <c r="AC1249" i="2" s="1"/>
  <c r="AA1248" i="2"/>
  <c r="U1248" i="2"/>
  <c r="T1248" i="2"/>
  <c r="AC1248" i="2" s="1"/>
  <c r="AA1247" i="2"/>
  <c r="U1247" i="2"/>
  <c r="T1247" i="2"/>
  <c r="AC1247" i="2" s="1"/>
  <c r="AA1246" i="2"/>
  <c r="U1246" i="2"/>
  <c r="T1246" i="2"/>
  <c r="AC1246" i="2" s="1"/>
  <c r="AA1245" i="2"/>
  <c r="U1245" i="2"/>
  <c r="T1245" i="2"/>
  <c r="AC1245" i="2" s="1"/>
  <c r="AA1244" i="2"/>
  <c r="U1244" i="2"/>
  <c r="T1244" i="2"/>
  <c r="AC1244" i="2" s="1"/>
  <c r="AA1243" i="2"/>
  <c r="U1243" i="2"/>
  <c r="T1243" i="2"/>
  <c r="AC1243" i="2" s="1"/>
  <c r="AA1242" i="2"/>
  <c r="U1242" i="2"/>
  <c r="T1242" i="2"/>
  <c r="AC1242" i="2" s="1"/>
  <c r="AA1241" i="2"/>
  <c r="U1241" i="2"/>
  <c r="T1241" i="2"/>
  <c r="AC1241" i="2" s="1"/>
  <c r="AA1240" i="2"/>
  <c r="U1240" i="2"/>
  <c r="T1240" i="2"/>
  <c r="AC1240" i="2" s="1"/>
  <c r="AA1239" i="2"/>
  <c r="U1239" i="2"/>
  <c r="T1239" i="2"/>
  <c r="AC1239" i="2" s="1"/>
  <c r="AA1238" i="2"/>
  <c r="U1238" i="2"/>
  <c r="T1238" i="2"/>
  <c r="AC1238" i="2" s="1"/>
  <c r="AA1237" i="2"/>
  <c r="U1237" i="2"/>
  <c r="T1237" i="2"/>
  <c r="AC1237" i="2" s="1"/>
  <c r="AA1236" i="2"/>
  <c r="U1236" i="2"/>
  <c r="T1236" i="2"/>
  <c r="AC1236" i="2" s="1"/>
  <c r="AA1235" i="2"/>
  <c r="U1235" i="2"/>
  <c r="T1235" i="2"/>
  <c r="AC1235" i="2" s="1"/>
  <c r="AA1234" i="2"/>
  <c r="U1234" i="2"/>
  <c r="T1234" i="2"/>
  <c r="AC1234" i="2" s="1"/>
  <c r="AA1233" i="2"/>
  <c r="U1233" i="2"/>
  <c r="T1233" i="2"/>
  <c r="AC1233" i="2" s="1"/>
  <c r="AA1232" i="2"/>
  <c r="U1232" i="2"/>
  <c r="T1232" i="2"/>
  <c r="AC1232" i="2" s="1"/>
  <c r="AA1231" i="2"/>
  <c r="U1231" i="2"/>
  <c r="T1231" i="2"/>
  <c r="AC1231" i="2" s="1"/>
  <c r="AA1230" i="2"/>
  <c r="U1230" i="2"/>
  <c r="T1230" i="2"/>
  <c r="AC1230" i="2" s="1"/>
  <c r="AA1229" i="2"/>
  <c r="U1229" i="2"/>
  <c r="T1229" i="2"/>
  <c r="AC1229" i="2" s="1"/>
  <c r="AA1228" i="2"/>
  <c r="U1228" i="2"/>
  <c r="T1228" i="2"/>
  <c r="AC1228" i="2" s="1"/>
  <c r="AA1227" i="2"/>
  <c r="U1227" i="2"/>
  <c r="T1227" i="2"/>
  <c r="AC1227" i="2" s="1"/>
  <c r="AA1226" i="2"/>
  <c r="U1226" i="2"/>
  <c r="T1226" i="2"/>
  <c r="AC1226" i="2" s="1"/>
  <c r="AA1225" i="2"/>
  <c r="U1225" i="2"/>
  <c r="T1225" i="2"/>
  <c r="AC1225" i="2" s="1"/>
  <c r="AA1224" i="2"/>
  <c r="U1224" i="2"/>
  <c r="T1224" i="2"/>
  <c r="AC1224" i="2" s="1"/>
  <c r="AA1223" i="2"/>
  <c r="U1223" i="2"/>
  <c r="T1223" i="2"/>
  <c r="AC1223" i="2" s="1"/>
  <c r="AA1222" i="2"/>
  <c r="U1222" i="2"/>
  <c r="T1222" i="2"/>
  <c r="AC1222" i="2" s="1"/>
  <c r="AA1221" i="2"/>
  <c r="U1221" i="2"/>
  <c r="T1221" i="2"/>
  <c r="AC1221" i="2" s="1"/>
  <c r="AA1220" i="2"/>
  <c r="U1220" i="2"/>
  <c r="T1220" i="2"/>
  <c r="AC1220" i="2" s="1"/>
  <c r="AA1219" i="2"/>
  <c r="U1219" i="2"/>
  <c r="T1219" i="2"/>
  <c r="AC1219" i="2" s="1"/>
  <c r="AA1218" i="2"/>
  <c r="U1218" i="2"/>
  <c r="T1218" i="2"/>
  <c r="AC1218" i="2" s="1"/>
  <c r="AA1217" i="2"/>
  <c r="U1217" i="2"/>
  <c r="T1217" i="2"/>
  <c r="AC1217" i="2" s="1"/>
  <c r="AA1216" i="2"/>
  <c r="U1216" i="2"/>
  <c r="T1216" i="2"/>
  <c r="AC1216" i="2" s="1"/>
  <c r="AA1215" i="2"/>
  <c r="U1215" i="2"/>
  <c r="T1215" i="2"/>
  <c r="AC1215" i="2" s="1"/>
  <c r="AA1214" i="2"/>
  <c r="U1214" i="2"/>
  <c r="T1214" i="2"/>
  <c r="AC1214" i="2" s="1"/>
  <c r="AA1213" i="2"/>
  <c r="U1213" i="2"/>
  <c r="T1213" i="2"/>
  <c r="AC1213" i="2" s="1"/>
  <c r="AA1212" i="2"/>
  <c r="U1212" i="2"/>
  <c r="T1212" i="2"/>
  <c r="AC1212" i="2" s="1"/>
  <c r="AA1211" i="2"/>
  <c r="U1211" i="2"/>
  <c r="T1211" i="2"/>
  <c r="AC1211" i="2" s="1"/>
  <c r="AA1210" i="2"/>
  <c r="U1210" i="2"/>
  <c r="T1210" i="2"/>
  <c r="AC1210" i="2" s="1"/>
  <c r="AA1209" i="2"/>
  <c r="U1209" i="2"/>
  <c r="T1209" i="2"/>
  <c r="AC1209" i="2" s="1"/>
  <c r="AA1208" i="2"/>
  <c r="U1208" i="2"/>
  <c r="T1208" i="2"/>
  <c r="AC1208" i="2" s="1"/>
  <c r="AA1207" i="2"/>
  <c r="U1207" i="2"/>
  <c r="T1207" i="2"/>
  <c r="AC1207" i="2" s="1"/>
  <c r="AA1206" i="2"/>
  <c r="U1206" i="2"/>
  <c r="T1206" i="2"/>
  <c r="AC1206" i="2" s="1"/>
  <c r="AA1205" i="2"/>
  <c r="U1205" i="2"/>
  <c r="T1205" i="2"/>
  <c r="AC1205" i="2" s="1"/>
  <c r="AA1204" i="2"/>
  <c r="U1204" i="2"/>
  <c r="T1204" i="2"/>
  <c r="AC1204" i="2" s="1"/>
  <c r="AA1203" i="2"/>
  <c r="U1203" i="2"/>
  <c r="T1203" i="2"/>
  <c r="AC1203" i="2" s="1"/>
  <c r="AA1202" i="2"/>
  <c r="U1202" i="2"/>
  <c r="T1202" i="2"/>
  <c r="AC1202" i="2" s="1"/>
  <c r="AA1201" i="2"/>
  <c r="U1201" i="2"/>
  <c r="T1201" i="2"/>
  <c r="AC1201" i="2" s="1"/>
  <c r="AA1200" i="2"/>
  <c r="U1200" i="2"/>
  <c r="T1200" i="2"/>
  <c r="AC1200" i="2" s="1"/>
  <c r="AA1199" i="2"/>
  <c r="U1199" i="2"/>
  <c r="T1199" i="2"/>
  <c r="AC1199" i="2" s="1"/>
  <c r="AA1198" i="2"/>
  <c r="U1198" i="2"/>
  <c r="T1198" i="2"/>
  <c r="AC1198" i="2" s="1"/>
  <c r="AA1197" i="2"/>
  <c r="U1197" i="2"/>
  <c r="T1197" i="2"/>
  <c r="AC1197" i="2" s="1"/>
  <c r="AA1196" i="2"/>
  <c r="U1196" i="2"/>
  <c r="T1196" i="2"/>
  <c r="AC1196" i="2" s="1"/>
  <c r="AA1195" i="2"/>
  <c r="U1195" i="2"/>
  <c r="T1195" i="2"/>
  <c r="AC1195" i="2" s="1"/>
  <c r="AA1194" i="2"/>
  <c r="U1194" i="2"/>
  <c r="T1194" i="2"/>
  <c r="AC1194" i="2" s="1"/>
  <c r="AA1193" i="2"/>
  <c r="U1193" i="2"/>
  <c r="T1193" i="2"/>
  <c r="AC1193" i="2" s="1"/>
  <c r="AA1192" i="2"/>
  <c r="U1192" i="2"/>
  <c r="T1192" i="2"/>
  <c r="AC1192" i="2" s="1"/>
  <c r="AA1191" i="2"/>
  <c r="U1191" i="2"/>
  <c r="T1191" i="2"/>
  <c r="AC1191" i="2" s="1"/>
  <c r="AA1190" i="2"/>
  <c r="U1190" i="2"/>
  <c r="T1190" i="2"/>
  <c r="AC1190" i="2" s="1"/>
  <c r="AA1189" i="2"/>
  <c r="U1189" i="2"/>
  <c r="T1189" i="2"/>
  <c r="AC1189" i="2" s="1"/>
  <c r="AA1188" i="2"/>
  <c r="U1188" i="2"/>
  <c r="T1188" i="2"/>
  <c r="AC1188" i="2" s="1"/>
  <c r="AA1187" i="2"/>
  <c r="U1187" i="2"/>
  <c r="T1187" i="2"/>
  <c r="AC1187" i="2" s="1"/>
  <c r="AA1186" i="2"/>
  <c r="U1186" i="2"/>
  <c r="T1186" i="2"/>
  <c r="AC1186" i="2" s="1"/>
  <c r="AA1185" i="2"/>
  <c r="U1185" i="2"/>
  <c r="T1185" i="2"/>
  <c r="AC1185" i="2" s="1"/>
  <c r="AA1184" i="2"/>
  <c r="U1184" i="2"/>
  <c r="T1184" i="2"/>
  <c r="AC1184" i="2" s="1"/>
  <c r="AA1183" i="2"/>
  <c r="U1183" i="2"/>
  <c r="T1183" i="2"/>
  <c r="AC1183" i="2" s="1"/>
  <c r="AA1182" i="2"/>
  <c r="U1182" i="2"/>
  <c r="T1182" i="2"/>
  <c r="AC1182" i="2" s="1"/>
  <c r="AA1181" i="2"/>
  <c r="U1181" i="2"/>
  <c r="T1181" i="2"/>
  <c r="AC1181" i="2" s="1"/>
  <c r="AA1180" i="2"/>
  <c r="U1180" i="2"/>
  <c r="T1180" i="2"/>
  <c r="AC1180" i="2" s="1"/>
  <c r="AA1179" i="2"/>
  <c r="U1179" i="2"/>
  <c r="T1179" i="2"/>
  <c r="AC1179" i="2" s="1"/>
  <c r="AA1178" i="2"/>
  <c r="U1178" i="2"/>
  <c r="T1178" i="2"/>
  <c r="AC1178" i="2" s="1"/>
  <c r="AA1177" i="2"/>
  <c r="U1177" i="2"/>
  <c r="T1177" i="2"/>
  <c r="AC1177" i="2" s="1"/>
  <c r="AA1176" i="2"/>
  <c r="U1176" i="2"/>
  <c r="T1176" i="2"/>
  <c r="AC1176" i="2" s="1"/>
  <c r="AA1175" i="2"/>
  <c r="U1175" i="2"/>
  <c r="T1175" i="2"/>
  <c r="AC1175" i="2" s="1"/>
  <c r="AA1174" i="2"/>
  <c r="U1174" i="2"/>
  <c r="T1174" i="2"/>
  <c r="AC1174" i="2" s="1"/>
  <c r="AA1173" i="2"/>
  <c r="U1173" i="2"/>
  <c r="T1173" i="2"/>
  <c r="AC1173" i="2" s="1"/>
  <c r="AA1172" i="2"/>
  <c r="U1172" i="2"/>
  <c r="T1172" i="2"/>
  <c r="AC1172" i="2" s="1"/>
  <c r="AA1171" i="2"/>
  <c r="U1171" i="2"/>
  <c r="T1171" i="2"/>
  <c r="AC1171" i="2" s="1"/>
  <c r="AA1170" i="2"/>
  <c r="U1170" i="2"/>
  <c r="T1170" i="2"/>
  <c r="AC1170" i="2" s="1"/>
  <c r="AA1169" i="2"/>
  <c r="U1169" i="2"/>
  <c r="T1169" i="2"/>
  <c r="AC1169" i="2" s="1"/>
  <c r="AA1168" i="2"/>
  <c r="U1168" i="2"/>
  <c r="T1168" i="2"/>
  <c r="AC1168" i="2" s="1"/>
  <c r="AA1167" i="2"/>
  <c r="U1167" i="2"/>
  <c r="T1167" i="2"/>
  <c r="AC1167" i="2" s="1"/>
  <c r="AA1166" i="2"/>
  <c r="U1166" i="2"/>
  <c r="T1166" i="2"/>
  <c r="AC1166" i="2" s="1"/>
  <c r="AA1165" i="2"/>
  <c r="U1165" i="2"/>
  <c r="T1165" i="2"/>
  <c r="AC1165" i="2" s="1"/>
  <c r="AA1164" i="2"/>
  <c r="U1164" i="2"/>
  <c r="T1164" i="2"/>
  <c r="AC1164" i="2" s="1"/>
  <c r="AA1163" i="2"/>
  <c r="U1163" i="2"/>
  <c r="T1163" i="2"/>
  <c r="AC1163" i="2" s="1"/>
  <c r="AA1162" i="2"/>
  <c r="U1162" i="2"/>
  <c r="T1162" i="2"/>
  <c r="AC1162" i="2" s="1"/>
  <c r="AA1161" i="2"/>
  <c r="U1161" i="2"/>
  <c r="T1161" i="2"/>
  <c r="AC1161" i="2" s="1"/>
  <c r="AA1160" i="2"/>
  <c r="U1160" i="2"/>
  <c r="T1160" i="2"/>
  <c r="AC1160" i="2" s="1"/>
  <c r="AA1159" i="2"/>
  <c r="U1159" i="2"/>
  <c r="T1159" i="2"/>
  <c r="AC1159" i="2" s="1"/>
  <c r="AA1158" i="2"/>
  <c r="U1158" i="2"/>
  <c r="T1158" i="2"/>
  <c r="AC1158" i="2" s="1"/>
  <c r="AA1157" i="2"/>
  <c r="U1157" i="2"/>
  <c r="T1157" i="2"/>
  <c r="AC1157" i="2" s="1"/>
  <c r="AA1156" i="2"/>
  <c r="U1156" i="2"/>
  <c r="T1156" i="2"/>
  <c r="AC1156" i="2" s="1"/>
  <c r="AA1155" i="2"/>
  <c r="U1155" i="2"/>
  <c r="T1155" i="2"/>
  <c r="AC1155" i="2" s="1"/>
  <c r="AA1154" i="2"/>
  <c r="U1154" i="2"/>
  <c r="T1154" i="2"/>
  <c r="AC1154" i="2" s="1"/>
  <c r="AA1153" i="2"/>
  <c r="U1153" i="2"/>
  <c r="T1153" i="2"/>
  <c r="AC1153" i="2" s="1"/>
  <c r="AA1152" i="2"/>
  <c r="U1152" i="2"/>
  <c r="T1152" i="2"/>
  <c r="AC1152" i="2" s="1"/>
  <c r="AA1151" i="2"/>
  <c r="U1151" i="2"/>
  <c r="T1151" i="2"/>
  <c r="AC1151" i="2" s="1"/>
  <c r="AA1150" i="2"/>
  <c r="U1150" i="2"/>
  <c r="T1150" i="2"/>
  <c r="AC1150" i="2" s="1"/>
  <c r="AA1149" i="2"/>
  <c r="U1149" i="2"/>
  <c r="T1149" i="2"/>
  <c r="AC1149" i="2" s="1"/>
  <c r="AA1148" i="2"/>
  <c r="U1148" i="2"/>
  <c r="T1148" i="2"/>
  <c r="AC1148" i="2" s="1"/>
  <c r="AA1147" i="2"/>
  <c r="U1147" i="2"/>
  <c r="T1147" i="2"/>
  <c r="AC1147" i="2" s="1"/>
  <c r="AA1146" i="2"/>
  <c r="U1146" i="2"/>
  <c r="T1146" i="2"/>
  <c r="AC1146" i="2" s="1"/>
  <c r="AA1145" i="2"/>
  <c r="U1145" i="2"/>
  <c r="T1145" i="2"/>
  <c r="AC1145" i="2" s="1"/>
  <c r="AA1144" i="2"/>
  <c r="U1144" i="2"/>
  <c r="T1144" i="2"/>
  <c r="AC1144" i="2" s="1"/>
  <c r="AA1143" i="2"/>
  <c r="U1143" i="2"/>
  <c r="T1143" i="2"/>
  <c r="AC1143" i="2" s="1"/>
  <c r="AA1142" i="2"/>
  <c r="U1142" i="2"/>
  <c r="T1142" i="2"/>
  <c r="AC1142" i="2" s="1"/>
  <c r="AA1141" i="2"/>
  <c r="U1141" i="2"/>
  <c r="T1141" i="2"/>
  <c r="AC1141" i="2" s="1"/>
  <c r="AA1140" i="2"/>
  <c r="U1140" i="2"/>
  <c r="T1140" i="2"/>
  <c r="AC1140" i="2" s="1"/>
  <c r="AA1139" i="2"/>
  <c r="U1139" i="2"/>
  <c r="T1139" i="2"/>
  <c r="AC1139" i="2" s="1"/>
  <c r="AA1138" i="2"/>
  <c r="U1138" i="2"/>
  <c r="T1138" i="2"/>
  <c r="AC1138" i="2" s="1"/>
  <c r="AA1137" i="2"/>
  <c r="U1137" i="2"/>
  <c r="T1137" i="2"/>
  <c r="AC1137" i="2" s="1"/>
  <c r="AA1136" i="2"/>
  <c r="U1136" i="2"/>
  <c r="T1136" i="2"/>
  <c r="AC1136" i="2" s="1"/>
  <c r="AA1135" i="2"/>
  <c r="U1135" i="2"/>
  <c r="T1135" i="2"/>
  <c r="AC1135" i="2" s="1"/>
  <c r="AA1134" i="2"/>
  <c r="U1134" i="2"/>
  <c r="T1134" i="2"/>
  <c r="AC1134" i="2" s="1"/>
  <c r="AA1133" i="2"/>
  <c r="U1133" i="2"/>
  <c r="T1133" i="2"/>
  <c r="AC1133" i="2" s="1"/>
  <c r="AA1132" i="2"/>
  <c r="U1132" i="2"/>
  <c r="T1132" i="2"/>
  <c r="AC1132" i="2" s="1"/>
  <c r="AA1131" i="2"/>
  <c r="U1131" i="2"/>
  <c r="T1131" i="2"/>
  <c r="AC1131" i="2" s="1"/>
  <c r="AA1130" i="2"/>
  <c r="U1130" i="2"/>
  <c r="T1130" i="2"/>
  <c r="AC1130" i="2" s="1"/>
  <c r="AA1129" i="2"/>
  <c r="U1129" i="2"/>
  <c r="T1129" i="2"/>
  <c r="AC1129" i="2" s="1"/>
  <c r="L1282" i="2"/>
  <c r="K1282" i="2"/>
  <c r="L1281" i="2"/>
  <c r="K1281" i="2"/>
  <c r="L1280" i="2"/>
  <c r="K1280" i="2"/>
  <c r="L1279" i="2"/>
  <c r="K1279" i="2"/>
  <c r="L1278" i="2"/>
  <c r="K1278" i="2"/>
  <c r="L1277" i="2"/>
  <c r="K1277" i="2"/>
  <c r="L1276" i="2"/>
  <c r="K1276" i="2"/>
  <c r="L1275" i="2"/>
  <c r="K1275" i="2"/>
  <c r="L1274" i="2"/>
  <c r="K1274" i="2"/>
  <c r="L1273" i="2"/>
  <c r="K1273" i="2"/>
  <c r="L1272" i="2"/>
  <c r="K1272" i="2"/>
  <c r="L1271" i="2"/>
  <c r="K1271" i="2"/>
  <c r="L1270" i="2"/>
  <c r="K1270" i="2"/>
  <c r="L1269" i="2"/>
  <c r="K1269" i="2"/>
  <c r="L1268" i="2"/>
  <c r="K1268" i="2"/>
  <c r="L1267" i="2"/>
  <c r="K1267" i="2"/>
  <c r="L1266" i="2"/>
  <c r="K1266" i="2"/>
  <c r="L1265" i="2"/>
  <c r="K1265" i="2"/>
  <c r="L1264" i="2"/>
  <c r="K1264" i="2"/>
  <c r="L1263" i="2"/>
  <c r="K1263" i="2"/>
  <c r="L1262" i="2"/>
  <c r="K1262" i="2"/>
  <c r="L1261" i="2"/>
  <c r="K1261" i="2"/>
  <c r="L1260" i="2"/>
  <c r="K1260" i="2"/>
  <c r="L1259" i="2"/>
  <c r="K1259" i="2"/>
  <c r="L1258" i="2"/>
  <c r="K1258" i="2"/>
  <c r="L1257" i="2"/>
  <c r="K1257" i="2"/>
  <c r="L1256" i="2"/>
  <c r="K1256" i="2"/>
  <c r="L1255" i="2"/>
  <c r="K1255" i="2"/>
  <c r="L1254" i="2"/>
  <c r="K1254" i="2"/>
  <c r="L1253" i="2"/>
  <c r="K1253" i="2"/>
  <c r="L1252" i="2"/>
  <c r="K1252" i="2"/>
  <c r="L1251" i="2"/>
  <c r="K1251" i="2"/>
  <c r="L1250" i="2"/>
  <c r="K1250" i="2"/>
  <c r="L1249" i="2"/>
  <c r="K1249" i="2"/>
  <c r="L1248" i="2"/>
  <c r="K1248" i="2"/>
  <c r="L1247" i="2"/>
  <c r="K1247" i="2"/>
  <c r="L1246" i="2"/>
  <c r="K1246" i="2"/>
  <c r="L1245" i="2"/>
  <c r="K1245" i="2"/>
  <c r="L1244" i="2"/>
  <c r="K1244" i="2"/>
  <c r="L1243" i="2"/>
  <c r="K1243" i="2"/>
  <c r="L1242" i="2"/>
  <c r="K1242" i="2"/>
  <c r="L1241" i="2"/>
  <c r="K1241" i="2"/>
  <c r="L1240" i="2"/>
  <c r="K1240" i="2"/>
  <c r="L1239" i="2"/>
  <c r="K1239" i="2"/>
  <c r="L1238" i="2"/>
  <c r="K1238" i="2"/>
  <c r="L1237" i="2"/>
  <c r="K1237" i="2"/>
  <c r="L1236" i="2"/>
  <c r="K1236" i="2"/>
  <c r="L1235" i="2"/>
  <c r="K1235" i="2"/>
  <c r="L1234" i="2"/>
  <c r="K1234" i="2"/>
  <c r="L1233" i="2"/>
  <c r="K1233" i="2"/>
  <c r="L1232" i="2"/>
  <c r="K1232" i="2"/>
  <c r="L1231" i="2"/>
  <c r="K1231" i="2"/>
  <c r="L1230" i="2"/>
  <c r="K1230" i="2"/>
  <c r="L1229" i="2"/>
  <c r="K1229" i="2"/>
  <c r="L1228" i="2"/>
  <c r="K1228" i="2"/>
  <c r="L1227" i="2"/>
  <c r="K1227" i="2"/>
  <c r="L1226" i="2"/>
  <c r="K1226" i="2"/>
  <c r="L1225" i="2"/>
  <c r="K1225" i="2"/>
  <c r="L1224" i="2"/>
  <c r="K1224" i="2"/>
  <c r="L1223" i="2"/>
  <c r="K1223" i="2"/>
  <c r="L1222" i="2"/>
  <c r="K1222" i="2"/>
  <c r="L1221" i="2"/>
  <c r="K1221" i="2"/>
  <c r="L1220" i="2"/>
  <c r="K1220" i="2"/>
  <c r="L1219" i="2"/>
  <c r="K1219" i="2"/>
  <c r="L1218" i="2"/>
  <c r="K1218" i="2"/>
  <c r="L1217" i="2"/>
  <c r="K1217" i="2"/>
  <c r="L1216" i="2"/>
  <c r="K1216" i="2"/>
  <c r="L1215" i="2"/>
  <c r="K1215" i="2"/>
  <c r="L1214" i="2"/>
  <c r="K1214" i="2"/>
  <c r="L1213" i="2"/>
  <c r="K1213" i="2"/>
  <c r="L1212" i="2"/>
  <c r="K1212" i="2"/>
  <c r="L1211" i="2"/>
  <c r="K1211" i="2"/>
  <c r="L1210" i="2"/>
  <c r="K1210" i="2"/>
  <c r="L1209" i="2"/>
  <c r="K1209" i="2"/>
  <c r="L1208" i="2"/>
  <c r="K1208" i="2"/>
  <c r="L1207" i="2"/>
  <c r="K1207" i="2"/>
  <c r="L1206" i="2"/>
  <c r="K1206" i="2"/>
  <c r="L1205" i="2"/>
  <c r="K1205" i="2"/>
  <c r="L1204" i="2"/>
  <c r="K1204" i="2"/>
  <c r="L1203" i="2"/>
  <c r="K1203" i="2"/>
  <c r="L1202" i="2"/>
  <c r="K1202" i="2"/>
  <c r="L1201" i="2"/>
  <c r="K1201" i="2"/>
  <c r="L1200" i="2"/>
  <c r="K1200" i="2"/>
  <c r="L1199" i="2"/>
  <c r="K1199" i="2"/>
  <c r="L1198" i="2"/>
  <c r="K1198" i="2"/>
  <c r="L1197" i="2"/>
  <c r="K1197" i="2"/>
  <c r="L1196" i="2"/>
  <c r="K1196" i="2"/>
  <c r="L1195" i="2"/>
  <c r="K1195" i="2"/>
  <c r="L1194" i="2"/>
  <c r="K1194" i="2"/>
  <c r="L1193" i="2"/>
  <c r="K1193" i="2"/>
  <c r="L1192" i="2"/>
  <c r="K1192" i="2"/>
  <c r="L1191" i="2"/>
  <c r="K1191" i="2"/>
  <c r="L1190" i="2"/>
  <c r="K1190" i="2"/>
  <c r="L1189" i="2"/>
  <c r="K1189" i="2"/>
  <c r="L1188" i="2"/>
  <c r="K1188" i="2"/>
  <c r="L1187" i="2"/>
  <c r="K1187" i="2"/>
  <c r="L1186" i="2"/>
  <c r="K1186" i="2"/>
  <c r="L1185" i="2"/>
  <c r="K1185" i="2"/>
  <c r="L1184" i="2"/>
  <c r="K1184" i="2"/>
  <c r="L1183" i="2"/>
  <c r="K1183" i="2"/>
  <c r="L1182" i="2"/>
  <c r="K1182" i="2"/>
  <c r="L1181" i="2"/>
  <c r="K1181" i="2"/>
  <c r="L1180" i="2"/>
  <c r="K1180" i="2"/>
  <c r="L1179" i="2"/>
  <c r="K1179" i="2"/>
  <c r="L1178" i="2"/>
  <c r="K1178" i="2"/>
  <c r="L1177" i="2"/>
  <c r="K1177" i="2"/>
  <c r="L1176" i="2"/>
  <c r="K1176" i="2"/>
  <c r="L1175" i="2"/>
  <c r="K1175" i="2"/>
  <c r="L1174" i="2"/>
  <c r="K1174" i="2"/>
  <c r="L1173" i="2"/>
  <c r="K1173" i="2"/>
  <c r="L1172" i="2"/>
  <c r="K1172" i="2"/>
  <c r="L1171" i="2"/>
  <c r="K1171" i="2"/>
  <c r="L1170" i="2"/>
  <c r="K1170" i="2"/>
  <c r="L1169" i="2"/>
  <c r="K1169" i="2"/>
  <c r="L1168" i="2"/>
  <c r="K1168" i="2"/>
  <c r="L1167" i="2"/>
  <c r="K1167" i="2"/>
  <c r="L1166" i="2"/>
  <c r="K1166" i="2"/>
  <c r="L1165" i="2"/>
  <c r="K1165" i="2"/>
  <c r="L1164" i="2"/>
  <c r="K1164" i="2"/>
  <c r="L1163" i="2"/>
  <c r="K1163" i="2"/>
  <c r="L1162" i="2"/>
  <c r="K1162" i="2"/>
  <c r="L1161" i="2"/>
  <c r="K1161" i="2"/>
  <c r="L1160" i="2"/>
  <c r="K1160" i="2"/>
  <c r="L1159" i="2"/>
  <c r="K1159" i="2"/>
  <c r="L1158" i="2"/>
  <c r="K1158" i="2"/>
  <c r="L1157" i="2"/>
  <c r="K1157" i="2"/>
  <c r="L1156" i="2"/>
  <c r="K1156" i="2"/>
  <c r="L1155" i="2"/>
  <c r="K1155" i="2"/>
  <c r="L1154" i="2"/>
  <c r="K1154" i="2"/>
  <c r="L1153" i="2"/>
  <c r="K1153" i="2"/>
  <c r="L1152" i="2"/>
  <c r="K1152" i="2"/>
  <c r="L1151" i="2"/>
  <c r="K1151" i="2"/>
  <c r="L1150" i="2"/>
  <c r="K1150" i="2"/>
  <c r="L1149" i="2"/>
  <c r="K1149" i="2"/>
  <c r="L1148" i="2"/>
  <c r="K1148" i="2"/>
  <c r="L1147" i="2"/>
  <c r="K1147" i="2"/>
  <c r="L1146" i="2"/>
  <c r="K1146" i="2"/>
  <c r="L1145" i="2"/>
  <c r="K1145" i="2"/>
  <c r="L1144" i="2"/>
  <c r="K1144" i="2"/>
  <c r="L1143" i="2"/>
  <c r="K1143" i="2"/>
  <c r="L1142" i="2"/>
  <c r="K1142" i="2"/>
  <c r="L1141" i="2"/>
  <c r="K1141" i="2"/>
  <c r="L1140" i="2"/>
  <c r="K1140" i="2"/>
  <c r="L1139" i="2"/>
  <c r="K1139" i="2"/>
  <c r="L1138" i="2"/>
  <c r="K1138" i="2"/>
  <c r="L1137" i="2"/>
  <c r="K1137" i="2"/>
  <c r="L1136" i="2"/>
  <c r="K1136" i="2"/>
  <c r="L1135" i="2"/>
  <c r="K1135" i="2"/>
  <c r="L1134" i="2"/>
  <c r="K1134" i="2"/>
  <c r="L1133" i="2"/>
  <c r="K1133" i="2"/>
  <c r="L1132" i="2"/>
  <c r="K1132" i="2"/>
  <c r="L1131" i="2"/>
  <c r="K1131" i="2"/>
  <c r="L1130" i="2"/>
  <c r="K1130" i="2"/>
  <c r="L1129" i="2"/>
  <c r="K1129" i="2"/>
  <c r="N1133" i="2" l="1"/>
  <c r="R1133" i="2" s="1"/>
  <c r="V1133" i="2" s="1"/>
  <c r="N1156" i="2"/>
  <c r="R1156" i="2" s="1"/>
  <c r="X1156" i="2" s="1"/>
  <c r="N1206" i="2"/>
  <c r="R1206" i="2" s="1"/>
  <c r="X1206" i="2" s="1"/>
  <c r="N1216" i="2"/>
  <c r="R1216" i="2" s="1"/>
  <c r="X1216" i="2" s="1"/>
  <c r="N1228" i="2"/>
  <c r="R1228" i="2" s="1"/>
  <c r="X1228" i="2" s="1"/>
  <c r="N1240" i="2"/>
  <c r="R1240" i="2" s="1"/>
  <c r="X1240" i="2" s="1"/>
  <c r="N1246" i="2"/>
  <c r="R1246" i="2" s="1"/>
  <c r="X1246" i="2" s="1"/>
  <c r="N1253" i="2"/>
  <c r="R1253" i="2" s="1"/>
  <c r="V1253" i="2" s="1"/>
  <c r="N1182" i="2"/>
  <c r="R1182" i="2" s="1"/>
  <c r="X1182" i="2" s="1"/>
  <c r="N1269" i="2"/>
  <c r="R1269" i="2" s="1"/>
  <c r="X1269" i="2" s="1"/>
  <c r="N1139" i="2"/>
  <c r="R1139" i="2" s="1"/>
  <c r="X1139" i="2" s="1"/>
  <c r="N1143" i="2"/>
  <c r="R1143" i="2" s="1"/>
  <c r="V1143" i="2" s="1"/>
  <c r="N1153" i="2"/>
  <c r="R1153" i="2" s="1"/>
  <c r="X1153" i="2" s="1"/>
  <c r="N1162" i="2"/>
  <c r="R1162" i="2" s="1"/>
  <c r="X1162" i="2" s="1"/>
  <c r="N1165" i="2"/>
  <c r="R1165" i="2" s="1"/>
  <c r="X1165" i="2" s="1"/>
  <c r="N1173" i="2"/>
  <c r="R1173" i="2" s="1"/>
  <c r="X1173" i="2" s="1"/>
  <c r="N1177" i="2"/>
  <c r="R1177" i="2" s="1"/>
  <c r="X1177" i="2" s="1"/>
  <c r="N1181" i="2"/>
  <c r="R1181" i="2" s="1"/>
  <c r="X1181" i="2" s="1"/>
  <c r="N1185" i="2"/>
  <c r="R1185" i="2" s="1"/>
  <c r="V1185" i="2" s="1"/>
  <c r="N1189" i="2"/>
  <c r="R1189" i="2" s="1"/>
  <c r="X1189" i="2" s="1"/>
  <c r="N1193" i="2"/>
  <c r="R1193" i="2" s="1"/>
  <c r="X1193" i="2" s="1"/>
  <c r="N1197" i="2"/>
  <c r="R1197" i="2" s="1"/>
  <c r="X1197" i="2" s="1"/>
  <c r="N1200" i="2"/>
  <c r="R1200" i="2" s="1"/>
  <c r="V1200" i="2" s="1"/>
  <c r="N1204" i="2"/>
  <c r="R1204" i="2" s="1"/>
  <c r="Y1204" i="2" s="1"/>
  <c r="N1210" i="2"/>
  <c r="R1210" i="2" s="1"/>
  <c r="Y1210" i="2" s="1"/>
  <c r="N1222" i="2"/>
  <c r="R1222" i="2" s="1"/>
  <c r="X1222" i="2" s="1"/>
  <c r="N1234" i="2"/>
  <c r="R1234" i="2" s="1"/>
  <c r="Y1234" i="2" s="1"/>
  <c r="N1273" i="2"/>
  <c r="R1273" i="2" s="1"/>
  <c r="X1273" i="2" s="1"/>
  <c r="N1140" i="2"/>
  <c r="R1140" i="2" s="1"/>
  <c r="X1140" i="2" s="1"/>
  <c r="N1150" i="2"/>
  <c r="R1150" i="2" s="1"/>
  <c r="X1150" i="2" s="1"/>
  <c r="N1154" i="2"/>
  <c r="R1154" i="2" s="1"/>
  <c r="X1154" i="2" s="1"/>
  <c r="N1163" i="2"/>
  <c r="R1163" i="2" s="1"/>
  <c r="X1163" i="2" s="1"/>
  <c r="N1170" i="2"/>
  <c r="R1170" i="2" s="1"/>
  <c r="V1170" i="2" s="1"/>
  <c r="N1174" i="2"/>
  <c r="R1174" i="2" s="1"/>
  <c r="X1174" i="2" s="1"/>
  <c r="N1186" i="2"/>
  <c r="R1186" i="2" s="1"/>
  <c r="X1186" i="2" s="1"/>
  <c r="N1194" i="2"/>
  <c r="R1194" i="2" s="1"/>
  <c r="X1194" i="2" s="1"/>
  <c r="N1201" i="2"/>
  <c r="R1201" i="2" s="1"/>
  <c r="V1201" i="2" s="1"/>
  <c r="N1223" i="2"/>
  <c r="R1223" i="2" s="1"/>
  <c r="X1223" i="2" s="1"/>
  <c r="N1242" i="2"/>
  <c r="R1242" i="2" s="1"/>
  <c r="V1242" i="2" s="1"/>
  <c r="N1250" i="2"/>
  <c r="R1250" i="2" s="1"/>
  <c r="X1250" i="2" s="1"/>
  <c r="N1260" i="2"/>
  <c r="R1260" i="2" s="1"/>
  <c r="X1260" i="2" s="1"/>
  <c r="N1265" i="2"/>
  <c r="R1265" i="2" s="1"/>
  <c r="X1265" i="2" s="1"/>
  <c r="N1278" i="2"/>
  <c r="R1278" i="2" s="1"/>
  <c r="Y1278" i="2" s="1"/>
  <c r="N1144" i="2"/>
  <c r="R1144" i="2" s="1"/>
  <c r="X1144" i="2" s="1"/>
  <c r="N1198" i="2"/>
  <c r="R1198" i="2" s="1"/>
  <c r="X1198" i="2" s="1"/>
  <c r="N1211" i="2"/>
  <c r="R1211" i="2" s="1"/>
  <c r="X1211" i="2" s="1"/>
  <c r="N1274" i="2"/>
  <c r="R1274" i="2" s="1"/>
  <c r="X1274" i="2" s="1"/>
  <c r="N1130" i="2"/>
  <c r="R1130" i="2" s="1"/>
  <c r="Y1130" i="2" s="1"/>
  <c r="N1134" i="2"/>
  <c r="R1134" i="2" s="1"/>
  <c r="X1134" i="2" s="1"/>
  <c r="N1138" i="2"/>
  <c r="R1138" i="2" s="1"/>
  <c r="V1138" i="2" s="1"/>
  <c r="N1142" i="2"/>
  <c r="R1142" i="2" s="1"/>
  <c r="X1142" i="2" s="1"/>
  <c r="N1146" i="2"/>
  <c r="R1146" i="2" s="1"/>
  <c r="X1146" i="2" s="1"/>
  <c r="N1152" i="2"/>
  <c r="R1152" i="2" s="1"/>
  <c r="X1152" i="2" s="1"/>
  <c r="N1157" i="2"/>
  <c r="R1157" i="2" s="1"/>
  <c r="X1157" i="2" s="1"/>
  <c r="N1161" i="2"/>
  <c r="R1161" i="2" s="1"/>
  <c r="X1161" i="2" s="1"/>
  <c r="N1168" i="2"/>
  <c r="R1168" i="2" s="1"/>
  <c r="X1168" i="2" s="1"/>
  <c r="N1172" i="2"/>
  <c r="R1172" i="2" s="1"/>
  <c r="X1172" i="2" s="1"/>
  <c r="N1176" i="2"/>
  <c r="R1176" i="2" s="1"/>
  <c r="X1176" i="2" s="1"/>
  <c r="N1180" i="2"/>
  <c r="R1180" i="2" s="1"/>
  <c r="X1180" i="2" s="1"/>
  <c r="N1184" i="2"/>
  <c r="R1184" i="2" s="1"/>
  <c r="X1184" i="2" s="1"/>
  <c r="N1188" i="2"/>
  <c r="R1188" i="2" s="1"/>
  <c r="X1188" i="2" s="1"/>
  <c r="N1192" i="2"/>
  <c r="R1192" i="2" s="1"/>
  <c r="X1192" i="2" s="1"/>
  <c r="N1196" i="2"/>
  <c r="R1196" i="2" s="1"/>
  <c r="X1196" i="2" s="1"/>
  <c r="N1203" i="2"/>
  <c r="R1203" i="2" s="1"/>
  <c r="V1203" i="2" s="1"/>
  <c r="N1207" i="2"/>
  <c r="R1207" i="2" s="1"/>
  <c r="X1207" i="2" s="1"/>
  <c r="N1209" i="2"/>
  <c r="R1209" i="2" s="1"/>
  <c r="V1209" i="2" s="1"/>
  <c r="N1213" i="2"/>
  <c r="R1213" i="2" s="1"/>
  <c r="X1213" i="2" s="1"/>
  <c r="N1217" i="2"/>
  <c r="R1217" i="2" s="1"/>
  <c r="V1217" i="2" s="1"/>
  <c r="N1221" i="2"/>
  <c r="R1221" i="2" s="1"/>
  <c r="X1221" i="2" s="1"/>
  <c r="N1225" i="2"/>
  <c r="R1225" i="2" s="1"/>
  <c r="Y1225" i="2" s="1"/>
  <c r="N1229" i="2"/>
  <c r="R1229" i="2" s="1"/>
  <c r="X1229" i="2" s="1"/>
  <c r="N1233" i="2"/>
  <c r="R1233" i="2" s="1"/>
  <c r="Y1233" i="2" s="1"/>
  <c r="N1237" i="2"/>
  <c r="R1237" i="2" s="1"/>
  <c r="X1237" i="2" s="1"/>
  <c r="N1247" i="2"/>
  <c r="R1247" i="2" s="1"/>
  <c r="X1247" i="2" s="1"/>
  <c r="N1254" i="2"/>
  <c r="R1254" i="2" s="1"/>
  <c r="X1254" i="2" s="1"/>
  <c r="N1258" i="2"/>
  <c r="R1258" i="2" s="1"/>
  <c r="X1258" i="2" s="1"/>
  <c r="N1262" i="2"/>
  <c r="R1262" i="2" s="1"/>
  <c r="X1262" i="2" s="1"/>
  <c r="N1267" i="2"/>
  <c r="R1267" i="2" s="1"/>
  <c r="X1267" i="2" s="1"/>
  <c r="N1272" i="2"/>
  <c r="R1272" i="2" s="1"/>
  <c r="X1272" i="2" s="1"/>
  <c r="N1276" i="2"/>
  <c r="R1276" i="2" s="1"/>
  <c r="X1276" i="2" s="1"/>
  <c r="N1280" i="2"/>
  <c r="R1280" i="2" s="1"/>
  <c r="X1280" i="2" s="1"/>
  <c r="N1137" i="2"/>
  <c r="R1137" i="2" s="1"/>
  <c r="Y1137" i="2" s="1"/>
  <c r="N1148" i="2"/>
  <c r="R1148" i="2" s="1"/>
  <c r="X1148" i="2" s="1"/>
  <c r="N1175" i="2"/>
  <c r="R1175" i="2" s="1"/>
  <c r="X1175" i="2" s="1"/>
  <c r="N1187" i="2"/>
  <c r="R1187" i="2" s="1"/>
  <c r="Y1187" i="2" s="1"/>
  <c r="N1202" i="2"/>
  <c r="R1202" i="2" s="1"/>
  <c r="V1202" i="2" s="1"/>
  <c r="N1129" i="2"/>
  <c r="R1129" i="2" s="1"/>
  <c r="X1129" i="2" s="1"/>
  <c r="N1141" i="2"/>
  <c r="R1141" i="2" s="1"/>
  <c r="X1141" i="2" s="1"/>
  <c r="N1151" i="2"/>
  <c r="R1151" i="2" s="1"/>
  <c r="V1151" i="2" s="1"/>
  <c r="N1164" i="2"/>
  <c r="R1164" i="2" s="1"/>
  <c r="X1164" i="2" s="1"/>
  <c r="N1171" i="2"/>
  <c r="R1171" i="2" s="1"/>
  <c r="X1171" i="2" s="1"/>
  <c r="N1191" i="2"/>
  <c r="R1191" i="2" s="1"/>
  <c r="X1191" i="2" s="1"/>
  <c r="N1199" i="2"/>
  <c r="R1199" i="2" s="1"/>
  <c r="X1199" i="2" s="1"/>
  <c r="N1208" i="2"/>
  <c r="R1208" i="2" s="1"/>
  <c r="Y1208" i="2" s="1"/>
  <c r="N1212" i="2"/>
  <c r="R1212" i="2" s="1"/>
  <c r="X1212" i="2" s="1"/>
  <c r="N1220" i="2"/>
  <c r="R1220" i="2" s="1"/>
  <c r="X1220" i="2" s="1"/>
  <c r="N1236" i="2"/>
  <c r="R1236" i="2" s="1"/>
  <c r="X1236" i="2" s="1"/>
  <c r="N1243" i="2"/>
  <c r="R1243" i="2" s="1"/>
  <c r="Y1243" i="2" s="1"/>
  <c r="N1251" i="2"/>
  <c r="R1251" i="2" s="1"/>
  <c r="X1251" i="2" s="1"/>
  <c r="N1257" i="2"/>
  <c r="R1257" i="2" s="1"/>
  <c r="X1257" i="2" s="1"/>
  <c r="N1261" i="2"/>
  <c r="R1261" i="2" s="1"/>
  <c r="V1261" i="2" s="1"/>
  <c r="N1266" i="2"/>
  <c r="R1266" i="2" s="1"/>
  <c r="Y1266" i="2" s="1"/>
  <c r="N1275" i="2"/>
  <c r="R1275" i="2" s="1"/>
  <c r="X1275" i="2" s="1"/>
  <c r="N1279" i="2"/>
  <c r="R1279" i="2" s="1"/>
  <c r="V1279" i="2" s="1"/>
  <c r="N1131" i="2"/>
  <c r="R1131" i="2" s="1"/>
  <c r="X1131" i="2" s="1"/>
  <c r="N1218" i="2"/>
  <c r="R1218" i="2" s="1"/>
  <c r="Y1218" i="2" s="1"/>
  <c r="N1248" i="2"/>
  <c r="R1248" i="2" s="1"/>
  <c r="X1248" i="2" s="1"/>
  <c r="N1145" i="2"/>
  <c r="R1145" i="2" s="1"/>
  <c r="Y1145" i="2" s="1"/>
  <c r="N1155" i="2"/>
  <c r="R1155" i="2" s="1"/>
  <c r="X1155" i="2" s="1"/>
  <c r="N1160" i="2"/>
  <c r="R1160" i="2" s="1"/>
  <c r="Y1160" i="2" s="1"/>
  <c r="N1167" i="2"/>
  <c r="R1167" i="2" s="1"/>
  <c r="X1167" i="2" s="1"/>
  <c r="N1183" i="2"/>
  <c r="R1183" i="2" s="1"/>
  <c r="X1183" i="2" s="1"/>
  <c r="N1195" i="2"/>
  <c r="R1195" i="2" s="1"/>
  <c r="X1195" i="2" s="1"/>
  <c r="N1232" i="2"/>
  <c r="R1232" i="2" s="1"/>
  <c r="V1232" i="2" s="1"/>
  <c r="N1132" i="2"/>
  <c r="R1132" i="2" s="1"/>
  <c r="X1132" i="2" s="1"/>
  <c r="N1136" i="2"/>
  <c r="R1136" i="2" s="1"/>
  <c r="Y1136" i="2" s="1"/>
  <c r="N1147" i="2"/>
  <c r="R1147" i="2" s="1"/>
  <c r="X1147" i="2" s="1"/>
  <c r="N1159" i="2"/>
  <c r="R1159" i="2" s="1"/>
  <c r="X1159" i="2" s="1"/>
  <c r="N1166" i="2"/>
  <c r="R1166" i="2" s="1"/>
  <c r="X1166" i="2" s="1"/>
  <c r="N1178" i="2"/>
  <c r="R1178" i="2" s="1"/>
  <c r="X1178" i="2" s="1"/>
  <c r="N1190" i="2"/>
  <c r="R1190" i="2" s="1"/>
  <c r="X1190" i="2" s="1"/>
  <c r="N1205" i="2"/>
  <c r="R1205" i="2" s="1"/>
  <c r="X1205" i="2" s="1"/>
  <c r="N1215" i="2"/>
  <c r="R1215" i="2" s="1"/>
  <c r="V1215" i="2" s="1"/>
  <c r="N1219" i="2"/>
  <c r="R1219" i="2" s="1"/>
  <c r="X1219" i="2" s="1"/>
  <c r="N1227" i="2"/>
  <c r="R1227" i="2" s="1"/>
  <c r="X1227" i="2" s="1"/>
  <c r="N1231" i="2"/>
  <c r="R1231" i="2" s="1"/>
  <c r="X1231" i="2" s="1"/>
  <c r="N1235" i="2"/>
  <c r="R1235" i="2" s="1"/>
  <c r="X1235" i="2" s="1"/>
  <c r="N1239" i="2"/>
  <c r="R1239" i="2" s="1"/>
  <c r="Y1239" i="2" s="1"/>
  <c r="N1245" i="2"/>
  <c r="R1245" i="2" s="1"/>
  <c r="X1245" i="2" s="1"/>
  <c r="N1252" i="2"/>
  <c r="R1252" i="2" s="1"/>
  <c r="Y1252" i="2" s="1"/>
  <c r="N1256" i="2"/>
  <c r="R1256" i="2" s="1"/>
  <c r="X1256" i="2" s="1"/>
  <c r="N1264" i="2"/>
  <c r="R1264" i="2" s="1"/>
  <c r="X1264" i="2" s="1"/>
  <c r="N1270" i="2"/>
  <c r="R1270" i="2" s="1"/>
  <c r="Y1270" i="2" s="1"/>
  <c r="N1282" i="2"/>
  <c r="R1282" i="2" s="1"/>
  <c r="X1282" i="2" s="1"/>
  <c r="N1135" i="2"/>
  <c r="R1135" i="2" s="1"/>
  <c r="Y1135" i="2" s="1"/>
  <c r="N1149" i="2"/>
  <c r="R1149" i="2" s="1"/>
  <c r="X1149" i="2" s="1"/>
  <c r="N1158" i="2"/>
  <c r="R1158" i="2" s="1"/>
  <c r="Y1158" i="2" s="1"/>
  <c r="N1226" i="2"/>
  <c r="R1226" i="2" s="1"/>
  <c r="Y1226" i="2" s="1"/>
  <c r="N1230" i="2"/>
  <c r="R1230" i="2" s="1"/>
  <c r="Y1230" i="2" s="1"/>
  <c r="N1238" i="2"/>
  <c r="R1238" i="2" s="1"/>
  <c r="V1238" i="2" s="1"/>
  <c r="N1244" i="2"/>
  <c r="R1244" i="2" s="1"/>
  <c r="X1244" i="2" s="1"/>
  <c r="N1249" i="2"/>
  <c r="R1249" i="2" s="1"/>
  <c r="X1249" i="2" s="1"/>
  <c r="N1255" i="2"/>
  <c r="R1255" i="2" s="1"/>
  <c r="X1255" i="2" s="1"/>
  <c r="N1259" i="2"/>
  <c r="R1259" i="2" s="1"/>
  <c r="X1259" i="2" s="1"/>
  <c r="N1263" i="2"/>
  <c r="R1263" i="2" s="1"/>
  <c r="X1263" i="2" s="1"/>
  <c r="N1268" i="2"/>
  <c r="R1268" i="2" s="1"/>
  <c r="X1268" i="2" s="1"/>
  <c r="N1277" i="2"/>
  <c r="R1277" i="2" s="1"/>
  <c r="X1277" i="2" s="1"/>
  <c r="N1281" i="2"/>
  <c r="R1281" i="2" s="1"/>
  <c r="X1281" i="2" s="1"/>
  <c r="N1179" i="2"/>
  <c r="R1179" i="2" s="1"/>
  <c r="N1224" i="2"/>
  <c r="R1224" i="2" s="1"/>
  <c r="N1271" i="2"/>
  <c r="R1271" i="2" s="1"/>
  <c r="N1169" i="2"/>
  <c r="R1169" i="2" s="1"/>
  <c r="Y1169" i="2" s="1"/>
  <c r="N1214" i="2"/>
  <c r="R1214" i="2" s="1"/>
  <c r="Y1214" i="2" s="1"/>
  <c r="N1241" i="2"/>
  <c r="R1241" i="2" s="1"/>
  <c r="X1137" i="2" l="1"/>
  <c r="Y1196" i="2"/>
  <c r="X1151" i="2"/>
  <c r="V1197" i="2"/>
  <c r="Y1206" i="2"/>
  <c r="Y1182" i="2"/>
  <c r="V1216" i="2"/>
  <c r="V1156" i="2"/>
  <c r="Y1156" i="2"/>
  <c r="V1173" i="2"/>
  <c r="V1206" i="2"/>
  <c r="Y1269" i="2"/>
  <c r="V1218" i="2"/>
  <c r="Y1161" i="2"/>
  <c r="X1133" i="2"/>
  <c r="Y1273" i="2"/>
  <c r="Y1207" i="2"/>
  <c r="V1273" i="2"/>
  <c r="Y1216" i="2"/>
  <c r="V1144" i="2"/>
  <c r="Y1185" i="2"/>
  <c r="Y1197" i="2"/>
  <c r="Y1133" i="2"/>
  <c r="V1154" i="2"/>
  <c r="Y1142" i="2"/>
  <c r="V1129" i="2"/>
  <c r="Y1237" i="2"/>
  <c r="V1240" i="2"/>
  <c r="X1143" i="2"/>
  <c r="Y1228" i="2"/>
  <c r="V1221" i="2"/>
  <c r="V1229" i="2"/>
  <c r="V1182" i="2"/>
  <c r="Y1190" i="2"/>
  <c r="X1208" i="2"/>
  <c r="V1228" i="2"/>
  <c r="Y1209" i="2"/>
  <c r="V1176" i="2"/>
  <c r="V1247" i="2"/>
  <c r="V1181" i="2"/>
  <c r="Y1201" i="2"/>
  <c r="Y1181" i="2"/>
  <c r="Y1143" i="2"/>
  <c r="V1222" i="2"/>
  <c r="X1253" i="2"/>
  <c r="V1210" i="2"/>
  <c r="V1266" i="2"/>
  <c r="V1212" i="2"/>
  <c r="Y1240" i="2"/>
  <c r="V1246" i="2"/>
  <c r="Y1151" i="2"/>
  <c r="Y1246" i="2"/>
  <c r="Y1253" i="2"/>
  <c r="Y1213" i="2"/>
  <c r="Y1193" i="2"/>
  <c r="Y1162" i="2"/>
  <c r="Y1189" i="2"/>
  <c r="Y1153" i="2"/>
  <c r="X1136" i="2"/>
  <c r="V1198" i="2"/>
  <c r="Y1223" i="2"/>
  <c r="V1213" i="2"/>
  <c r="Y1200" i="2"/>
  <c r="X1200" i="2"/>
  <c r="Y1203" i="2"/>
  <c r="Y1177" i="2"/>
  <c r="Y1139" i="2"/>
  <c r="Y1188" i="2"/>
  <c r="Y1150" i="2"/>
  <c r="X1278" i="2"/>
  <c r="X1138" i="2"/>
  <c r="Y1265" i="2"/>
  <c r="X1234" i="2"/>
  <c r="V1233" i="2"/>
  <c r="X1218" i="2"/>
  <c r="V1188" i="2"/>
  <c r="X1201" i="2"/>
  <c r="X1185" i="2"/>
  <c r="V1139" i="2"/>
  <c r="V1177" i="2"/>
  <c r="V1280" i="2"/>
  <c r="V1161" i="2"/>
  <c r="V1269" i="2"/>
  <c r="Y1280" i="2"/>
  <c r="V1193" i="2"/>
  <c r="V1278" i="2"/>
  <c r="V1262" i="2"/>
  <c r="V1234" i="2"/>
  <c r="V1162" i="2"/>
  <c r="V1194" i="2"/>
  <c r="X1226" i="2"/>
  <c r="V1199" i="2"/>
  <c r="V1184" i="2"/>
  <c r="Y1157" i="2"/>
  <c r="Y1165" i="2"/>
  <c r="V1165" i="2"/>
  <c r="V1276" i="2"/>
  <c r="V1140" i="2"/>
  <c r="V1265" i="2"/>
  <c r="X1210" i="2"/>
  <c r="V1235" i="2"/>
  <c r="V1148" i="2"/>
  <c r="Y1263" i="2"/>
  <c r="Y1186" i="2"/>
  <c r="Y1134" i="2"/>
  <c r="V1243" i="2"/>
  <c r="Y1276" i="2"/>
  <c r="V1275" i="2"/>
  <c r="Y1140" i="2"/>
  <c r="V1141" i="2"/>
  <c r="V1157" i="2"/>
  <c r="Y1173" i="2"/>
  <c r="Y1282" i="2"/>
  <c r="Y1232" i="2"/>
  <c r="V1189" i="2"/>
  <c r="V1168" i="2"/>
  <c r="Y1222" i="2"/>
  <c r="V1223" i="2"/>
  <c r="X1203" i="2"/>
  <c r="Y1144" i="2"/>
  <c r="Y1261" i="2"/>
  <c r="V1248" i="2"/>
  <c r="Y1220" i="2"/>
  <c r="Y1248" i="2"/>
  <c r="X1232" i="2"/>
  <c r="V1263" i="2"/>
  <c r="V1264" i="2"/>
  <c r="V1231" i="2"/>
  <c r="V1207" i="2"/>
  <c r="Y1258" i="2"/>
  <c r="V1208" i="2"/>
  <c r="Y1231" i="2"/>
  <c r="X1204" i="2"/>
  <c r="V1204" i="2"/>
  <c r="V1153" i="2"/>
  <c r="V1190" i="2"/>
  <c r="V1155" i="2"/>
  <c r="V1192" i="2"/>
  <c r="Y1255" i="2"/>
  <c r="Y1154" i="2"/>
  <c r="X1279" i="2"/>
  <c r="V1220" i="2"/>
  <c r="X1261" i="2"/>
  <c r="Y1251" i="2"/>
  <c r="Y1194" i="2"/>
  <c r="Y1244" i="2"/>
  <c r="Y1229" i="2"/>
  <c r="X1145" i="2"/>
  <c r="V1152" i="2"/>
  <c r="V1134" i="2"/>
  <c r="V1150" i="2"/>
  <c r="V1268" i="2"/>
  <c r="Y1254" i="2"/>
  <c r="V1252" i="2"/>
  <c r="V1164" i="2"/>
  <c r="Y1184" i="2"/>
  <c r="V1239" i="2"/>
  <c r="X1160" i="2"/>
  <c r="Y1166" i="2"/>
  <c r="X1233" i="2"/>
  <c r="X1239" i="2"/>
  <c r="Y1238" i="2"/>
  <c r="Y1164" i="2"/>
  <c r="X1242" i="2"/>
  <c r="Y1242" i="2"/>
  <c r="Y1272" i="2"/>
  <c r="V1277" i="2"/>
  <c r="X1238" i="2"/>
  <c r="V1180" i="2"/>
  <c r="V1244" i="2"/>
  <c r="V1163" i="2"/>
  <c r="Y1152" i="2"/>
  <c r="Y1175" i="2"/>
  <c r="Y1247" i="2"/>
  <c r="V1225" i="2"/>
  <c r="X1187" i="2"/>
  <c r="X1170" i="2"/>
  <c r="V1130" i="2"/>
  <c r="Y1172" i="2"/>
  <c r="Y1191" i="2"/>
  <c r="Y1221" i="2"/>
  <c r="Y1277" i="2"/>
  <c r="Y1176" i="2"/>
  <c r="Y1279" i="2"/>
  <c r="V1245" i="2"/>
  <c r="Y1171" i="2"/>
  <c r="X1225" i="2"/>
  <c r="Y1215" i="2"/>
  <c r="V1172" i="2"/>
  <c r="V1131" i="2"/>
  <c r="V1205" i="2"/>
  <c r="V1191" i="2"/>
  <c r="Y1163" i="2"/>
  <c r="Y1250" i="2"/>
  <c r="Y1245" i="2"/>
  <c r="Y1260" i="2"/>
  <c r="Y1217" i="2"/>
  <c r="V1171" i="2"/>
  <c r="V1230" i="2"/>
  <c r="V1250" i="2"/>
  <c r="Y1274" i="2"/>
  <c r="Y1174" i="2"/>
  <c r="Y1170" i="2"/>
  <c r="V1282" i="2"/>
  <c r="V1175" i="2"/>
  <c r="Y1149" i="2"/>
  <c r="Y1198" i="2"/>
  <c r="Y1168" i="2"/>
  <c r="V1260" i="2"/>
  <c r="Y1267" i="2"/>
  <c r="Y1155" i="2"/>
  <c r="V1186" i="2"/>
  <c r="V1149" i="2"/>
  <c r="X1230" i="2"/>
  <c r="V1272" i="2"/>
  <c r="V1174" i="2"/>
  <c r="V1274" i="2"/>
  <c r="V1147" i="2"/>
  <c r="V1167" i="2"/>
  <c r="Y1167" i="2"/>
  <c r="V1136" i="2"/>
  <c r="V1159" i="2"/>
  <c r="X1243" i="2"/>
  <c r="X1215" i="2"/>
  <c r="X1217" i="2"/>
  <c r="V1267" i="2"/>
  <c r="V1255" i="2"/>
  <c r="V1236" i="2"/>
  <c r="V1183" i="2"/>
  <c r="Y1183" i="2"/>
  <c r="Y1205" i="2"/>
  <c r="Y1262" i="2"/>
  <c r="Y1147" i="2"/>
  <c r="Y1180" i="2"/>
  <c r="V1187" i="2"/>
  <c r="V1259" i="2"/>
  <c r="Y1131" i="2"/>
  <c r="V1135" i="2"/>
  <c r="V1160" i="2"/>
  <c r="Y1148" i="2"/>
  <c r="Y1259" i="2"/>
  <c r="V1270" i="2"/>
  <c r="X1135" i="2"/>
  <c r="V1254" i="2"/>
  <c r="V1132" i="2"/>
  <c r="V1237" i="2"/>
  <c r="Y1146" i="2"/>
  <c r="Y1236" i="2"/>
  <c r="Y1192" i="2"/>
  <c r="V1142" i="2"/>
  <c r="Y1211" i="2"/>
  <c r="Y1129" i="2"/>
  <c r="Y1138" i="2"/>
  <c r="X1209" i="2"/>
  <c r="Y1159" i="2"/>
  <c r="X1270" i="2"/>
  <c r="X1130" i="2"/>
  <c r="V1137" i="2"/>
  <c r="X1266" i="2"/>
  <c r="V1145" i="2"/>
  <c r="V1196" i="2"/>
  <c r="V1146" i="2"/>
  <c r="V1226" i="2"/>
  <c r="V1211" i="2"/>
  <c r="Y1264" i="2"/>
  <c r="Y1212" i="2"/>
  <c r="Y1268" i="2"/>
  <c r="Y1275" i="2"/>
  <c r="V1258" i="2"/>
  <c r="Y1202" i="2"/>
  <c r="Y1141" i="2"/>
  <c r="Y1178" i="2"/>
  <c r="Y1235" i="2"/>
  <c r="Y1132" i="2"/>
  <c r="V1219" i="2"/>
  <c r="Y1249" i="2"/>
  <c r="X1202" i="2"/>
  <c r="X1252" i="2"/>
  <c r="V1249" i="2"/>
  <c r="V1166" i="2"/>
  <c r="Y1219" i="2"/>
  <c r="V1227" i="2"/>
  <c r="Y1281" i="2"/>
  <c r="Y1199" i="2"/>
  <c r="V1158" i="2"/>
  <c r="V1256" i="2"/>
  <c r="V1281" i="2"/>
  <c r="V1257" i="2"/>
  <c r="Y1257" i="2"/>
  <c r="V1195" i="2"/>
  <c r="V1178" i="2"/>
  <c r="X1158" i="2"/>
  <c r="Y1256" i="2"/>
  <c r="V1251" i="2"/>
  <c r="Y1227" i="2"/>
  <c r="Y1195" i="2"/>
  <c r="V1271" i="2"/>
  <c r="Y1271" i="2"/>
  <c r="X1271" i="2"/>
  <c r="V1224" i="2"/>
  <c r="X1224" i="2"/>
  <c r="Y1224" i="2"/>
  <c r="Y1241" i="2"/>
  <c r="X1241" i="2"/>
  <c r="V1241" i="2"/>
  <c r="V1214" i="2"/>
  <c r="X1214" i="2"/>
  <c r="X1179" i="2"/>
  <c r="V1179" i="2"/>
  <c r="Y1179" i="2"/>
  <c r="X1169" i="2"/>
  <c r="V1169" i="2"/>
  <c r="K2074" i="3" l="1"/>
  <c r="K2073" i="3"/>
  <c r="K2072" i="3"/>
  <c r="K2071" i="3"/>
  <c r="K2070" i="3"/>
  <c r="K2069" i="3"/>
  <c r="K2068" i="3"/>
  <c r="K2067" i="3"/>
  <c r="K2066" i="3"/>
  <c r="K2065" i="3"/>
  <c r="K2064" i="3"/>
  <c r="K2063" i="3"/>
  <c r="K2062" i="3"/>
  <c r="K2061" i="3"/>
  <c r="K2060" i="3"/>
  <c r="K2059" i="3"/>
  <c r="K2058" i="3"/>
  <c r="K2057" i="3"/>
  <c r="K2056" i="3"/>
  <c r="K2055" i="3"/>
  <c r="K2054" i="3"/>
  <c r="K2053" i="3"/>
  <c r="K2052" i="3"/>
  <c r="K2051" i="3"/>
  <c r="K2050" i="3"/>
  <c r="K2049" i="3"/>
  <c r="K2048" i="3"/>
  <c r="K2047" i="3"/>
  <c r="K2046" i="3"/>
  <c r="K2045" i="3"/>
  <c r="K2044" i="3"/>
  <c r="K2043" i="3"/>
  <c r="K2042" i="3"/>
  <c r="K2041" i="3"/>
  <c r="K2040" i="3"/>
  <c r="K2039" i="3"/>
  <c r="K2038" i="3"/>
  <c r="K2037" i="3"/>
  <c r="K2036" i="3"/>
  <c r="K2035" i="3"/>
  <c r="K2034" i="3"/>
  <c r="K2033" i="3"/>
  <c r="K2032" i="3"/>
  <c r="K2031" i="3"/>
  <c r="K2030" i="3"/>
  <c r="K2029" i="3"/>
  <c r="K2028" i="3"/>
  <c r="K2027" i="3"/>
  <c r="K2026" i="3"/>
  <c r="K2025" i="3"/>
  <c r="K2024" i="3"/>
  <c r="K2023" i="3"/>
  <c r="K2022" i="3"/>
  <c r="K2021" i="3"/>
  <c r="K2020" i="3"/>
  <c r="K2019" i="3"/>
  <c r="K2018" i="3"/>
  <c r="K2017" i="3"/>
  <c r="K2016" i="3"/>
  <c r="K2015" i="3"/>
  <c r="K2014" i="3"/>
  <c r="K2013" i="3"/>
  <c r="K2012" i="3"/>
  <c r="K2011" i="3"/>
  <c r="K2010" i="3"/>
  <c r="K2009" i="3"/>
  <c r="K2008" i="3"/>
  <c r="K2007" i="3"/>
  <c r="K2006" i="3"/>
  <c r="K2005" i="3"/>
  <c r="K2004" i="3"/>
  <c r="K2003" i="3"/>
  <c r="K2002" i="3"/>
  <c r="K2001" i="3"/>
  <c r="K2000" i="3"/>
  <c r="K1999" i="3"/>
  <c r="K1998" i="3"/>
  <c r="K1997" i="3"/>
  <c r="K1996" i="3"/>
  <c r="K1995" i="3"/>
  <c r="K1994" i="3"/>
  <c r="K1993" i="3"/>
  <c r="K1992" i="3"/>
  <c r="K1991" i="3"/>
  <c r="K1990" i="3"/>
  <c r="K1989" i="3"/>
  <c r="K1988" i="3"/>
  <c r="K1987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72" i="3"/>
  <c r="K1971" i="3"/>
  <c r="K1970" i="3"/>
  <c r="K1969" i="3"/>
  <c r="K1968" i="3"/>
  <c r="K1967" i="3"/>
  <c r="K1966" i="3"/>
  <c r="K1965" i="3"/>
  <c r="K1964" i="3"/>
  <c r="K1963" i="3"/>
  <c r="K1962" i="3"/>
  <c r="K1961" i="3"/>
  <c r="K1960" i="3"/>
  <c r="K1959" i="3"/>
  <c r="K1958" i="3"/>
  <c r="K1957" i="3"/>
  <c r="K1956" i="3"/>
  <c r="K1955" i="3"/>
  <c r="K1954" i="3"/>
  <c r="K1953" i="3"/>
  <c r="K1952" i="3"/>
  <c r="K1951" i="3"/>
  <c r="K1950" i="3"/>
  <c r="K1949" i="3"/>
  <c r="K1948" i="3"/>
  <c r="K1947" i="3"/>
  <c r="K1946" i="3"/>
  <c r="K1945" i="3"/>
  <c r="K1944" i="3"/>
  <c r="K1943" i="3"/>
  <c r="K1942" i="3"/>
  <c r="K1941" i="3"/>
  <c r="K1940" i="3"/>
  <c r="K1939" i="3"/>
  <c r="K1938" i="3"/>
  <c r="K1937" i="3"/>
  <c r="K1936" i="3"/>
  <c r="K1935" i="3"/>
  <c r="K1934" i="3"/>
  <c r="K1933" i="3"/>
  <c r="K1932" i="3"/>
  <c r="K1931" i="3"/>
  <c r="K1930" i="3"/>
  <c r="K1929" i="3"/>
  <c r="K1928" i="3"/>
  <c r="K1927" i="3"/>
  <c r="K1926" i="3"/>
  <c r="K1925" i="3"/>
  <c r="K1924" i="3"/>
  <c r="K1923" i="3"/>
  <c r="K1922" i="3"/>
  <c r="K1921" i="3"/>
  <c r="K1920" i="3"/>
  <c r="K1919" i="3"/>
  <c r="K1918" i="3"/>
  <c r="K1917" i="3"/>
  <c r="K1916" i="3"/>
  <c r="K1915" i="3"/>
  <c r="K1914" i="3"/>
  <c r="K1913" i="3"/>
  <c r="K1912" i="3"/>
  <c r="K1911" i="3"/>
  <c r="K1910" i="3"/>
  <c r="K1909" i="3"/>
  <c r="K1908" i="3"/>
  <c r="K1907" i="3"/>
  <c r="K1906" i="3"/>
  <c r="K1905" i="3"/>
  <c r="K1904" i="3"/>
  <c r="K1903" i="3"/>
  <c r="K1902" i="3"/>
  <c r="K1901" i="3"/>
  <c r="K1900" i="3"/>
  <c r="K1899" i="3"/>
  <c r="K1898" i="3"/>
  <c r="K1897" i="3"/>
  <c r="K1896" i="3"/>
  <c r="K1895" i="3"/>
  <c r="K1894" i="3"/>
  <c r="K1893" i="3"/>
  <c r="K1892" i="3"/>
  <c r="K1891" i="3"/>
  <c r="K1890" i="3"/>
  <c r="K1889" i="3"/>
  <c r="K1888" i="3"/>
  <c r="K1887" i="3"/>
  <c r="K1886" i="3"/>
  <c r="K1885" i="3"/>
  <c r="K1884" i="3"/>
  <c r="K1883" i="3"/>
  <c r="K1882" i="3"/>
  <c r="K1881" i="3"/>
  <c r="K1880" i="3"/>
  <c r="K1879" i="3"/>
  <c r="K1878" i="3"/>
  <c r="K1877" i="3"/>
  <c r="K1876" i="3"/>
  <c r="K1875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57" i="3"/>
  <c r="K1856" i="3"/>
  <c r="K1855" i="3"/>
  <c r="K1854" i="3"/>
  <c r="K1853" i="3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E1330" i="5" l="1"/>
  <c r="D1330" i="5"/>
  <c r="F1330" i="5" s="1"/>
  <c r="B1329" i="5"/>
  <c r="E1329" i="5" s="1"/>
  <c r="A1329" i="5"/>
  <c r="D1329" i="5" s="1"/>
  <c r="B1328" i="5"/>
  <c r="E1328" i="5" s="1"/>
  <c r="A1328" i="5"/>
  <c r="D1328" i="5" s="1"/>
  <c r="B1327" i="5"/>
  <c r="E1327" i="5" s="1"/>
  <c r="A1327" i="5"/>
  <c r="D1327" i="5" s="1"/>
  <c r="B1326" i="5"/>
  <c r="E1326" i="5" s="1"/>
  <c r="A1326" i="5"/>
  <c r="D1326" i="5" s="1"/>
  <c r="B1325" i="5"/>
  <c r="E1325" i="5" s="1"/>
  <c r="A1325" i="5"/>
  <c r="D1325" i="5" s="1"/>
  <c r="B1324" i="5"/>
  <c r="E1324" i="5" s="1"/>
  <c r="A1324" i="5"/>
  <c r="D1324" i="5" s="1"/>
  <c r="B1323" i="5"/>
  <c r="E1323" i="5" s="1"/>
  <c r="A1323" i="5"/>
  <c r="D1323" i="5" s="1"/>
  <c r="B1322" i="5"/>
  <c r="E1322" i="5" s="1"/>
  <c r="A1322" i="5"/>
  <c r="D1322" i="5" s="1"/>
  <c r="B1321" i="5"/>
  <c r="E1321" i="5" s="1"/>
  <c r="A1321" i="5"/>
  <c r="D1321" i="5" s="1"/>
  <c r="B1320" i="5"/>
  <c r="E1320" i="5" s="1"/>
  <c r="A1320" i="5"/>
  <c r="D1320" i="5" s="1"/>
  <c r="B1319" i="5"/>
  <c r="E1319" i="5" s="1"/>
  <c r="A1319" i="5"/>
  <c r="D1319" i="5" s="1"/>
  <c r="B1318" i="5"/>
  <c r="E1318" i="5" s="1"/>
  <c r="A1318" i="5"/>
  <c r="D1318" i="5" s="1"/>
  <c r="B1317" i="5"/>
  <c r="E1317" i="5" s="1"/>
  <c r="A1317" i="5"/>
  <c r="D1317" i="5" s="1"/>
  <c r="B1316" i="5"/>
  <c r="E1316" i="5" s="1"/>
  <c r="A1316" i="5"/>
  <c r="D1316" i="5" s="1"/>
  <c r="B1315" i="5"/>
  <c r="E1315" i="5" s="1"/>
  <c r="A1315" i="5"/>
  <c r="D1315" i="5" s="1"/>
  <c r="B1314" i="5"/>
  <c r="E1314" i="5" s="1"/>
  <c r="A1314" i="5"/>
  <c r="D1314" i="5" s="1"/>
  <c r="B1313" i="5"/>
  <c r="E1313" i="5" s="1"/>
  <c r="A1313" i="5"/>
  <c r="D1313" i="5" s="1"/>
  <c r="B1312" i="5"/>
  <c r="E1312" i="5" s="1"/>
  <c r="A1312" i="5"/>
  <c r="D1312" i="5" s="1"/>
  <c r="B1311" i="5"/>
  <c r="E1311" i="5" s="1"/>
  <c r="A1311" i="5"/>
  <c r="D1311" i="5" s="1"/>
  <c r="B1310" i="5"/>
  <c r="E1310" i="5" s="1"/>
  <c r="A1310" i="5"/>
  <c r="D1310" i="5" s="1"/>
  <c r="B1309" i="5"/>
  <c r="E1309" i="5" s="1"/>
  <c r="A1309" i="5"/>
  <c r="D1309" i="5" s="1"/>
  <c r="B1308" i="5"/>
  <c r="E1308" i="5" s="1"/>
  <c r="A1308" i="5"/>
  <c r="D1308" i="5" s="1"/>
  <c r="B1307" i="5"/>
  <c r="E1307" i="5" s="1"/>
  <c r="A1307" i="5"/>
  <c r="D1307" i="5" s="1"/>
  <c r="B1306" i="5"/>
  <c r="E1306" i="5" s="1"/>
  <c r="A1306" i="5"/>
  <c r="D1306" i="5" s="1"/>
  <c r="B1305" i="5"/>
  <c r="E1305" i="5" s="1"/>
  <c r="A1305" i="5"/>
  <c r="D1305" i="5" s="1"/>
  <c r="B1304" i="5"/>
  <c r="E1304" i="5" s="1"/>
  <c r="A1304" i="5"/>
  <c r="D1304" i="5" s="1"/>
  <c r="B1303" i="5"/>
  <c r="E1303" i="5" s="1"/>
  <c r="A1303" i="5"/>
  <c r="D1303" i="5" s="1"/>
  <c r="B1302" i="5"/>
  <c r="E1302" i="5" s="1"/>
  <c r="A1302" i="5"/>
  <c r="D1302" i="5" s="1"/>
  <c r="B1301" i="5"/>
  <c r="E1301" i="5" s="1"/>
  <c r="A1301" i="5"/>
  <c r="D1301" i="5" s="1"/>
  <c r="B1300" i="5"/>
  <c r="E1300" i="5" s="1"/>
  <c r="A1300" i="5"/>
  <c r="D1300" i="5" s="1"/>
  <c r="B1299" i="5"/>
  <c r="E1299" i="5" s="1"/>
  <c r="A1299" i="5"/>
  <c r="D1299" i="5" s="1"/>
  <c r="B1298" i="5"/>
  <c r="E1298" i="5" s="1"/>
  <c r="A1298" i="5"/>
  <c r="D1298" i="5" s="1"/>
  <c r="B1297" i="5"/>
  <c r="E1297" i="5" s="1"/>
  <c r="A1297" i="5"/>
  <c r="D1297" i="5" s="1"/>
  <c r="B1296" i="5"/>
  <c r="E1296" i="5" s="1"/>
  <c r="A1296" i="5"/>
  <c r="D1296" i="5" s="1"/>
  <c r="B1295" i="5"/>
  <c r="E1295" i="5" s="1"/>
  <c r="A1295" i="5"/>
  <c r="D1295" i="5" s="1"/>
  <c r="B1294" i="5"/>
  <c r="E1294" i="5" s="1"/>
  <c r="A1294" i="5"/>
  <c r="D1294" i="5" s="1"/>
  <c r="B1293" i="5"/>
  <c r="E1293" i="5" s="1"/>
  <c r="A1293" i="5"/>
  <c r="D1293" i="5" s="1"/>
  <c r="B1292" i="5"/>
  <c r="E1292" i="5" s="1"/>
  <c r="A1292" i="5"/>
  <c r="D1292" i="5" s="1"/>
  <c r="B1291" i="5"/>
  <c r="E1291" i="5" s="1"/>
  <c r="A1291" i="5"/>
  <c r="D1291" i="5" s="1"/>
  <c r="B1290" i="5"/>
  <c r="E1290" i="5" s="1"/>
  <c r="A1290" i="5"/>
  <c r="D1290" i="5" s="1"/>
  <c r="B1289" i="5"/>
  <c r="E1289" i="5" s="1"/>
  <c r="A1289" i="5"/>
  <c r="D1289" i="5" s="1"/>
  <c r="B1288" i="5"/>
  <c r="E1288" i="5" s="1"/>
  <c r="A1288" i="5"/>
  <c r="D1288" i="5" s="1"/>
  <c r="B1287" i="5"/>
  <c r="E1287" i="5" s="1"/>
  <c r="A1287" i="5"/>
  <c r="D1287" i="5" s="1"/>
  <c r="B1286" i="5"/>
  <c r="E1286" i="5" s="1"/>
  <c r="A1286" i="5"/>
  <c r="D1286" i="5" s="1"/>
  <c r="B1285" i="5"/>
  <c r="E1285" i="5" s="1"/>
  <c r="A1285" i="5"/>
  <c r="D1285" i="5" s="1"/>
  <c r="B1284" i="5"/>
  <c r="E1284" i="5" s="1"/>
  <c r="A1284" i="5"/>
  <c r="D1284" i="5" s="1"/>
  <c r="B1283" i="5"/>
  <c r="E1283" i="5" s="1"/>
  <c r="A1283" i="5"/>
  <c r="D1283" i="5" s="1"/>
  <c r="B1282" i="5"/>
  <c r="E1282" i="5" s="1"/>
  <c r="A1282" i="5"/>
  <c r="D1282" i="5" s="1"/>
  <c r="B1281" i="5"/>
  <c r="E1281" i="5" s="1"/>
  <c r="A1281" i="5"/>
  <c r="D1281" i="5" s="1"/>
  <c r="B1280" i="5"/>
  <c r="E1280" i="5" s="1"/>
  <c r="A1280" i="5"/>
  <c r="D1280" i="5" s="1"/>
  <c r="B1279" i="5"/>
  <c r="E1279" i="5" s="1"/>
  <c r="A1279" i="5"/>
  <c r="D1279" i="5" s="1"/>
  <c r="B1278" i="5"/>
  <c r="E1278" i="5" s="1"/>
  <c r="A1278" i="5"/>
  <c r="D1278" i="5" s="1"/>
  <c r="B1277" i="5"/>
  <c r="E1277" i="5" s="1"/>
  <c r="A1277" i="5"/>
  <c r="D1277" i="5" s="1"/>
  <c r="B1276" i="5"/>
  <c r="E1276" i="5" s="1"/>
  <c r="A1276" i="5"/>
  <c r="D1276" i="5" s="1"/>
  <c r="B1275" i="5"/>
  <c r="E1275" i="5" s="1"/>
  <c r="A1275" i="5"/>
  <c r="D1275" i="5" s="1"/>
  <c r="B1274" i="5"/>
  <c r="E1274" i="5" s="1"/>
  <c r="A1274" i="5"/>
  <c r="D1274" i="5" s="1"/>
  <c r="B1273" i="5"/>
  <c r="E1273" i="5" s="1"/>
  <c r="A1273" i="5"/>
  <c r="D1273" i="5" s="1"/>
  <c r="B1272" i="5"/>
  <c r="E1272" i="5" s="1"/>
  <c r="A1272" i="5"/>
  <c r="D1272" i="5" s="1"/>
  <c r="B1271" i="5"/>
  <c r="E1271" i="5" s="1"/>
  <c r="A1271" i="5"/>
  <c r="D1271" i="5" s="1"/>
  <c r="B1270" i="5"/>
  <c r="E1270" i="5" s="1"/>
  <c r="A1270" i="5"/>
  <c r="D1270" i="5" s="1"/>
  <c r="B1269" i="5"/>
  <c r="E1269" i="5" s="1"/>
  <c r="A1269" i="5"/>
  <c r="D1269" i="5" s="1"/>
  <c r="B1268" i="5"/>
  <c r="E1268" i="5" s="1"/>
  <c r="A1268" i="5"/>
  <c r="D1268" i="5" s="1"/>
  <c r="B1267" i="5"/>
  <c r="E1267" i="5" s="1"/>
  <c r="A1267" i="5"/>
  <c r="D1267" i="5" s="1"/>
  <c r="B1266" i="5"/>
  <c r="E1266" i="5" s="1"/>
  <c r="A1266" i="5"/>
  <c r="D1266" i="5" s="1"/>
  <c r="B1265" i="5"/>
  <c r="E1265" i="5" s="1"/>
  <c r="A1265" i="5"/>
  <c r="D1265" i="5" s="1"/>
  <c r="B1264" i="5"/>
  <c r="E1264" i="5" s="1"/>
  <c r="A1264" i="5"/>
  <c r="D1264" i="5" s="1"/>
  <c r="B1263" i="5"/>
  <c r="E1263" i="5" s="1"/>
  <c r="A1263" i="5"/>
  <c r="D1263" i="5" s="1"/>
  <c r="B1262" i="5"/>
  <c r="E1262" i="5" s="1"/>
  <c r="A1262" i="5"/>
  <c r="D1262" i="5" s="1"/>
  <c r="B1261" i="5"/>
  <c r="E1261" i="5" s="1"/>
  <c r="A1261" i="5"/>
  <c r="D1261" i="5" s="1"/>
  <c r="B1260" i="5"/>
  <c r="E1260" i="5" s="1"/>
  <c r="A1260" i="5"/>
  <c r="D1260" i="5" s="1"/>
  <c r="B1259" i="5"/>
  <c r="E1259" i="5" s="1"/>
  <c r="A1259" i="5"/>
  <c r="D1259" i="5" s="1"/>
  <c r="B1258" i="5"/>
  <c r="E1258" i="5" s="1"/>
  <c r="A1258" i="5"/>
  <c r="D1258" i="5" s="1"/>
  <c r="B1257" i="5"/>
  <c r="E1257" i="5" s="1"/>
  <c r="A1257" i="5"/>
  <c r="D1257" i="5" s="1"/>
  <c r="B1256" i="5"/>
  <c r="E1256" i="5" s="1"/>
  <c r="A1256" i="5"/>
  <c r="D1256" i="5" s="1"/>
  <c r="B1255" i="5"/>
  <c r="E1255" i="5" s="1"/>
  <c r="A1255" i="5"/>
  <c r="D1255" i="5" s="1"/>
  <c r="B1254" i="5"/>
  <c r="E1254" i="5" s="1"/>
  <c r="A1254" i="5"/>
  <c r="D1254" i="5" s="1"/>
  <c r="B1253" i="5"/>
  <c r="E1253" i="5" s="1"/>
  <c r="A1253" i="5"/>
  <c r="D1253" i="5" s="1"/>
  <c r="B1252" i="5"/>
  <c r="E1252" i="5" s="1"/>
  <c r="A1252" i="5"/>
  <c r="D1252" i="5" s="1"/>
  <c r="B1251" i="5"/>
  <c r="E1251" i="5" s="1"/>
  <c r="A1251" i="5"/>
  <c r="D1251" i="5" s="1"/>
  <c r="B1250" i="5"/>
  <c r="E1250" i="5" s="1"/>
  <c r="A1250" i="5"/>
  <c r="D1250" i="5" s="1"/>
  <c r="B1249" i="5"/>
  <c r="E1249" i="5" s="1"/>
  <c r="A1249" i="5"/>
  <c r="D1249" i="5" s="1"/>
  <c r="B1248" i="5"/>
  <c r="E1248" i="5" s="1"/>
  <c r="A1248" i="5"/>
  <c r="D1248" i="5" s="1"/>
  <c r="B1247" i="5"/>
  <c r="E1247" i="5" s="1"/>
  <c r="A1247" i="5"/>
  <c r="D1247" i="5" s="1"/>
  <c r="B1246" i="5"/>
  <c r="E1246" i="5" s="1"/>
  <c r="A1246" i="5"/>
  <c r="D1246" i="5" s="1"/>
  <c r="B1245" i="5"/>
  <c r="E1245" i="5" s="1"/>
  <c r="A1245" i="5"/>
  <c r="D1245" i="5" s="1"/>
  <c r="B1244" i="5"/>
  <c r="E1244" i="5" s="1"/>
  <c r="A1244" i="5"/>
  <c r="D1244" i="5" s="1"/>
  <c r="B1243" i="5"/>
  <c r="E1243" i="5" s="1"/>
  <c r="A1243" i="5"/>
  <c r="D1243" i="5" s="1"/>
  <c r="B1242" i="5"/>
  <c r="E1242" i="5" s="1"/>
  <c r="A1242" i="5"/>
  <c r="D1242" i="5" s="1"/>
  <c r="B1241" i="5"/>
  <c r="E1241" i="5" s="1"/>
  <c r="A1241" i="5"/>
  <c r="D1241" i="5" s="1"/>
  <c r="B1240" i="5"/>
  <c r="E1240" i="5" s="1"/>
  <c r="A1240" i="5"/>
  <c r="D1240" i="5" s="1"/>
  <c r="B1239" i="5"/>
  <c r="E1239" i="5" s="1"/>
  <c r="A1239" i="5"/>
  <c r="D1239" i="5" s="1"/>
  <c r="B1238" i="5"/>
  <c r="E1238" i="5" s="1"/>
  <c r="A1238" i="5"/>
  <c r="D1238" i="5" s="1"/>
  <c r="B1237" i="5"/>
  <c r="E1237" i="5" s="1"/>
  <c r="A1237" i="5"/>
  <c r="D1237" i="5" s="1"/>
  <c r="B1236" i="5"/>
  <c r="E1236" i="5" s="1"/>
  <c r="A1236" i="5"/>
  <c r="D1236" i="5" s="1"/>
  <c r="B1235" i="5"/>
  <c r="E1235" i="5" s="1"/>
  <c r="A1235" i="5"/>
  <c r="D1235" i="5" s="1"/>
  <c r="B1234" i="5"/>
  <c r="E1234" i="5" s="1"/>
  <c r="A1234" i="5"/>
  <c r="D1234" i="5" s="1"/>
  <c r="B1233" i="5"/>
  <c r="E1233" i="5" s="1"/>
  <c r="A1233" i="5"/>
  <c r="D1233" i="5" s="1"/>
  <c r="B1232" i="5"/>
  <c r="E1232" i="5" s="1"/>
  <c r="A1232" i="5"/>
  <c r="D1232" i="5" s="1"/>
  <c r="B1231" i="5"/>
  <c r="E1231" i="5" s="1"/>
  <c r="A1231" i="5"/>
  <c r="D1231" i="5" s="1"/>
  <c r="B1230" i="5"/>
  <c r="E1230" i="5" s="1"/>
  <c r="A1230" i="5"/>
  <c r="D1230" i="5" s="1"/>
  <c r="B1229" i="5"/>
  <c r="E1229" i="5" s="1"/>
  <c r="A1229" i="5"/>
  <c r="D1229" i="5" s="1"/>
  <c r="B1228" i="5"/>
  <c r="E1228" i="5" s="1"/>
  <c r="A1228" i="5"/>
  <c r="D1228" i="5" s="1"/>
  <c r="B1227" i="5"/>
  <c r="E1227" i="5" s="1"/>
  <c r="A1227" i="5"/>
  <c r="D1227" i="5" s="1"/>
  <c r="B1226" i="5"/>
  <c r="E1226" i="5" s="1"/>
  <c r="A1226" i="5"/>
  <c r="D1226" i="5" s="1"/>
  <c r="B1225" i="5"/>
  <c r="E1225" i="5" s="1"/>
  <c r="A1225" i="5"/>
  <c r="D1225" i="5" s="1"/>
  <c r="B1224" i="5"/>
  <c r="E1224" i="5" s="1"/>
  <c r="A1224" i="5"/>
  <c r="D1224" i="5" s="1"/>
  <c r="B1223" i="5"/>
  <c r="E1223" i="5" s="1"/>
  <c r="A1223" i="5"/>
  <c r="D1223" i="5" s="1"/>
  <c r="B1222" i="5"/>
  <c r="E1222" i="5" s="1"/>
  <c r="A1222" i="5"/>
  <c r="D1222" i="5" s="1"/>
  <c r="B1221" i="5"/>
  <c r="E1221" i="5" s="1"/>
  <c r="A1221" i="5"/>
  <c r="D1221" i="5" s="1"/>
  <c r="B1220" i="5"/>
  <c r="E1220" i="5" s="1"/>
  <c r="A1220" i="5"/>
  <c r="D1220" i="5" s="1"/>
  <c r="B1219" i="5"/>
  <c r="E1219" i="5" s="1"/>
  <c r="A1219" i="5"/>
  <c r="D1219" i="5" s="1"/>
  <c r="B1218" i="5"/>
  <c r="E1218" i="5" s="1"/>
  <c r="A1218" i="5"/>
  <c r="D1218" i="5" s="1"/>
  <c r="B1217" i="5"/>
  <c r="E1217" i="5" s="1"/>
  <c r="A1217" i="5"/>
  <c r="D1217" i="5" s="1"/>
  <c r="B1216" i="5"/>
  <c r="E1216" i="5" s="1"/>
  <c r="A1216" i="5"/>
  <c r="D1216" i="5" s="1"/>
  <c r="B1215" i="5"/>
  <c r="E1215" i="5" s="1"/>
  <c r="A1215" i="5"/>
  <c r="D1215" i="5" s="1"/>
  <c r="B1214" i="5"/>
  <c r="E1214" i="5" s="1"/>
  <c r="A1214" i="5"/>
  <c r="D1214" i="5" s="1"/>
  <c r="B1213" i="5"/>
  <c r="E1213" i="5" s="1"/>
  <c r="A1213" i="5"/>
  <c r="D1213" i="5" s="1"/>
  <c r="B1212" i="5"/>
  <c r="E1212" i="5" s="1"/>
  <c r="A1212" i="5"/>
  <c r="D1212" i="5" s="1"/>
  <c r="B1211" i="5"/>
  <c r="E1211" i="5" s="1"/>
  <c r="A1211" i="5"/>
  <c r="D1211" i="5" s="1"/>
  <c r="B1210" i="5"/>
  <c r="E1210" i="5" s="1"/>
  <c r="A1210" i="5"/>
  <c r="D1210" i="5" s="1"/>
  <c r="B1209" i="5"/>
  <c r="E1209" i="5" s="1"/>
  <c r="A1209" i="5"/>
  <c r="D1209" i="5" s="1"/>
  <c r="B1208" i="5"/>
  <c r="E1208" i="5" s="1"/>
  <c r="A1208" i="5"/>
  <c r="D1208" i="5" s="1"/>
  <c r="B1207" i="5"/>
  <c r="E1207" i="5" s="1"/>
  <c r="A1207" i="5"/>
  <c r="D1207" i="5" s="1"/>
  <c r="B1206" i="5"/>
  <c r="E1206" i="5" s="1"/>
  <c r="A1206" i="5"/>
  <c r="D1206" i="5" s="1"/>
  <c r="B1205" i="5"/>
  <c r="E1205" i="5" s="1"/>
  <c r="A1205" i="5"/>
  <c r="D1205" i="5" s="1"/>
  <c r="B1204" i="5"/>
  <c r="E1204" i="5" s="1"/>
  <c r="A1204" i="5"/>
  <c r="D1204" i="5" s="1"/>
  <c r="B1203" i="5"/>
  <c r="E1203" i="5" s="1"/>
  <c r="A1203" i="5"/>
  <c r="D1203" i="5" s="1"/>
  <c r="B1202" i="5"/>
  <c r="E1202" i="5" s="1"/>
  <c r="A1202" i="5"/>
  <c r="D1202" i="5" s="1"/>
  <c r="B1201" i="5"/>
  <c r="E1201" i="5" s="1"/>
  <c r="A1201" i="5"/>
  <c r="D1201" i="5" s="1"/>
  <c r="B1200" i="5"/>
  <c r="E1200" i="5" s="1"/>
  <c r="A1200" i="5"/>
  <c r="D1200" i="5" s="1"/>
  <c r="B1199" i="5"/>
  <c r="E1199" i="5" s="1"/>
  <c r="A1199" i="5"/>
  <c r="D1199" i="5" s="1"/>
  <c r="B1198" i="5"/>
  <c r="E1198" i="5" s="1"/>
  <c r="A1198" i="5"/>
  <c r="D1198" i="5" s="1"/>
  <c r="B1197" i="5"/>
  <c r="E1197" i="5" s="1"/>
  <c r="A1197" i="5"/>
  <c r="D1197" i="5" s="1"/>
  <c r="B1196" i="5"/>
  <c r="E1196" i="5" s="1"/>
  <c r="A1196" i="5"/>
  <c r="D1196" i="5" s="1"/>
  <c r="B1195" i="5"/>
  <c r="E1195" i="5" s="1"/>
  <c r="A1195" i="5"/>
  <c r="D1195" i="5" s="1"/>
  <c r="B1194" i="5"/>
  <c r="E1194" i="5" s="1"/>
  <c r="A1194" i="5"/>
  <c r="D1194" i="5" s="1"/>
  <c r="B1193" i="5"/>
  <c r="E1193" i="5" s="1"/>
  <c r="A1193" i="5"/>
  <c r="D1193" i="5" s="1"/>
  <c r="B1192" i="5"/>
  <c r="E1192" i="5" s="1"/>
  <c r="A1192" i="5"/>
  <c r="D1192" i="5" s="1"/>
  <c r="B1191" i="5"/>
  <c r="E1191" i="5" s="1"/>
  <c r="A1191" i="5"/>
  <c r="D1191" i="5" s="1"/>
  <c r="B1190" i="5"/>
  <c r="E1190" i="5" s="1"/>
  <c r="A1190" i="5"/>
  <c r="D1190" i="5" s="1"/>
  <c r="B1189" i="5"/>
  <c r="E1189" i="5" s="1"/>
  <c r="A1189" i="5"/>
  <c r="D1189" i="5" s="1"/>
  <c r="B1188" i="5"/>
  <c r="E1188" i="5" s="1"/>
  <c r="A1188" i="5"/>
  <c r="D1188" i="5" s="1"/>
  <c r="B1187" i="5"/>
  <c r="E1187" i="5" s="1"/>
  <c r="A1187" i="5"/>
  <c r="D1187" i="5" s="1"/>
  <c r="B1186" i="5"/>
  <c r="E1186" i="5" s="1"/>
  <c r="A1186" i="5"/>
  <c r="D1186" i="5" s="1"/>
  <c r="B1185" i="5"/>
  <c r="E1185" i="5" s="1"/>
  <c r="A1185" i="5"/>
  <c r="D1185" i="5" s="1"/>
  <c r="B1184" i="5"/>
  <c r="E1184" i="5" s="1"/>
  <c r="A1184" i="5"/>
  <c r="D1184" i="5" s="1"/>
  <c r="B1183" i="5"/>
  <c r="E1183" i="5" s="1"/>
  <c r="A1183" i="5"/>
  <c r="D1183" i="5" s="1"/>
  <c r="B1182" i="5"/>
  <c r="E1182" i="5" s="1"/>
  <c r="A1182" i="5"/>
  <c r="D1182" i="5" s="1"/>
  <c r="B1181" i="5"/>
  <c r="E1181" i="5" s="1"/>
  <c r="A1181" i="5"/>
  <c r="D1181" i="5" s="1"/>
  <c r="B1180" i="5"/>
  <c r="E1180" i="5" s="1"/>
  <c r="A1180" i="5"/>
  <c r="D1180" i="5" s="1"/>
  <c r="B1179" i="5"/>
  <c r="E1179" i="5" s="1"/>
  <c r="A1179" i="5"/>
  <c r="D1179" i="5" s="1"/>
  <c r="B1178" i="5"/>
  <c r="E1178" i="5" s="1"/>
  <c r="A1178" i="5"/>
  <c r="D1178" i="5" s="1"/>
  <c r="B1177" i="5"/>
  <c r="E1177" i="5" s="1"/>
  <c r="A1177" i="5"/>
  <c r="D1177" i="5" s="1"/>
  <c r="B1176" i="5"/>
  <c r="E1176" i="5" s="1"/>
  <c r="A1176" i="5"/>
  <c r="D1176" i="5" s="1"/>
  <c r="B1175" i="5"/>
  <c r="E1175" i="5" s="1"/>
  <c r="A1175" i="5"/>
  <c r="D1175" i="5" s="1"/>
  <c r="B1174" i="5"/>
  <c r="E1174" i="5" s="1"/>
  <c r="A1174" i="5"/>
  <c r="D1174" i="5" s="1"/>
  <c r="B1173" i="5"/>
  <c r="E1173" i="5" s="1"/>
  <c r="A1173" i="5"/>
  <c r="D1173" i="5" s="1"/>
  <c r="B1172" i="5"/>
  <c r="E1172" i="5" s="1"/>
  <c r="A1172" i="5"/>
  <c r="D1172" i="5" s="1"/>
  <c r="B1171" i="5"/>
  <c r="E1171" i="5" s="1"/>
  <c r="A1171" i="5"/>
  <c r="D1171" i="5" s="1"/>
  <c r="B1170" i="5"/>
  <c r="E1170" i="5" s="1"/>
  <c r="A1170" i="5"/>
  <c r="D1170" i="5" s="1"/>
  <c r="B1169" i="5"/>
  <c r="E1169" i="5" s="1"/>
  <c r="A1169" i="5"/>
  <c r="D1169" i="5" s="1"/>
  <c r="B1168" i="5"/>
  <c r="E1168" i="5" s="1"/>
  <c r="A1168" i="5"/>
  <c r="D1168" i="5" s="1"/>
  <c r="B1167" i="5"/>
  <c r="E1167" i="5" s="1"/>
  <c r="A1167" i="5"/>
  <c r="D1167" i="5" s="1"/>
  <c r="B1166" i="5"/>
  <c r="E1166" i="5" s="1"/>
  <c r="A1166" i="5"/>
  <c r="D1166" i="5" s="1"/>
  <c r="B1165" i="5"/>
  <c r="E1165" i="5" s="1"/>
  <c r="A1165" i="5"/>
  <c r="D1165" i="5" s="1"/>
  <c r="B1164" i="5"/>
  <c r="E1164" i="5" s="1"/>
  <c r="A1164" i="5"/>
  <c r="D1164" i="5" s="1"/>
  <c r="B1163" i="5"/>
  <c r="E1163" i="5" s="1"/>
  <c r="A1163" i="5"/>
  <c r="D1163" i="5" s="1"/>
  <c r="B1162" i="5"/>
  <c r="E1162" i="5" s="1"/>
  <c r="A1162" i="5"/>
  <c r="D1162" i="5" s="1"/>
  <c r="B1161" i="5"/>
  <c r="E1161" i="5" s="1"/>
  <c r="A1161" i="5"/>
  <c r="D1161" i="5" s="1"/>
  <c r="B1160" i="5"/>
  <c r="E1160" i="5" s="1"/>
  <c r="A1160" i="5"/>
  <c r="D1160" i="5" s="1"/>
  <c r="B1159" i="5"/>
  <c r="E1159" i="5" s="1"/>
  <c r="A1159" i="5"/>
  <c r="D1159" i="5" s="1"/>
  <c r="B1158" i="5"/>
  <c r="E1158" i="5" s="1"/>
  <c r="A1158" i="5"/>
  <c r="D1158" i="5" s="1"/>
  <c r="B1157" i="5"/>
  <c r="E1157" i="5" s="1"/>
  <c r="A1157" i="5"/>
  <c r="D1157" i="5" s="1"/>
  <c r="B1156" i="5"/>
  <c r="E1156" i="5" s="1"/>
  <c r="A1156" i="5"/>
  <c r="D1156" i="5" s="1"/>
  <c r="B1155" i="5"/>
  <c r="E1155" i="5" s="1"/>
  <c r="A1155" i="5"/>
  <c r="D1155" i="5" s="1"/>
  <c r="B1154" i="5"/>
  <c r="E1154" i="5" s="1"/>
  <c r="A1154" i="5"/>
  <c r="D1154" i="5" s="1"/>
  <c r="B1153" i="5"/>
  <c r="E1153" i="5" s="1"/>
  <c r="A1153" i="5"/>
  <c r="D1153" i="5" s="1"/>
  <c r="B1152" i="5"/>
  <c r="E1152" i="5" s="1"/>
  <c r="A1152" i="5"/>
  <c r="D1152" i="5" s="1"/>
  <c r="B1151" i="5"/>
  <c r="E1151" i="5" s="1"/>
  <c r="A1151" i="5"/>
  <c r="D1151" i="5" s="1"/>
  <c r="B1150" i="5"/>
  <c r="E1150" i="5" s="1"/>
  <c r="A1150" i="5"/>
  <c r="D1150" i="5" s="1"/>
  <c r="B1149" i="5"/>
  <c r="E1149" i="5" s="1"/>
  <c r="A1149" i="5"/>
  <c r="D1149" i="5" s="1"/>
  <c r="B1148" i="5"/>
  <c r="E1148" i="5" s="1"/>
  <c r="A1148" i="5"/>
  <c r="D1148" i="5" s="1"/>
  <c r="B1147" i="5"/>
  <c r="E1147" i="5" s="1"/>
  <c r="A1147" i="5"/>
  <c r="D1147" i="5" s="1"/>
  <c r="B1146" i="5"/>
  <c r="E1146" i="5" s="1"/>
  <c r="A1146" i="5"/>
  <c r="D1146" i="5" s="1"/>
  <c r="B1145" i="5"/>
  <c r="E1145" i="5" s="1"/>
  <c r="A1145" i="5"/>
  <c r="D1145" i="5" s="1"/>
  <c r="B1144" i="5"/>
  <c r="E1144" i="5" s="1"/>
  <c r="A1144" i="5"/>
  <c r="D1144" i="5" s="1"/>
  <c r="B1143" i="5"/>
  <c r="E1143" i="5" s="1"/>
  <c r="A1143" i="5"/>
  <c r="D1143" i="5" s="1"/>
  <c r="B1142" i="5"/>
  <c r="E1142" i="5" s="1"/>
  <c r="A1142" i="5"/>
  <c r="D1142" i="5" s="1"/>
  <c r="B1141" i="5"/>
  <c r="E1141" i="5" s="1"/>
  <c r="A1141" i="5"/>
  <c r="D1141" i="5" s="1"/>
  <c r="B1140" i="5"/>
  <c r="E1140" i="5" s="1"/>
  <c r="A1140" i="5"/>
  <c r="D1140" i="5" s="1"/>
  <c r="B1139" i="5"/>
  <c r="E1139" i="5" s="1"/>
  <c r="A1139" i="5"/>
  <c r="D1139" i="5" s="1"/>
  <c r="B1138" i="5"/>
  <c r="E1138" i="5" s="1"/>
  <c r="A1138" i="5"/>
  <c r="D1138" i="5" s="1"/>
  <c r="B1137" i="5"/>
  <c r="E1137" i="5" s="1"/>
  <c r="A1137" i="5"/>
  <c r="D1137" i="5" s="1"/>
  <c r="B1136" i="5"/>
  <c r="E1136" i="5" s="1"/>
  <c r="A1136" i="5"/>
  <c r="D1136" i="5" s="1"/>
  <c r="B1135" i="5"/>
  <c r="E1135" i="5" s="1"/>
  <c r="A1135" i="5"/>
  <c r="D1135" i="5" s="1"/>
  <c r="B1134" i="5"/>
  <c r="E1134" i="5" s="1"/>
  <c r="A1134" i="5"/>
  <c r="D1134" i="5" s="1"/>
  <c r="B1133" i="5"/>
  <c r="E1133" i="5" s="1"/>
  <c r="A1133" i="5"/>
  <c r="D1133" i="5" s="1"/>
  <c r="B1132" i="5"/>
  <c r="E1132" i="5" s="1"/>
  <c r="A1132" i="5"/>
  <c r="D1132" i="5" s="1"/>
  <c r="B1131" i="5"/>
  <c r="E1131" i="5" s="1"/>
  <c r="A1131" i="5"/>
  <c r="D1131" i="5" s="1"/>
  <c r="B1130" i="5"/>
  <c r="E1130" i="5" s="1"/>
  <c r="A1130" i="5"/>
  <c r="D1130" i="5" s="1"/>
  <c r="B1129" i="5"/>
  <c r="E1129" i="5" s="1"/>
  <c r="A1129" i="5"/>
  <c r="D1129" i="5" s="1"/>
  <c r="B1128" i="5"/>
  <c r="E1128" i="5" s="1"/>
  <c r="A1128" i="5"/>
  <c r="D1128" i="5" s="1"/>
  <c r="B1127" i="5"/>
  <c r="E1127" i="5" s="1"/>
  <c r="A1127" i="5"/>
  <c r="D1127" i="5" s="1"/>
  <c r="B1126" i="5"/>
  <c r="E1126" i="5" s="1"/>
  <c r="A1126" i="5"/>
  <c r="D1126" i="5" s="1"/>
  <c r="B1125" i="5"/>
  <c r="E1125" i="5" s="1"/>
  <c r="A1125" i="5"/>
  <c r="D1125" i="5" s="1"/>
  <c r="B1124" i="5"/>
  <c r="E1124" i="5" s="1"/>
  <c r="A1124" i="5"/>
  <c r="D1124" i="5" s="1"/>
  <c r="B1123" i="5"/>
  <c r="E1123" i="5" s="1"/>
  <c r="A1123" i="5"/>
  <c r="D1123" i="5" s="1"/>
  <c r="B1122" i="5"/>
  <c r="E1122" i="5" s="1"/>
  <c r="A1122" i="5"/>
  <c r="D1122" i="5" s="1"/>
  <c r="B1121" i="5"/>
  <c r="E1121" i="5" s="1"/>
  <c r="A1121" i="5"/>
  <c r="D1121" i="5" s="1"/>
  <c r="B1120" i="5"/>
  <c r="E1120" i="5" s="1"/>
  <c r="A1120" i="5"/>
  <c r="D1120" i="5" s="1"/>
  <c r="B1119" i="5"/>
  <c r="E1119" i="5" s="1"/>
  <c r="A1119" i="5"/>
  <c r="D1119" i="5" s="1"/>
  <c r="B1118" i="5"/>
  <c r="E1118" i="5" s="1"/>
  <c r="A1118" i="5"/>
  <c r="D1118" i="5" s="1"/>
  <c r="B1117" i="5"/>
  <c r="E1117" i="5" s="1"/>
  <c r="A1117" i="5"/>
  <c r="D1117" i="5" s="1"/>
  <c r="B1116" i="5"/>
  <c r="E1116" i="5" s="1"/>
  <c r="A1116" i="5"/>
  <c r="D1116" i="5" s="1"/>
  <c r="B1115" i="5"/>
  <c r="E1115" i="5" s="1"/>
  <c r="A1115" i="5"/>
  <c r="D1115" i="5" s="1"/>
  <c r="B1114" i="5"/>
  <c r="E1114" i="5" s="1"/>
  <c r="A1114" i="5"/>
  <c r="D1114" i="5" s="1"/>
  <c r="B1113" i="5"/>
  <c r="E1113" i="5" s="1"/>
  <c r="A1113" i="5"/>
  <c r="D1113" i="5" s="1"/>
  <c r="B1112" i="5"/>
  <c r="E1112" i="5" s="1"/>
  <c r="A1112" i="5"/>
  <c r="D1112" i="5" s="1"/>
  <c r="B1111" i="5"/>
  <c r="E1111" i="5" s="1"/>
  <c r="A1111" i="5"/>
  <c r="D1111" i="5" s="1"/>
  <c r="B1110" i="5"/>
  <c r="E1110" i="5" s="1"/>
  <c r="A1110" i="5"/>
  <c r="D1110" i="5" s="1"/>
  <c r="B1109" i="5"/>
  <c r="E1109" i="5" s="1"/>
  <c r="A1109" i="5"/>
  <c r="D1109" i="5" s="1"/>
  <c r="B1108" i="5"/>
  <c r="E1108" i="5" s="1"/>
  <c r="A1108" i="5"/>
  <c r="D1108" i="5" s="1"/>
  <c r="B1107" i="5"/>
  <c r="E1107" i="5" s="1"/>
  <c r="A1107" i="5"/>
  <c r="D1107" i="5" s="1"/>
  <c r="B1106" i="5"/>
  <c r="E1106" i="5" s="1"/>
  <c r="A1106" i="5"/>
  <c r="D1106" i="5" s="1"/>
  <c r="B1105" i="5"/>
  <c r="E1105" i="5" s="1"/>
  <c r="A1105" i="5"/>
  <c r="D1105" i="5" s="1"/>
  <c r="B1104" i="5"/>
  <c r="E1104" i="5" s="1"/>
  <c r="A1104" i="5"/>
  <c r="D1104" i="5" s="1"/>
  <c r="B1103" i="5"/>
  <c r="E1103" i="5" s="1"/>
  <c r="A1103" i="5"/>
  <c r="D1103" i="5" s="1"/>
  <c r="B1102" i="5"/>
  <c r="E1102" i="5" s="1"/>
  <c r="A1102" i="5"/>
  <c r="D1102" i="5" s="1"/>
  <c r="B1101" i="5"/>
  <c r="E1101" i="5" s="1"/>
  <c r="A1101" i="5"/>
  <c r="D1101" i="5" s="1"/>
  <c r="B1100" i="5"/>
  <c r="E1100" i="5" s="1"/>
  <c r="A1100" i="5"/>
  <c r="D1100" i="5" s="1"/>
  <c r="B1099" i="5"/>
  <c r="E1099" i="5" s="1"/>
  <c r="A1099" i="5"/>
  <c r="D1099" i="5" s="1"/>
  <c r="B1098" i="5"/>
  <c r="E1098" i="5" s="1"/>
  <c r="A1098" i="5"/>
  <c r="D1098" i="5" s="1"/>
  <c r="B1097" i="5"/>
  <c r="E1097" i="5" s="1"/>
  <c r="A1097" i="5"/>
  <c r="D1097" i="5" s="1"/>
  <c r="B1096" i="5"/>
  <c r="E1096" i="5" s="1"/>
  <c r="A1096" i="5"/>
  <c r="D1096" i="5" s="1"/>
  <c r="B1095" i="5"/>
  <c r="E1095" i="5" s="1"/>
  <c r="A1095" i="5"/>
  <c r="D1095" i="5" s="1"/>
  <c r="B1094" i="5"/>
  <c r="E1094" i="5" s="1"/>
  <c r="A1094" i="5"/>
  <c r="D1094" i="5" s="1"/>
  <c r="B1093" i="5"/>
  <c r="E1093" i="5" s="1"/>
  <c r="A1093" i="5"/>
  <c r="D1093" i="5" s="1"/>
  <c r="B1092" i="5"/>
  <c r="E1092" i="5" s="1"/>
  <c r="A1092" i="5"/>
  <c r="D1092" i="5" s="1"/>
  <c r="B1091" i="5"/>
  <c r="E1091" i="5" s="1"/>
  <c r="A1091" i="5"/>
  <c r="D1091" i="5" s="1"/>
  <c r="B1090" i="5"/>
  <c r="E1090" i="5" s="1"/>
  <c r="A1090" i="5"/>
  <c r="D1090" i="5" s="1"/>
  <c r="B1089" i="5"/>
  <c r="E1089" i="5" s="1"/>
  <c r="A1089" i="5"/>
  <c r="D1089" i="5" s="1"/>
  <c r="B1088" i="5"/>
  <c r="E1088" i="5" s="1"/>
  <c r="A1088" i="5"/>
  <c r="D1088" i="5" s="1"/>
  <c r="B1087" i="5"/>
  <c r="E1087" i="5" s="1"/>
  <c r="A1087" i="5"/>
  <c r="D1087" i="5" s="1"/>
  <c r="B1086" i="5"/>
  <c r="E1086" i="5" s="1"/>
  <c r="A1086" i="5"/>
  <c r="D1086" i="5" s="1"/>
  <c r="B1085" i="5"/>
  <c r="E1085" i="5" s="1"/>
  <c r="A1085" i="5"/>
  <c r="D1085" i="5" s="1"/>
  <c r="B1084" i="5"/>
  <c r="E1084" i="5" s="1"/>
  <c r="A1084" i="5"/>
  <c r="D1084" i="5" s="1"/>
  <c r="B1083" i="5"/>
  <c r="E1083" i="5" s="1"/>
  <c r="A1083" i="5"/>
  <c r="D1083" i="5" s="1"/>
  <c r="B1082" i="5"/>
  <c r="E1082" i="5" s="1"/>
  <c r="A1082" i="5"/>
  <c r="D1082" i="5" s="1"/>
  <c r="B1081" i="5"/>
  <c r="E1081" i="5" s="1"/>
  <c r="A1081" i="5"/>
  <c r="D1081" i="5" s="1"/>
  <c r="B1080" i="5"/>
  <c r="E1080" i="5" s="1"/>
  <c r="A1080" i="5"/>
  <c r="D1080" i="5" s="1"/>
  <c r="B1079" i="5"/>
  <c r="E1079" i="5" s="1"/>
  <c r="A1079" i="5"/>
  <c r="D1079" i="5" s="1"/>
  <c r="B1078" i="5"/>
  <c r="E1078" i="5" s="1"/>
  <c r="A1078" i="5"/>
  <c r="D1078" i="5" s="1"/>
  <c r="B1077" i="5"/>
  <c r="E1077" i="5" s="1"/>
  <c r="A1077" i="5"/>
  <c r="D1077" i="5" s="1"/>
  <c r="B1076" i="5"/>
  <c r="E1076" i="5" s="1"/>
  <c r="A1076" i="5"/>
  <c r="D1076" i="5" s="1"/>
  <c r="B1075" i="5"/>
  <c r="E1075" i="5" s="1"/>
  <c r="A1075" i="5"/>
  <c r="D1075" i="5" s="1"/>
  <c r="B1074" i="5"/>
  <c r="E1074" i="5" s="1"/>
  <c r="A1074" i="5"/>
  <c r="D1074" i="5" s="1"/>
  <c r="B1073" i="5"/>
  <c r="E1073" i="5" s="1"/>
  <c r="A1073" i="5"/>
  <c r="D1073" i="5" s="1"/>
  <c r="B1072" i="5"/>
  <c r="E1072" i="5" s="1"/>
  <c r="A1072" i="5"/>
  <c r="D1072" i="5" s="1"/>
  <c r="B1071" i="5"/>
  <c r="E1071" i="5" s="1"/>
  <c r="A1071" i="5"/>
  <c r="D1071" i="5" s="1"/>
  <c r="B1070" i="5"/>
  <c r="E1070" i="5" s="1"/>
  <c r="A1070" i="5"/>
  <c r="D1070" i="5" s="1"/>
  <c r="B1069" i="5"/>
  <c r="E1069" i="5" s="1"/>
  <c r="A1069" i="5"/>
  <c r="D1069" i="5" s="1"/>
  <c r="B1068" i="5"/>
  <c r="E1068" i="5" s="1"/>
  <c r="A1068" i="5"/>
  <c r="D1068" i="5" s="1"/>
  <c r="B1067" i="5"/>
  <c r="E1067" i="5" s="1"/>
  <c r="A1067" i="5"/>
  <c r="D1067" i="5" s="1"/>
  <c r="B1066" i="5"/>
  <c r="E1066" i="5" s="1"/>
  <c r="A1066" i="5"/>
  <c r="D1066" i="5" s="1"/>
  <c r="B1065" i="5"/>
  <c r="E1065" i="5" s="1"/>
  <c r="A1065" i="5"/>
  <c r="D1065" i="5" s="1"/>
  <c r="B1064" i="5"/>
  <c r="E1064" i="5" s="1"/>
  <c r="A1064" i="5"/>
  <c r="D1064" i="5" s="1"/>
  <c r="B1063" i="5"/>
  <c r="E1063" i="5" s="1"/>
  <c r="A1063" i="5"/>
  <c r="D1063" i="5" s="1"/>
  <c r="B1062" i="5"/>
  <c r="E1062" i="5" s="1"/>
  <c r="A1062" i="5"/>
  <c r="D1062" i="5" s="1"/>
  <c r="B1061" i="5"/>
  <c r="E1061" i="5" s="1"/>
  <c r="A1061" i="5"/>
  <c r="D1061" i="5" s="1"/>
  <c r="B1060" i="5"/>
  <c r="E1060" i="5" s="1"/>
  <c r="A1060" i="5"/>
  <c r="D1060" i="5" s="1"/>
  <c r="B1059" i="5"/>
  <c r="E1059" i="5" s="1"/>
  <c r="A1059" i="5"/>
  <c r="D1059" i="5" s="1"/>
  <c r="B1058" i="5"/>
  <c r="E1058" i="5" s="1"/>
  <c r="A1058" i="5"/>
  <c r="D1058" i="5" s="1"/>
  <c r="B1057" i="5"/>
  <c r="E1057" i="5" s="1"/>
  <c r="A1057" i="5"/>
  <c r="D1057" i="5" s="1"/>
  <c r="B1056" i="5"/>
  <c r="E1056" i="5" s="1"/>
  <c r="A1056" i="5"/>
  <c r="D1056" i="5" s="1"/>
  <c r="B1055" i="5"/>
  <c r="E1055" i="5" s="1"/>
  <c r="A1055" i="5"/>
  <c r="D1055" i="5" s="1"/>
  <c r="B1054" i="5"/>
  <c r="E1054" i="5" s="1"/>
  <c r="A1054" i="5"/>
  <c r="D1054" i="5" s="1"/>
  <c r="B1053" i="5"/>
  <c r="E1053" i="5" s="1"/>
  <c r="A1053" i="5"/>
  <c r="D1053" i="5" s="1"/>
  <c r="B1052" i="5"/>
  <c r="E1052" i="5" s="1"/>
  <c r="A1052" i="5"/>
  <c r="D1052" i="5" s="1"/>
  <c r="B1051" i="5"/>
  <c r="E1051" i="5" s="1"/>
  <c r="A1051" i="5"/>
  <c r="D1051" i="5" s="1"/>
  <c r="B1050" i="5"/>
  <c r="E1050" i="5" s="1"/>
  <c r="A1050" i="5"/>
  <c r="D1050" i="5" s="1"/>
  <c r="B1049" i="5"/>
  <c r="E1049" i="5" s="1"/>
  <c r="A1049" i="5"/>
  <c r="D1049" i="5" s="1"/>
  <c r="B1048" i="5"/>
  <c r="E1048" i="5" s="1"/>
  <c r="A1048" i="5"/>
  <c r="D1048" i="5" s="1"/>
  <c r="B1047" i="5"/>
  <c r="E1047" i="5" s="1"/>
  <c r="A1047" i="5"/>
  <c r="D1047" i="5" s="1"/>
  <c r="B1046" i="5"/>
  <c r="E1046" i="5" s="1"/>
  <c r="A1046" i="5"/>
  <c r="D1046" i="5" s="1"/>
  <c r="B1045" i="5"/>
  <c r="E1045" i="5" s="1"/>
  <c r="A1045" i="5"/>
  <c r="D1045" i="5" s="1"/>
  <c r="B1044" i="5"/>
  <c r="E1044" i="5" s="1"/>
  <c r="A1044" i="5"/>
  <c r="D1044" i="5" s="1"/>
  <c r="B1043" i="5"/>
  <c r="E1043" i="5" s="1"/>
  <c r="A1043" i="5"/>
  <c r="D1043" i="5" s="1"/>
  <c r="B1042" i="5"/>
  <c r="E1042" i="5" s="1"/>
  <c r="A1042" i="5"/>
  <c r="D1042" i="5" s="1"/>
  <c r="B1041" i="5"/>
  <c r="E1041" i="5" s="1"/>
  <c r="A1041" i="5"/>
  <c r="D1041" i="5" s="1"/>
  <c r="B1040" i="5"/>
  <c r="E1040" i="5" s="1"/>
  <c r="A1040" i="5"/>
  <c r="D1040" i="5" s="1"/>
  <c r="B1039" i="5"/>
  <c r="E1039" i="5" s="1"/>
  <c r="A1039" i="5"/>
  <c r="D1039" i="5" s="1"/>
  <c r="B1038" i="5"/>
  <c r="E1038" i="5" s="1"/>
  <c r="A1038" i="5"/>
  <c r="D1038" i="5" s="1"/>
  <c r="B1037" i="5"/>
  <c r="E1037" i="5" s="1"/>
  <c r="A1037" i="5"/>
  <c r="D1037" i="5" s="1"/>
  <c r="B1036" i="5"/>
  <c r="E1036" i="5" s="1"/>
  <c r="A1036" i="5"/>
  <c r="D1036" i="5" s="1"/>
  <c r="B1035" i="5"/>
  <c r="E1035" i="5" s="1"/>
  <c r="A1035" i="5"/>
  <c r="D1035" i="5" s="1"/>
  <c r="B1034" i="5"/>
  <c r="E1034" i="5" s="1"/>
  <c r="A1034" i="5"/>
  <c r="D1034" i="5" s="1"/>
  <c r="B1033" i="5"/>
  <c r="E1033" i="5" s="1"/>
  <c r="A1033" i="5"/>
  <c r="D1033" i="5" s="1"/>
  <c r="B1032" i="5"/>
  <c r="E1032" i="5" s="1"/>
  <c r="A1032" i="5"/>
  <c r="D1032" i="5" s="1"/>
  <c r="B1031" i="5"/>
  <c r="E1031" i="5" s="1"/>
  <c r="A1031" i="5"/>
  <c r="D1031" i="5" s="1"/>
  <c r="B1030" i="5"/>
  <c r="E1030" i="5" s="1"/>
  <c r="A1030" i="5"/>
  <c r="D1030" i="5" s="1"/>
  <c r="B1029" i="5"/>
  <c r="E1029" i="5" s="1"/>
  <c r="A1029" i="5"/>
  <c r="D1029" i="5" s="1"/>
  <c r="B1028" i="5"/>
  <c r="E1028" i="5" s="1"/>
  <c r="A1028" i="5"/>
  <c r="D1028" i="5" s="1"/>
  <c r="B1027" i="5"/>
  <c r="E1027" i="5" s="1"/>
  <c r="A1027" i="5"/>
  <c r="D1027" i="5" s="1"/>
  <c r="B1026" i="5"/>
  <c r="E1026" i="5" s="1"/>
  <c r="A1026" i="5"/>
  <c r="D1026" i="5" s="1"/>
  <c r="B1025" i="5"/>
  <c r="E1025" i="5" s="1"/>
  <c r="A1025" i="5"/>
  <c r="D1025" i="5" s="1"/>
  <c r="B1024" i="5"/>
  <c r="E1024" i="5" s="1"/>
  <c r="A1024" i="5"/>
  <c r="D1024" i="5" s="1"/>
  <c r="B1023" i="5"/>
  <c r="E1023" i="5" s="1"/>
  <c r="A1023" i="5"/>
  <c r="D1023" i="5" s="1"/>
  <c r="B1022" i="5"/>
  <c r="E1022" i="5" s="1"/>
  <c r="A1022" i="5"/>
  <c r="D1022" i="5" s="1"/>
  <c r="B1021" i="5"/>
  <c r="E1021" i="5" s="1"/>
  <c r="A1021" i="5"/>
  <c r="D1021" i="5" s="1"/>
  <c r="B1020" i="5"/>
  <c r="E1020" i="5" s="1"/>
  <c r="A1020" i="5"/>
  <c r="D1020" i="5" s="1"/>
  <c r="B1019" i="5"/>
  <c r="E1019" i="5" s="1"/>
  <c r="A1019" i="5"/>
  <c r="D1019" i="5" s="1"/>
  <c r="B1018" i="5"/>
  <c r="E1018" i="5" s="1"/>
  <c r="A1018" i="5"/>
  <c r="D1018" i="5" s="1"/>
  <c r="B1017" i="5"/>
  <c r="E1017" i="5" s="1"/>
  <c r="A1017" i="5"/>
  <c r="D1017" i="5" s="1"/>
  <c r="B1016" i="5"/>
  <c r="E1016" i="5" s="1"/>
  <c r="A1016" i="5"/>
  <c r="D1016" i="5" s="1"/>
  <c r="B1015" i="5"/>
  <c r="E1015" i="5" s="1"/>
  <c r="A1015" i="5"/>
  <c r="D1015" i="5" s="1"/>
  <c r="B1014" i="5"/>
  <c r="E1014" i="5" s="1"/>
  <c r="A1014" i="5"/>
  <c r="D1014" i="5" s="1"/>
  <c r="B1013" i="5"/>
  <c r="E1013" i="5" s="1"/>
  <c r="A1013" i="5"/>
  <c r="D1013" i="5" s="1"/>
  <c r="B1012" i="5"/>
  <c r="E1012" i="5" s="1"/>
  <c r="A1012" i="5"/>
  <c r="D1012" i="5" s="1"/>
  <c r="B1011" i="5"/>
  <c r="E1011" i="5" s="1"/>
  <c r="A1011" i="5"/>
  <c r="D1011" i="5" s="1"/>
  <c r="B1010" i="5"/>
  <c r="E1010" i="5" s="1"/>
  <c r="A1010" i="5"/>
  <c r="D1010" i="5" s="1"/>
  <c r="B1009" i="5"/>
  <c r="E1009" i="5" s="1"/>
  <c r="A1009" i="5"/>
  <c r="D1009" i="5" s="1"/>
  <c r="B1008" i="5"/>
  <c r="E1008" i="5" s="1"/>
  <c r="A1008" i="5"/>
  <c r="D1008" i="5" s="1"/>
  <c r="B1007" i="5"/>
  <c r="E1007" i="5" s="1"/>
  <c r="A1007" i="5"/>
  <c r="D1007" i="5" s="1"/>
  <c r="B1006" i="5"/>
  <c r="E1006" i="5" s="1"/>
  <c r="A1006" i="5"/>
  <c r="D1006" i="5" s="1"/>
  <c r="B1005" i="5"/>
  <c r="E1005" i="5" s="1"/>
  <c r="A1005" i="5"/>
  <c r="D1005" i="5" s="1"/>
  <c r="B1004" i="5"/>
  <c r="E1004" i="5" s="1"/>
  <c r="A1004" i="5"/>
  <c r="D1004" i="5" s="1"/>
  <c r="B1003" i="5"/>
  <c r="E1003" i="5" s="1"/>
  <c r="A1003" i="5"/>
  <c r="D1003" i="5" s="1"/>
  <c r="B1002" i="5"/>
  <c r="E1002" i="5" s="1"/>
  <c r="A1002" i="5"/>
  <c r="D1002" i="5" s="1"/>
  <c r="B1001" i="5"/>
  <c r="E1001" i="5" s="1"/>
  <c r="A1001" i="5"/>
  <c r="D1001" i="5" s="1"/>
  <c r="B1000" i="5"/>
  <c r="E1000" i="5" s="1"/>
  <c r="A1000" i="5"/>
  <c r="D1000" i="5" s="1"/>
  <c r="B999" i="5"/>
  <c r="E999" i="5" s="1"/>
  <c r="A999" i="5"/>
  <c r="D999" i="5" s="1"/>
  <c r="B998" i="5"/>
  <c r="E998" i="5" s="1"/>
  <c r="A998" i="5"/>
  <c r="D998" i="5" s="1"/>
  <c r="B997" i="5"/>
  <c r="E997" i="5" s="1"/>
  <c r="A997" i="5"/>
  <c r="D997" i="5" s="1"/>
  <c r="B996" i="5"/>
  <c r="E996" i="5" s="1"/>
  <c r="A996" i="5"/>
  <c r="D996" i="5" s="1"/>
  <c r="B995" i="5"/>
  <c r="E995" i="5" s="1"/>
  <c r="A995" i="5"/>
  <c r="D995" i="5" s="1"/>
  <c r="B994" i="5"/>
  <c r="E994" i="5" s="1"/>
  <c r="A994" i="5"/>
  <c r="D994" i="5" s="1"/>
  <c r="B993" i="5"/>
  <c r="E993" i="5" s="1"/>
  <c r="A993" i="5"/>
  <c r="D993" i="5" s="1"/>
  <c r="B992" i="5"/>
  <c r="E992" i="5" s="1"/>
  <c r="A992" i="5"/>
  <c r="D992" i="5" s="1"/>
  <c r="B991" i="5"/>
  <c r="E991" i="5" s="1"/>
  <c r="A991" i="5"/>
  <c r="D991" i="5" s="1"/>
  <c r="B990" i="5"/>
  <c r="E990" i="5" s="1"/>
  <c r="A990" i="5"/>
  <c r="D990" i="5" s="1"/>
  <c r="B989" i="5"/>
  <c r="E989" i="5" s="1"/>
  <c r="A989" i="5"/>
  <c r="D989" i="5" s="1"/>
  <c r="B988" i="5"/>
  <c r="E988" i="5" s="1"/>
  <c r="A988" i="5"/>
  <c r="D988" i="5" s="1"/>
  <c r="B987" i="5"/>
  <c r="E987" i="5" s="1"/>
  <c r="A987" i="5"/>
  <c r="D987" i="5" s="1"/>
  <c r="B986" i="5"/>
  <c r="E986" i="5" s="1"/>
  <c r="A986" i="5"/>
  <c r="D986" i="5" s="1"/>
  <c r="B985" i="5"/>
  <c r="E985" i="5" s="1"/>
  <c r="A985" i="5"/>
  <c r="D985" i="5" s="1"/>
  <c r="B984" i="5"/>
  <c r="E984" i="5" s="1"/>
  <c r="A984" i="5"/>
  <c r="D984" i="5" s="1"/>
  <c r="B983" i="5"/>
  <c r="E983" i="5" s="1"/>
  <c r="A983" i="5"/>
  <c r="D983" i="5" s="1"/>
  <c r="B982" i="5"/>
  <c r="E982" i="5" s="1"/>
  <c r="A982" i="5"/>
  <c r="D982" i="5" s="1"/>
  <c r="B981" i="5"/>
  <c r="E981" i="5" s="1"/>
  <c r="A981" i="5"/>
  <c r="D981" i="5" s="1"/>
  <c r="B980" i="5"/>
  <c r="E980" i="5" s="1"/>
  <c r="A980" i="5"/>
  <c r="D980" i="5" s="1"/>
  <c r="B979" i="5"/>
  <c r="E979" i="5" s="1"/>
  <c r="A979" i="5"/>
  <c r="D979" i="5" s="1"/>
  <c r="B978" i="5"/>
  <c r="E978" i="5" s="1"/>
  <c r="A978" i="5"/>
  <c r="D978" i="5" s="1"/>
  <c r="B977" i="5"/>
  <c r="E977" i="5" s="1"/>
  <c r="A977" i="5"/>
  <c r="D977" i="5" s="1"/>
  <c r="B976" i="5"/>
  <c r="E976" i="5" s="1"/>
  <c r="A976" i="5"/>
  <c r="D976" i="5" s="1"/>
  <c r="B975" i="5"/>
  <c r="E975" i="5" s="1"/>
  <c r="A975" i="5"/>
  <c r="D975" i="5" s="1"/>
  <c r="B974" i="5"/>
  <c r="E974" i="5" s="1"/>
  <c r="A974" i="5"/>
  <c r="D974" i="5" s="1"/>
  <c r="B973" i="5"/>
  <c r="E973" i="5" s="1"/>
  <c r="A973" i="5"/>
  <c r="D973" i="5" s="1"/>
  <c r="B972" i="5"/>
  <c r="E972" i="5" s="1"/>
  <c r="A972" i="5"/>
  <c r="D972" i="5" s="1"/>
  <c r="B971" i="5"/>
  <c r="E971" i="5" s="1"/>
  <c r="A971" i="5"/>
  <c r="D971" i="5" s="1"/>
  <c r="B970" i="5"/>
  <c r="E970" i="5" s="1"/>
  <c r="A970" i="5"/>
  <c r="D970" i="5" s="1"/>
  <c r="B969" i="5"/>
  <c r="E969" i="5" s="1"/>
  <c r="A969" i="5"/>
  <c r="D969" i="5" s="1"/>
  <c r="B968" i="5"/>
  <c r="E968" i="5" s="1"/>
  <c r="A968" i="5"/>
  <c r="D968" i="5" s="1"/>
  <c r="B967" i="5"/>
  <c r="E967" i="5" s="1"/>
  <c r="A967" i="5"/>
  <c r="D967" i="5" s="1"/>
  <c r="B966" i="5"/>
  <c r="E966" i="5" s="1"/>
  <c r="A966" i="5"/>
  <c r="D966" i="5" s="1"/>
  <c r="B965" i="5"/>
  <c r="E965" i="5" s="1"/>
  <c r="A965" i="5"/>
  <c r="D965" i="5" s="1"/>
  <c r="B964" i="5"/>
  <c r="E964" i="5" s="1"/>
  <c r="A964" i="5"/>
  <c r="D964" i="5" s="1"/>
  <c r="B963" i="5"/>
  <c r="E963" i="5" s="1"/>
  <c r="A963" i="5"/>
  <c r="D963" i="5" s="1"/>
  <c r="B962" i="5"/>
  <c r="E962" i="5" s="1"/>
  <c r="A962" i="5"/>
  <c r="D962" i="5" s="1"/>
  <c r="B961" i="5"/>
  <c r="E961" i="5" s="1"/>
  <c r="A961" i="5"/>
  <c r="D961" i="5" s="1"/>
  <c r="B960" i="5"/>
  <c r="E960" i="5" s="1"/>
  <c r="A960" i="5"/>
  <c r="D960" i="5" s="1"/>
  <c r="B959" i="5"/>
  <c r="E959" i="5" s="1"/>
  <c r="A959" i="5"/>
  <c r="D959" i="5" s="1"/>
  <c r="B958" i="5"/>
  <c r="E958" i="5" s="1"/>
  <c r="A958" i="5"/>
  <c r="D958" i="5" s="1"/>
  <c r="B957" i="5"/>
  <c r="E957" i="5" s="1"/>
  <c r="A957" i="5"/>
  <c r="D957" i="5" s="1"/>
  <c r="B956" i="5"/>
  <c r="E956" i="5" s="1"/>
  <c r="A956" i="5"/>
  <c r="D956" i="5" s="1"/>
  <c r="B955" i="5"/>
  <c r="E955" i="5" s="1"/>
  <c r="A955" i="5"/>
  <c r="D955" i="5" s="1"/>
  <c r="B954" i="5"/>
  <c r="E954" i="5" s="1"/>
  <c r="A954" i="5"/>
  <c r="D954" i="5" s="1"/>
  <c r="B953" i="5"/>
  <c r="E953" i="5" s="1"/>
  <c r="A953" i="5"/>
  <c r="D953" i="5" s="1"/>
  <c r="B952" i="5"/>
  <c r="E952" i="5" s="1"/>
  <c r="A952" i="5"/>
  <c r="D952" i="5" s="1"/>
  <c r="B951" i="5"/>
  <c r="E951" i="5" s="1"/>
  <c r="A951" i="5"/>
  <c r="D951" i="5" s="1"/>
  <c r="B950" i="5"/>
  <c r="E950" i="5" s="1"/>
  <c r="A950" i="5"/>
  <c r="D950" i="5" s="1"/>
  <c r="B949" i="5"/>
  <c r="E949" i="5" s="1"/>
  <c r="A949" i="5"/>
  <c r="D949" i="5" s="1"/>
  <c r="B948" i="5"/>
  <c r="E948" i="5" s="1"/>
  <c r="A948" i="5"/>
  <c r="D948" i="5" s="1"/>
  <c r="B947" i="5"/>
  <c r="E947" i="5" s="1"/>
  <c r="A947" i="5"/>
  <c r="D947" i="5" s="1"/>
  <c r="B946" i="5"/>
  <c r="E946" i="5" s="1"/>
  <c r="A946" i="5"/>
  <c r="D946" i="5" s="1"/>
  <c r="B945" i="5"/>
  <c r="E945" i="5" s="1"/>
  <c r="A945" i="5"/>
  <c r="D945" i="5" s="1"/>
  <c r="B944" i="5"/>
  <c r="E944" i="5" s="1"/>
  <c r="A944" i="5"/>
  <c r="D944" i="5" s="1"/>
  <c r="B943" i="5"/>
  <c r="E943" i="5" s="1"/>
  <c r="A943" i="5"/>
  <c r="D943" i="5" s="1"/>
  <c r="B942" i="5"/>
  <c r="E942" i="5" s="1"/>
  <c r="A942" i="5"/>
  <c r="D942" i="5" s="1"/>
  <c r="B941" i="5"/>
  <c r="E941" i="5" s="1"/>
  <c r="A941" i="5"/>
  <c r="D941" i="5" s="1"/>
  <c r="B940" i="5"/>
  <c r="E940" i="5" s="1"/>
  <c r="A940" i="5"/>
  <c r="D940" i="5" s="1"/>
  <c r="B939" i="5"/>
  <c r="E939" i="5" s="1"/>
  <c r="A939" i="5"/>
  <c r="D939" i="5" s="1"/>
  <c r="B938" i="5"/>
  <c r="E938" i="5" s="1"/>
  <c r="A938" i="5"/>
  <c r="D938" i="5" s="1"/>
  <c r="B937" i="5"/>
  <c r="E937" i="5" s="1"/>
  <c r="A937" i="5"/>
  <c r="D937" i="5" s="1"/>
  <c r="B936" i="5"/>
  <c r="E936" i="5" s="1"/>
  <c r="A936" i="5"/>
  <c r="D936" i="5" s="1"/>
  <c r="B935" i="5"/>
  <c r="E935" i="5" s="1"/>
  <c r="A935" i="5"/>
  <c r="D935" i="5" s="1"/>
  <c r="B934" i="5"/>
  <c r="E934" i="5" s="1"/>
  <c r="A934" i="5"/>
  <c r="D934" i="5" s="1"/>
  <c r="B933" i="5"/>
  <c r="E933" i="5" s="1"/>
  <c r="A933" i="5"/>
  <c r="D933" i="5" s="1"/>
  <c r="B932" i="5"/>
  <c r="E932" i="5" s="1"/>
  <c r="A932" i="5"/>
  <c r="D932" i="5" s="1"/>
  <c r="B931" i="5"/>
  <c r="E931" i="5" s="1"/>
  <c r="A931" i="5"/>
  <c r="D931" i="5" s="1"/>
  <c r="B930" i="5"/>
  <c r="E930" i="5" s="1"/>
  <c r="A930" i="5"/>
  <c r="D930" i="5" s="1"/>
  <c r="B929" i="5"/>
  <c r="E929" i="5" s="1"/>
  <c r="A929" i="5"/>
  <c r="D929" i="5" s="1"/>
  <c r="B928" i="5"/>
  <c r="E928" i="5" s="1"/>
  <c r="A928" i="5"/>
  <c r="D928" i="5" s="1"/>
  <c r="B927" i="5"/>
  <c r="E927" i="5" s="1"/>
  <c r="A927" i="5"/>
  <c r="D927" i="5" s="1"/>
  <c r="B926" i="5"/>
  <c r="E926" i="5" s="1"/>
  <c r="A926" i="5"/>
  <c r="D926" i="5" s="1"/>
  <c r="B925" i="5"/>
  <c r="E925" i="5" s="1"/>
  <c r="A925" i="5"/>
  <c r="D925" i="5" s="1"/>
  <c r="B924" i="5"/>
  <c r="E924" i="5" s="1"/>
  <c r="A924" i="5"/>
  <c r="D924" i="5" s="1"/>
  <c r="B923" i="5"/>
  <c r="E923" i="5" s="1"/>
  <c r="A923" i="5"/>
  <c r="D923" i="5" s="1"/>
  <c r="B922" i="5"/>
  <c r="E922" i="5" s="1"/>
  <c r="A922" i="5"/>
  <c r="D922" i="5" s="1"/>
  <c r="B921" i="5"/>
  <c r="E921" i="5" s="1"/>
  <c r="A921" i="5"/>
  <c r="D921" i="5" s="1"/>
  <c r="B920" i="5"/>
  <c r="E920" i="5" s="1"/>
  <c r="A920" i="5"/>
  <c r="D920" i="5" s="1"/>
  <c r="B919" i="5"/>
  <c r="E919" i="5" s="1"/>
  <c r="A919" i="5"/>
  <c r="D919" i="5" s="1"/>
  <c r="B918" i="5"/>
  <c r="E918" i="5" s="1"/>
  <c r="A918" i="5"/>
  <c r="D918" i="5" s="1"/>
  <c r="B917" i="5"/>
  <c r="E917" i="5" s="1"/>
  <c r="A917" i="5"/>
  <c r="D917" i="5" s="1"/>
  <c r="B916" i="5"/>
  <c r="E916" i="5" s="1"/>
  <c r="A916" i="5"/>
  <c r="D916" i="5" s="1"/>
  <c r="B915" i="5"/>
  <c r="E915" i="5" s="1"/>
  <c r="A915" i="5"/>
  <c r="D915" i="5" s="1"/>
  <c r="B914" i="5"/>
  <c r="E914" i="5" s="1"/>
  <c r="A914" i="5"/>
  <c r="D914" i="5" s="1"/>
  <c r="B913" i="5"/>
  <c r="E913" i="5" s="1"/>
  <c r="A913" i="5"/>
  <c r="D913" i="5" s="1"/>
  <c r="B912" i="5"/>
  <c r="E912" i="5" s="1"/>
  <c r="A912" i="5"/>
  <c r="D912" i="5" s="1"/>
  <c r="B911" i="5"/>
  <c r="E911" i="5" s="1"/>
  <c r="A911" i="5"/>
  <c r="D911" i="5" s="1"/>
  <c r="B910" i="5"/>
  <c r="E910" i="5" s="1"/>
  <c r="A910" i="5"/>
  <c r="D910" i="5" s="1"/>
  <c r="B909" i="5"/>
  <c r="E909" i="5" s="1"/>
  <c r="A909" i="5"/>
  <c r="D909" i="5" s="1"/>
  <c r="B908" i="5"/>
  <c r="E908" i="5" s="1"/>
  <c r="A908" i="5"/>
  <c r="D908" i="5" s="1"/>
  <c r="B907" i="5"/>
  <c r="E907" i="5" s="1"/>
  <c r="A907" i="5"/>
  <c r="D907" i="5" s="1"/>
  <c r="B906" i="5"/>
  <c r="E906" i="5" s="1"/>
  <c r="A906" i="5"/>
  <c r="D906" i="5" s="1"/>
  <c r="B905" i="5"/>
  <c r="E905" i="5" s="1"/>
  <c r="A905" i="5"/>
  <c r="D905" i="5" s="1"/>
  <c r="B904" i="5"/>
  <c r="E904" i="5" s="1"/>
  <c r="A904" i="5"/>
  <c r="D904" i="5" s="1"/>
  <c r="B903" i="5"/>
  <c r="E903" i="5" s="1"/>
  <c r="A903" i="5"/>
  <c r="D903" i="5" s="1"/>
  <c r="B902" i="5"/>
  <c r="E902" i="5" s="1"/>
  <c r="A902" i="5"/>
  <c r="D902" i="5" s="1"/>
  <c r="B901" i="5"/>
  <c r="E901" i="5" s="1"/>
  <c r="A901" i="5"/>
  <c r="D901" i="5" s="1"/>
  <c r="B900" i="5"/>
  <c r="E900" i="5" s="1"/>
  <c r="A900" i="5"/>
  <c r="D900" i="5" s="1"/>
  <c r="B899" i="5"/>
  <c r="E899" i="5" s="1"/>
  <c r="A899" i="5"/>
  <c r="D899" i="5" s="1"/>
  <c r="B898" i="5"/>
  <c r="E898" i="5" s="1"/>
  <c r="A898" i="5"/>
  <c r="D898" i="5" s="1"/>
  <c r="B897" i="5"/>
  <c r="E897" i="5" s="1"/>
  <c r="A897" i="5"/>
  <c r="D897" i="5" s="1"/>
  <c r="B896" i="5"/>
  <c r="E896" i="5" s="1"/>
  <c r="A896" i="5"/>
  <c r="D896" i="5" s="1"/>
  <c r="B895" i="5"/>
  <c r="E895" i="5" s="1"/>
  <c r="A895" i="5"/>
  <c r="D895" i="5" s="1"/>
  <c r="B894" i="5"/>
  <c r="E894" i="5" s="1"/>
  <c r="A894" i="5"/>
  <c r="D894" i="5" s="1"/>
  <c r="B893" i="5"/>
  <c r="E893" i="5" s="1"/>
  <c r="A893" i="5"/>
  <c r="D893" i="5" s="1"/>
  <c r="B892" i="5"/>
  <c r="E892" i="5" s="1"/>
  <c r="A892" i="5"/>
  <c r="D892" i="5" s="1"/>
  <c r="B891" i="5"/>
  <c r="E891" i="5" s="1"/>
  <c r="A891" i="5"/>
  <c r="D891" i="5" s="1"/>
  <c r="B890" i="5"/>
  <c r="E890" i="5" s="1"/>
  <c r="A890" i="5"/>
  <c r="D890" i="5" s="1"/>
  <c r="B889" i="5"/>
  <c r="E889" i="5" s="1"/>
  <c r="A889" i="5"/>
  <c r="D889" i="5" s="1"/>
  <c r="B888" i="5"/>
  <c r="E888" i="5" s="1"/>
  <c r="A888" i="5"/>
  <c r="D888" i="5" s="1"/>
  <c r="B887" i="5"/>
  <c r="E887" i="5" s="1"/>
  <c r="A887" i="5"/>
  <c r="D887" i="5" s="1"/>
  <c r="B886" i="5"/>
  <c r="E886" i="5" s="1"/>
  <c r="A886" i="5"/>
  <c r="D886" i="5" s="1"/>
  <c r="B885" i="5"/>
  <c r="E885" i="5" s="1"/>
  <c r="A885" i="5"/>
  <c r="D885" i="5" s="1"/>
  <c r="B884" i="5"/>
  <c r="E884" i="5" s="1"/>
  <c r="A884" i="5"/>
  <c r="D884" i="5" s="1"/>
  <c r="B883" i="5"/>
  <c r="E883" i="5" s="1"/>
  <c r="A883" i="5"/>
  <c r="D883" i="5" s="1"/>
  <c r="B882" i="5"/>
  <c r="E882" i="5" s="1"/>
  <c r="A882" i="5"/>
  <c r="D882" i="5" s="1"/>
  <c r="B881" i="5"/>
  <c r="E881" i="5" s="1"/>
  <c r="A881" i="5"/>
  <c r="D881" i="5" s="1"/>
  <c r="B880" i="5"/>
  <c r="E880" i="5" s="1"/>
  <c r="A880" i="5"/>
  <c r="D880" i="5" s="1"/>
  <c r="B879" i="5"/>
  <c r="E879" i="5" s="1"/>
  <c r="A879" i="5"/>
  <c r="D879" i="5" s="1"/>
  <c r="B878" i="5"/>
  <c r="E878" i="5" s="1"/>
  <c r="A878" i="5"/>
  <c r="D878" i="5" s="1"/>
  <c r="B877" i="5"/>
  <c r="E877" i="5" s="1"/>
  <c r="A877" i="5"/>
  <c r="D877" i="5" s="1"/>
  <c r="B876" i="5"/>
  <c r="E876" i="5" s="1"/>
  <c r="A876" i="5"/>
  <c r="D876" i="5" s="1"/>
  <c r="B875" i="5"/>
  <c r="E875" i="5" s="1"/>
  <c r="A875" i="5"/>
  <c r="D875" i="5" s="1"/>
  <c r="B874" i="5"/>
  <c r="E874" i="5" s="1"/>
  <c r="A874" i="5"/>
  <c r="D874" i="5" s="1"/>
  <c r="B873" i="5"/>
  <c r="E873" i="5" s="1"/>
  <c r="A873" i="5"/>
  <c r="D873" i="5" s="1"/>
  <c r="B872" i="5"/>
  <c r="E872" i="5" s="1"/>
  <c r="A872" i="5"/>
  <c r="D872" i="5" s="1"/>
  <c r="B871" i="5"/>
  <c r="E871" i="5" s="1"/>
  <c r="A871" i="5"/>
  <c r="D871" i="5" s="1"/>
  <c r="B870" i="5"/>
  <c r="E870" i="5" s="1"/>
  <c r="A870" i="5"/>
  <c r="D870" i="5" s="1"/>
  <c r="B869" i="5"/>
  <c r="E869" i="5" s="1"/>
  <c r="A869" i="5"/>
  <c r="D869" i="5" s="1"/>
  <c r="B868" i="5"/>
  <c r="E868" i="5" s="1"/>
  <c r="A868" i="5"/>
  <c r="D868" i="5" s="1"/>
  <c r="B867" i="5"/>
  <c r="E867" i="5" s="1"/>
  <c r="A867" i="5"/>
  <c r="D867" i="5" s="1"/>
  <c r="B866" i="5"/>
  <c r="E866" i="5" s="1"/>
  <c r="A866" i="5"/>
  <c r="D866" i="5" s="1"/>
  <c r="B865" i="5"/>
  <c r="E865" i="5" s="1"/>
  <c r="A865" i="5"/>
  <c r="D865" i="5" s="1"/>
  <c r="B864" i="5"/>
  <c r="E864" i="5" s="1"/>
  <c r="A864" i="5"/>
  <c r="D864" i="5" s="1"/>
  <c r="B863" i="5"/>
  <c r="E863" i="5" s="1"/>
  <c r="A863" i="5"/>
  <c r="D863" i="5" s="1"/>
  <c r="B862" i="5"/>
  <c r="E862" i="5" s="1"/>
  <c r="A862" i="5"/>
  <c r="D862" i="5" s="1"/>
  <c r="B861" i="5"/>
  <c r="E861" i="5" s="1"/>
  <c r="A861" i="5"/>
  <c r="D861" i="5" s="1"/>
  <c r="B860" i="5"/>
  <c r="E860" i="5" s="1"/>
  <c r="A860" i="5"/>
  <c r="D860" i="5" s="1"/>
  <c r="B859" i="5"/>
  <c r="E859" i="5" s="1"/>
  <c r="A859" i="5"/>
  <c r="D859" i="5" s="1"/>
  <c r="B858" i="5"/>
  <c r="E858" i="5" s="1"/>
  <c r="A858" i="5"/>
  <c r="D858" i="5" s="1"/>
  <c r="B857" i="5"/>
  <c r="E857" i="5" s="1"/>
  <c r="A857" i="5"/>
  <c r="D857" i="5" s="1"/>
  <c r="B856" i="5"/>
  <c r="E856" i="5" s="1"/>
  <c r="A856" i="5"/>
  <c r="D856" i="5" s="1"/>
  <c r="B855" i="5"/>
  <c r="E855" i="5" s="1"/>
  <c r="A855" i="5"/>
  <c r="D855" i="5" s="1"/>
  <c r="B854" i="5"/>
  <c r="E854" i="5" s="1"/>
  <c r="A854" i="5"/>
  <c r="D854" i="5" s="1"/>
  <c r="B853" i="5"/>
  <c r="E853" i="5" s="1"/>
  <c r="A853" i="5"/>
  <c r="D853" i="5" s="1"/>
  <c r="B852" i="5"/>
  <c r="E852" i="5" s="1"/>
  <c r="A852" i="5"/>
  <c r="D852" i="5" s="1"/>
  <c r="B851" i="5"/>
  <c r="E851" i="5" s="1"/>
  <c r="A851" i="5"/>
  <c r="D851" i="5" s="1"/>
  <c r="B850" i="5"/>
  <c r="E850" i="5" s="1"/>
  <c r="A850" i="5"/>
  <c r="D850" i="5" s="1"/>
  <c r="B849" i="5"/>
  <c r="E849" i="5" s="1"/>
  <c r="A849" i="5"/>
  <c r="D849" i="5" s="1"/>
  <c r="B848" i="5"/>
  <c r="E848" i="5" s="1"/>
  <c r="A848" i="5"/>
  <c r="D848" i="5" s="1"/>
  <c r="B847" i="5"/>
  <c r="E847" i="5" s="1"/>
  <c r="A847" i="5"/>
  <c r="D847" i="5" s="1"/>
  <c r="B846" i="5"/>
  <c r="E846" i="5" s="1"/>
  <c r="A846" i="5"/>
  <c r="D846" i="5" s="1"/>
  <c r="B845" i="5"/>
  <c r="E845" i="5" s="1"/>
  <c r="A845" i="5"/>
  <c r="D845" i="5" s="1"/>
  <c r="B844" i="5"/>
  <c r="E844" i="5" s="1"/>
  <c r="A844" i="5"/>
  <c r="D844" i="5" s="1"/>
  <c r="B843" i="5"/>
  <c r="E843" i="5" s="1"/>
  <c r="A843" i="5"/>
  <c r="D843" i="5" s="1"/>
  <c r="B842" i="5"/>
  <c r="E842" i="5" s="1"/>
  <c r="A842" i="5"/>
  <c r="D842" i="5" s="1"/>
  <c r="B841" i="5"/>
  <c r="E841" i="5" s="1"/>
  <c r="A841" i="5"/>
  <c r="D841" i="5" s="1"/>
  <c r="B840" i="5"/>
  <c r="E840" i="5" s="1"/>
  <c r="A840" i="5"/>
  <c r="D840" i="5" s="1"/>
  <c r="B839" i="5"/>
  <c r="E839" i="5" s="1"/>
  <c r="A839" i="5"/>
  <c r="D839" i="5" s="1"/>
  <c r="B838" i="5"/>
  <c r="E838" i="5" s="1"/>
  <c r="A838" i="5"/>
  <c r="D838" i="5" s="1"/>
  <c r="B837" i="5"/>
  <c r="E837" i="5" s="1"/>
  <c r="A837" i="5"/>
  <c r="D837" i="5" s="1"/>
  <c r="B836" i="5"/>
  <c r="E836" i="5" s="1"/>
  <c r="A836" i="5"/>
  <c r="D836" i="5" s="1"/>
  <c r="B835" i="5"/>
  <c r="E835" i="5" s="1"/>
  <c r="A835" i="5"/>
  <c r="D835" i="5" s="1"/>
  <c r="B834" i="5"/>
  <c r="E834" i="5" s="1"/>
  <c r="A834" i="5"/>
  <c r="D834" i="5" s="1"/>
  <c r="B833" i="5"/>
  <c r="E833" i="5" s="1"/>
  <c r="A833" i="5"/>
  <c r="D833" i="5" s="1"/>
  <c r="B832" i="5"/>
  <c r="E832" i="5" s="1"/>
  <c r="A832" i="5"/>
  <c r="D832" i="5" s="1"/>
  <c r="B831" i="5"/>
  <c r="E831" i="5" s="1"/>
  <c r="A831" i="5"/>
  <c r="D831" i="5" s="1"/>
  <c r="B830" i="5"/>
  <c r="E830" i="5" s="1"/>
  <c r="A830" i="5"/>
  <c r="D830" i="5" s="1"/>
  <c r="B829" i="5"/>
  <c r="E829" i="5" s="1"/>
  <c r="A829" i="5"/>
  <c r="D829" i="5" s="1"/>
  <c r="B828" i="5"/>
  <c r="E828" i="5" s="1"/>
  <c r="A828" i="5"/>
  <c r="D828" i="5" s="1"/>
  <c r="B827" i="5"/>
  <c r="E827" i="5" s="1"/>
  <c r="A827" i="5"/>
  <c r="D827" i="5" s="1"/>
  <c r="B826" i="5"/>
  <c r="E826" i="5" s="1"/>
  <c r="A826" i="5"/>
  <c r="D826" i="5" s="1"/>
  <c r="B825" i="5"/>
  <c r="E825" i="5" s="1"/>
  <c r="A825" i="5"/>
  <c r="D825" i="5" s="1"/>
  <c r="B824" i="5"/>
  <c r="E824" i="5" s="1"/>
  <c r="A824" i="5"/>
  <c r="D824" i="5" s="1"/>
  <c r="B823" i="5"/>
  <c r="E823" i="5" s="1"/>
  <c r="A823" i="5"/>
  <c r="D823" i="5" s="1"/>
  <c r="B822" i="5"/>
  <c r="E822" i="5" s="1"/>
  <c r="A822" i="5"/>
  <c r="D822" i="5" s="1"/>
  <c r="B821" i="5"/>
  <c r="E821" i="5" s="1"/>
  <c r="A821" i="5"/>
  <c r="D821" i="5" s="1"/>
  <c r="B820" i="5"/>
  <c r="E820" i="5" s="1"/>
  <c r="A820" i="5"/>
  <c r="D820" i="5" s="1"/>
  <c r="B819" i="5"/>
  <c r="E819" i="5" s="1"/>
  <c r="A819" i="5"/>
  <c r="D819" i="5" s="1"/>
  <c r="B818" i="5"/>
  <c r="E818" i="5" s="1"/>
  <c r="A818" i="5"/>
  <c r="D818" i="5" s="1"/>
  <c r="B817" i="5"/>
  <c r="E817" i="5" s="1"/>
  <c r="A817" i="5"/>
  <c r="D817" i="5" s="1"/>
  <c r="B816" i="5"/>
  <c r="E816" i="5" s="1"/>
  <c r="A816" i="5"/>
  <c r="D816" i="5" s="1"/>
  <c r="B815" i="5"/>
  <c r="E815" i="5" s="1"/>
  <c r="A815" i="5"/>
  <c r="D815" i="5" s="1"/>
  <c r="B814" i="5"/>
  <c r="E814" i="5" s="1"/>
  <c r="A814" i="5"/>
  <c r="D814" i="5" s="1"/>
  <c r="B813" i="5"/>
  <c r="E813" i="5" s="1"/>
  <c r="A813" i="5"/>
  <c r="D813" i="5" s="1"/>
  <c r="B812" i="5"/>
  <c r="E812" i="5" s="1"/>
  <c r="A812" i="5"/>
  <c r="D812" i="5" s="1"/>
  <c r="B811" i="5"/>
  <c r="E811" i="5" s="1"/>
  <c r="A811" i="5"/>
  <c r="D811" i="5" s="1"/>
  <c r="B810" i="5"/>
  <c r="E810" i="5" s="1"/>
  <c r="A810" i="5"/>
  <c r="D810" i="5" s="1"/>
  <c r="B809" i="5"/>
  <c r="E809" i="5" s="1"/>
  <c r="A809" i="5"/>
  <c r="D809" i="5" s="1"/>
  <c r="B808" i="5"/>
  <c r="E808" i="5" s="1"/>
  <c r="A808" i="5"/>
  <c r="D808" i="5" s="1"/>
  <c r="B807" i="5"/>
  <c r="E807" i="5" s="1"/>
  <c r="A807" i="5"/>
  <c r="D807" i="5" s="1"/>
  <c r="B806" i="5"/>
  <c r="E806" i="5" s="1"/>
  <c r="A806" i="5"/>
  <c r="D806" i="5" s="1"/>
  <c r="B805" i="5"/>
  <c r="E805" i="5" s="1"/>
  <c r="A805" i="5"/>
  <c r="D805" i="5" s="1"/>
  <c r="B804" i="5"/>
  <c r="E804" i="5" s="1"/>
  <c r="A804" i="5"/>
  <c r="D804" i="5" s="1"/>
  <c r="B803" i="5"/>
  <c r="E803" i="5" s="1"/>
  <c r="A803" i="5"/>
  <c r="D803" i="5" s="1"/>
  <c r="B802" i="5"/>
  <c r="E802" i="5" s="1"/>
  <c r="A802" i="5"/>
  <c r="D802" i="5" s="1"/>
  <c r="B801" i="5"/>
  <c r="E801" i="5" s="1"/>
  <c r="A801" i="5"/>
  <c r="D801" i="5" s="1"/>
  <c r="B800" i="5"/>
  <c r="E800" i="5" s="1"/>
  <c r="A800" i="5"/>
  <c r="D800" i="5" s="1"/>
  <c r="B799" i="5"/>
  <c r="E799" i="5" s="1"/>
  <c r="A799" i="5"/>
  <c r="D799" i="5" s="1"/>
  <c r="B798" i="5"/>
  <c r="E798" i="5" s="1"/>
  <c r="A798" i="5"/>
  <c r="D798" i="5" s="1"/>
  <c r="B797" i="5"/>
  <c r="E797" i="5" s="1"/>
  <c r="A797" i="5"/>
  <c r="D797" i="5" s="1"/>
  <c r="B796" i="5"/>
  <c r="E796" i="5" s="1"/>
  <c r="A796" i="5"/>
  <c r="D796" i="5" s="1"/>
  <c r="B795" i="5"/>
  <c r="E795" i="5" s="1"/>
  <c r="A795" i="5"/>
  <c r="D795" i="5" s="1"/>
  <c r="B794" i="5"/>
  <c r="E794" i="5" s="1"/>
  <c r="A794" i="5"/>
  <c r="D794" i="5" s="1"/>
  <c r="B793" i="5"/>
  <c r="E793" i="5" s="1"/>
  <c r="A793" i="5"/>
  <c r="D793" i="5" s="1"/>
  <c r="B792" i="5"/>
  <c r="E792" i="5" s="1"/>
  <c r="A792" i="5"/>
  <c r="D792" i="5" s="1"/>
  <c r="B791" i="5"/>
  <c r="E791" i="5" s="1"/>
  <c r="A791" i="5"/>
  <c r="D791" i="5" s="1"/>
  <c r="B790" i="5"/>
  <c r="E790" i="5" s="1"/>
  <c r="A790" i="5"/>
  <c r="D790" i="5" s="1"/>
  <c r="B789" i="5"/>
  <c r="E789" i="5" s="1"/>
  <c r="A789" i="5"/>
  <c r="D789" i="5" s="1"/>
  <c r="B788" i="5"/>
  <c r="E788" i="5" s="1"/>
  <c r="A788" i="5"/>
  <c r="D788" i="5" s="1"/>
  <c r="B787" i="5"/>
  <c r="E787" i="5" s="1"/>
  <c r="A787" i="5"/>
  <c r="D787" i="5" s="1"/>
  <c r="B786" i="5"/>
  <c r="E786" i="5" s="1"/>
  <c r="A786" i="5"/>
  <c r="D786" i="5" s="1"/>
  <c r="B785" i="5"/>
  <c r="E785" i="5" s="1"/>
  <c r="A785" i="5"/>
  <c r="D785" i="5" s="1"/>
  <c r="B784" i="5"/>
  <c r="E784" i="5" s="1"/>
  <c r="A784" i="5"/>
  <c r="D784" i="5" s="1"/>
  <c r="B783" i="5"/>
  <c r="E783" i="5" s="1"/>
  <c r="A783" i="5"/>
  <c r="D783" i="5" s="1"/>
  <c r="B782" i="5"/>
  <c r="E782" i="5" s="1"/>
  <c r="A782" i="5"/>
  <c r="D782" i="5" s="1"/>
  <c r="B781" i="5"/>
  <c r="E781" i="5" s="1"/>
  <c r="A781" i="5"/>
  <c r="D781" i="5" s="1"/>
  <c r="B780" i="5"/>
  <c r="E780" i="5" s="1"/>
  <c r="A780" i="5"/>
  <c r="D780" i="5" s="1"/>
  <c r="B779" i="5"/>
  <c r="E779" i="5" s="1"/>
  <c r="A779" i="5"/>
  <c r="D779" i="5" s="1"/>
  <c r="B778" i="5"/>
  <c r="E778" i="5" s="1"/>
  <c r="A778" i="5"/>
  <c r="D778" i="5" s="1"/>
  <c r="B777" i="5"/>
  <c r="E777" i="5" s="1"/>
  <c r="A777" i="5"/>
  <c r="D777" i="5" s="1"/>
  <c r="B776" i="5"/>
  <c r="E776" i="5" s="1"/>
  <c r="A776" i="5"/>
  <c r="D776" i="5" s="1"/>
  <c r="B775" i="5"/>
  <c r="E775" i="5" s="1"/>
  <c r="A775" i="5"/>
  <c r="D775" i="5" s="1"/>
  <c r="B774" i="5"/>
  <c r="E774" i="5" s="1"/>
  <c r="A774" i="5"/>
  <c r="D774" i="5" s="1"/>
  <c r="B773" i="5"/>
  <c r="E773" i="5" s="1"/>
  <c r="A773" i="5"/>
  <c r="D773" i="5" s="1"/>
  <c r="B772" i="5"/>
  <c r="E772" i="5" s="1"/>
  <c r="A772" i="5"/>
  <c r="D772" i="5" s="1"/>
  <c r="B771" i="5"/>
  <c r="E771" i="5" s="1"/>
  <c r="A771" i="5"/>
  <c r="D771" i="5" s="1"/>
  <c r="B770" i="5"/>
  <c r="E770" i="5" s="1"/>
  <c r="A770" i="5"/>
  <c r="D770" i="5" s="1"/>
  <c r="B769" i="5"/>
  <c r="E769" i="5" s="1"/>
  <c r="A769" i="5"/>
  <c r="D769" i="5" s="1"/>
  <c r="B768" i="5"/>
  <c r="E768" i="5" s="1"/>
  <c r="A768" i="5"/>
  <c r="D768" i="5" s="1"/>
  <c r="B767" i="5"/>
  <c r="E767" i="5" s="1"/>
  <c r="A767" i="5"/>
  <c r="D767" i="5" s="1"/>
  <c r="B766" i="5"/>
  <c r="E766" i="5" s="1"/>
  <c r="A766" i="5"/>
  <c r="D766" i="5" s="1"/>
  <c r="B765" i="5"/>
  <c r="E765" i="5" s="1"/>
  <c r="A765" i="5"/>
  <c r="D765" i="5" s="1"/>
  <c r="B764" i="5"/>
  <c r="E764" i="5" s="1"/>
  <c r="A764" i="5"/>
  <c r="D764" i="5" s="1"/>
  <c r="B763" i="5"/>
  <c r="E763" i="5" s="1"/>
  <c r="A763" i="5"/>
  <c r="D763" i="5" s="1"/>
  <c r="B762" i="5"/>
  <c r="E762" i="5" s="1"/>
  <c r="A762" i="5"/>
  <c r="D762" i="5" s="1"/>
  <c r="B761" i="5"/>
  <c r="E761" i="5" s="1"/>
  <c r="A761" i="5"/>
  <c r="D761" i="5" s="1"/>
  <c r="B760" i="5"/>
  <c r="E760" i="5" s="1"/>
  <c r="A760" i="5"/>
  <c r="D760" i="5" s="1"/>
  <c r="B759" i="5"/>
  <c r="E759" i="5" s="1"/>
  <c r="A759" i="5"/>
  <c r="D759" i="5" s="1"/>
  <c r="B758" i="5"/>
  <c r="E758" i="5" s="1"/>
  <c r="A758" i="5"/>
  <c r="D758" i="5" s="1"/>
  <c r="B757" i="5"/>
  <c r="E757" i="5" s="1"/>
  <c r="A757" i="5"/>
  <c r="D757" i="5" s="1"/>
  <c r="B756" i="5"/>
  <c r="E756" i="5" s="1"/>
  <c r="A756" i="5"/>
  <c r="D756" i="5" s="1"/>
  <c r="B755" i="5"/>
  <c r="E755" i="5" s="1"/>
  <c r="A755" i="5"/>
  <c r="D755" i="5" s="1"/>
  <c r="B754" i="5"/>
  <c r="E754" i="5" s="1"/>
  <c r="A754" i="5"/>
  <c r="D754" i="5" s="1"/>
  <c r="B753" i="5"/>
  <c r="E753" i="5" s="1"/>
  <c r="A753" i="5"/>
  <c r="D753" i="5" s="1"/>
  <c r="B752" i="5"/>
  <c r="E752" i="5" s="1"/>
  <c r="A752" i="5"/>
  <c r="D752" i="5" s="1"/>
  <c r="B751" i="5"/>
  <c r="E751" i="5" s="1"/>
  <c r="A751" i="5"/>
  <c r="D751" i="5" s="1"/>
  <c r="B750" i="5"/>
  <c r="E750" i="5" s="1"/>
  <c r="A750" i="5"/>
  <c r="D750" i="5" s="1"/>
  <c r="B749" i="5"/>
  <c r="E749" i="5" s="1"/>
  <c r="A749" i="5"/>
  <c r="D749" i="5" s="1"/>
  <c r="B748" i="5"/>
  <c r="E748" i="5" s="1"/>
  <c r="A748" i="5"/>
  <c r="D748" i="5" s="1"/>
  <c r="B747" i="5"/>
  <c r="E747" i="5" s="1"/>
  <c r="A747" i="5"/>
  <c r="D747" i="5" s="1"/>
  <c r="B746" i="5"/>
  <c r="E746" i="5" s="1"/>
  <c r="A746" i="5"/>
  <c r="D746" i="5" s="1"/>
  <c r="B745" i="5"/>
  <c r="E745" i="5" s="1"/>
  <c r="A745" i="5"/>
  <c r="D745" i="5" s="1"/>
  <c r="B744" i="5"/>
  <c r="E744" i="5" s="1"/>
  <c r="A744" i="5"/>
  <c r="D744" i="5" s="1"/>
  <c r="B743" i="5"/>
  <c r="E743" i="5" s="1"/>
  <c r="A743" i="5"/>
  <c r="D743" i="5" s="1"/>
  <c r="B742" i="5"/>
  <c r="E742" i="5" s="1"/>
  <c r="A742" i="5"/>
  <c r="D742" i="5" s="1"/>
  <c r="B741" i="5"/>
  <c r="E741" i="5" s="1"/>
  <c r="A741" i="5"/>
  <c r="D741" i="5" s="1"/>
  <c r="B740" i="5"/>
  <c r="E740" i="5" s="1"/>
  <c r="A740" i="5"/>
  <c r="D740" i="5" s="1"/>
  <c r="B739" i="5"/>
  <c r="E739" i="5" s="1"/>
  <c r="A739" i="5"/>
  <c r="D739" i="5" s="1"/>
  <c r="B738" i="5"/>
  <c r="E738" i="5" s="1"/>
  <c r="A738" i="5"/>
  <c r="D738" i="5" s="1"/>
  <c r="B737" i="5"/>
  <c r="E737" i="5" s="1"/>
  <c r="A737" i="5"/>
  <c r="D737" i="5" s="1"/>
  <c r="B736" i="5"/>
  <c r="E736" i="5" s="1"/>
  <c r="A736" i="5"/>
  <c r="D736" i="5" s="1"/>
  <c r="B735" i="5"/>
  <c r="E735" i="5" s="1"/>
  <c r="A735" i="5"/>
  <c r="D735" i="5" s="1"/>
  <c r="B734" i="5"/>
  <c r="E734" i="5" s="1"/>
  <c r="A734" i="5"/>
  <c r="D734" i="5" s="1"/>
  <c r="B733" i="5"/>
  <c r="E733" i="5" s="1"/>
  <c r="A733" i="5"/>
  <c r="D733" i="5" s="1"/>
  <c r="B732" i="5"/>
  <c r="E732" i="5" s="1"/>
  <c r="A732" i="5"/>
  <c r="D732" i="5" s="1"/>
  <c r="B731" i="5"/>
  <c r="E731" i="5" s="1"/>
  <c r="A731" i="5"/>
  <c r="D731" i="5" s="1"/>
  <c r="B730" i="5"/>
  <c r="E730" i="5" s="1"/>
  <c r="A730" i="5"/>
  <c r="D730" i="5" s="1"/>
  <c r="B729" i="5"/>
  <c r="E729" i="5" s="1"/>
  <c r="A729" i="5"/>
  <c r="D729" i="5" s="1"/>
  <c r="B728" i="5"/>
  <c r="E728" i="5" s="1"/>
  <c r="A728" i="5"/>
  <c r="D728" i="5" s="1"/>
  <c r="B727" i="5"/>
  <c r="E727" i="5" s="1"/>
  <c r="A727" i="5"/>
  <c r="D727" i="5" s="1"/>
  <c r="B726" i="5"/>
  <c r="E726" i="5" s="1"/>
  <c r="A726" i="5"/>
  <c r="D726" i="5" s="1"/>
  <c r="B725" i="5"/>
  <c r="E725" i="5" s="1"/>
  <c r="A725" i="5"/>
  <c r="D725" i="5" s="1"/>
  <c r="B724" i="5"/>
  <c r="E724" i="5" s="1"/>
  <c r="A724" i="5"/>
  <c r="D724" i="5" s="1"/>
  <c r="B723" i="5"/>
  <c r="E723" i="5" s="1"/>
  <c r="A723" i="5"/>
  <c r="D723" i="5" s="1"/>
  <c r="B722" i="5"/>
  <c r="E722" i="5" s="1"/>
  <c r="A722" i="5"/>
  <c r="D722" i="5" s="1"/>
  <c r="B721" i="5"/>
  <c r="E721" i="5" s="1"/>
  <c r="A721" i="5"/>
  <c r="D721" i="5" s="1"/>
  <c r="B720" i="5"/>
  <c r="E720" i="5" s="1"/>
  <c r="A720" i="5"/>
  <c r="D720" i="5" s="1"/>
  <c r="B719" i="5"/>
  <c r="E719" i="5" s="1"/>
  <c r="A719" i="5"/>
  <c r="D719" i="5" s="1"/>
  <c r="B718" i="5"/>
  <c r="E718" i="5" s="1"/>
  <c r="A718" i="5"/>
  <c r="D718" i="5" s="1"/>
  <c r="B717" i="5"/>
  <c r="E717" i="5" s="1"/>
  <c r="A717" i="5"/>
  <c r="D717" i="5" s="1"/>
  <c r="B716" i="5"/>
  <c r="E716" i="5" s="1"/>
  <c r="A716" i="5"/>
  <c r="D716" i="5" s="1"/>
  <c r="B715" i="5"/>
  <c r="E715" i="5" s="1"/>
  <c r="A715" i="5"/>
  <c r="D715" i="5" s="1"/>
  <c r="B714" i="5"/>
  <c r="E714" i="5" s="1"/>
  <c r="A714" i="5"/>
  <c r="D714" i="5" s="1"/>
  <c r="B713" i="5"/>
  <c r="E713" i="5" s="1"/>
  <c r="A713" i="5"/>
  <c r="D713" i="5" s="1"/>
  <c r="B712" i="5"/>
  <c r="E712" i="5" s="1"/>
  <c r="A712" i="5"/>
  <c r="D712" i="5" s="1"/>
  <c r="B711" i="5"/>
  <c r="E711" i="5" s="1"/>
  <c r="A711" i="5"/>
  <c r="D711" i="5" s="1"/>
  <c r="B710" i="5"/>
  <c r="E710" i="5" s="1"/>
  <c r="A710" i="5"/>
  <c r="D710" i="5" s="1"/>
  <c r="B709" i="5"/>
  <c r="E709" i="5" s="1"/>
  <c r="A709" i="5"/>
  <c r="D709" i="5" s="1"/>
  <c r="B708" i="5"/>
  <c r="E708" i="5" s="1"/>
  <c r="A708" i="5"/>
  <c r="D708" i="5" s="1"/>
  <c r="B707" i="5"/>
  <c r="E707" i="5" s="1"/>
  <c r="A707" i="5"/>
  <c r="D707" i="5" s="1"/>
  <c r="B706" i="5"/>
  <c r="E706" i="5" s="1"/>
  <c r="A706" i="5"/>
  <c r="D706" i="5" s="1"/>
  <c r="B705" i="5"/>
  <c r="E705" i="5" s="1"/>
  <c r="A705" i="5"/>
  <c r="D705" i="5" s="1"/>
  <c r="B704" i="5"/>
  <c r="E704" i="5" s="1"/>
  <c r="A704" i="5"/>
  <c r="D704" i="5" s="1"/>
  <c r="B703" i="5"/>
  <c r="E703" i="5" s="1"/>
  <c r="A703" i="5"/>
  <c r="D703" i="5" s="1"/>
  <c r="B702" i="5"/>
  <c r="E702" i="5" s="1"/>
  <c r="A702" i="5"/>
  <c r="D702" i="5" s="1"/>
  <c r="B701" i="5"/>
  <c r="E701" i="5" s="1"/>
  <c r="A701" i="5"/>
  <c r="D701" i="5" s="1"/>
  <c r="B700" i="5"/>
  <c r="E700" i="5" s="1"/>
  <c r="A700" i="5"/>
  <c r="D700" i="5" s="1"/>
  <c r="B699" i="5"/>
  <c r="E699" i="5" s="1"/>
  <c r="A699" i="5"/>
  <c r="D699" i="5" s="1"/>
  <c r="B698" i="5"/>
  <c r="E698" i="5" s="1"/>
  <c r="A698" i="5"/>
  <c r="D698" i="5" s="1"/>
  <c r="B697" i="5"/>
  <c r="E697" i="5" s="1"/>
  <c r="A697" i="5"/>
  <c r="D697" i="5" s="1"/>
  <c r="B696" i="5"/>
  <c r="E696" i="5" s="1"/>
  <c r="A696" i="5"/>
  <c r="D696" i="5" s="1"/>
  <c r="B695" i="5"/>
  <c r="E695" i="5" s="1"/>
  <c r="A695" i="5"/>
  <c r="D695" i="5" s="1"/>
  <c r="B694" i="5"/>
  <c r="E694" i="5" s="1"/>
  <c r="A694" i="5"/>
  <c r="D694" i="5" s="1"/>
  <c r="B693" i="5"/>
  <c r="E693" i="5" s="1"/>
  <c r="A693" i="5"/>
  <c r="D693" i="5" s="1"/>
  <c r="B692" i="5"/>
  <c r="E692" i="5" s="1"/>
  <c r="A692" i="5"/>
  <c r="D692" i="5" s="1"/>
  <c r="B691" i="5"/>
  <c r="E691" i="5" s="1"/>
  <c r="A691" i="5"/>
  <c r="D691" i="5" s="1"/>
  <c r="B690" i="5"/>
  <c r="E690" i="5" s="1"/>
  <c r="A690" i="5"/>
  <c r="D690" i="5" s="1"/>
  <c r="B689" i="5"/>
  <c r="E689" i="5" s="1"/>
  <c r="A689" i="5"/>
  <c r="D689" i="5" s="1"/>
  <c r="B688" i="5"/>
  <c r="E688" i="5" s="1"/>
  <c r="A688" i="5"/>
  <c r="D688" i="5" s="1"/>
  <c r="B687" i="5"/>
  <c r="E687" i="5" s="1"/>
  <c r="A687" i="5"/>
  <c r="D687" i="5" s="1"/>
  <c r="B686" i="5"/>
  <c r="E686" i="5" s="1"/>
  <c r="A686" i="5"/>
  <c r="D686" i="5" s="1"/>
  <c r="B685" i="5"/>
  <c r="E685" i="5" s="1"/>
  <c r="A685" i="5"/>
  <c r="D685" i="5" s="1"/>
  <c r="B684" i="5"/>
  <c r="E684" i="5" s="1"/>
  <c r="A684" i="5"/>
  <c r="D684" i="5" s="1"/>
  <c r="B683" i="5"/>
  <c r="E683" i="5" s="1"/>
  <c r="A683" i="5"/>
  <c r="D683" i="5" s="1"/>
  <c r="B682" i="5"/>
  <c r="E682" i="5" s="1"/>
  <c r="A682" i="5"/>
  <c r="D682" i="5" s="1"/>
  <c r="B681" i="5"/>
  <c r="E681" i="5" s="1"/>
  <c r="A681" i="5"/>
  <c r="D681" i="5" s="1"/>
  <c r="B680" i="5"/>
  <c r="E680" i="5" s="1"/>
  <c r="A680" i="5"/>
  <c r="D680" i="5" s="1"/>
  <c r="B679" i="5"/>
  <c r="E679" i="5" s="1"/>
  <c r="A679" i="5"/>
  <c r="D679" i="5" s="1"/>
  <c r="B678" i="5"/>
  <c r="E678" i="5" s="1"/>
  <c r="A678" i="5"/>
  <c r="D678" i="5" s="1"/>
  <c r="B677" i="5"/>
  <c r="E677" i="5" s="1"/>
  <c r="A677" i="5"/>
  <c r="D677" i="5" s="1"/>
  <c r="B676" i="5"/>
  <c r="E676" i="5" s="1"/>
  <c r="A676" i="5"/>
  <c r="D676" i="5" s="1"/>
  <c r="B675" i="5"/>
  <c r="E675" i="5" s="1"/>
  <c r="A675" i="5"/>
  <c r="D675" i="5" s="1"/>
  <c r="B674" i="5"/>
  <c r="E674" i="5" s="1"/>
  <c r="A674" i="5"/>
  <c r="D674" i="5" s="1"/>
  <c r="B673" i="5"/>
  <c r="E673" i="5" s="1"/>
  <c r="A673" i="5"/>
  <c r="D673" i="5" s="1"/>
  <c r="B672" i="5"/>
  <c r="E672" i="5" s="1"/>
  <c r="A672" i="5"/>
  <c r="D672" i="5" s="1"/>
  <c r="B671" i="5"/>
  <c r="E671" i="5" s="1"/>
  <c r="A671" i="5"/>
  <c r="D671" i="5" s="1"/>
  <c r="B670" i="5"/>
  <c r="E670" i="5" s="1"/>
  <c r="A670" i="5"/>
  <c r="D670" i="5" s="1"/>
  <c r="B669" i="5"/>
  <c r="E669" i="5" s="1"/>
  <c r="A669" i="5"/>
  <c r="D669" i="5" s="1"/>
  <c r="B668" i="5"/>
  <c r="E668" i="5" s="1"/>
  <c r="A668" i="5"/>
  <c r="D668" i="5" s="1"/>
  <c r="B667" i="5"/>
  <c r="E667" i="5" s="1"/>
  <c r="A667" i="5"/>
  <c r="D667" i="5" s="1"/>
  <c r="B666" i="5"/>
  <c r="E666" i="5" s="1"/>
  <c r="A666" i="5"/>
  <c r="D666" i="5" s="1"/>
  <c r="B665" i="5"/>
  <c r="E665" i="5" s="1"/>
  <c r="A665" i="5"/>
  <c r="D665" i="5" s="1"/>
  <c r="B664" i="5"/>
  <c r="E664" i="5" s="1"/>
  <c r="A664" i="5"/>
  <c r="D664" i="5" s="1"/>
  <c r="B663" i="5"/>
  <c r="E663" i="5" s="1"/>
  <c r="A663" i="5"/>
  <c r="D663" i="5" s="1"/>
  <c r="B662" i="5"/>
  <c r="E662" i="5" s="1"/>
  <c r="A662" i="5"/>
  <c r="D662" i="5" s="1"/>
  <c r="B661" i="5"/>
  <c r="E661" i="5" s="1"/>
  <c r="A661" i="5"/>
  <c r="D661" i="5" s="1"/>
  <c r="B660" i="5"/>
  <c r="E660" i="5" s="1"/>
  <c r="A660" i="5"/>
  <c r="D660" i="5" s="1"/>
  <c r="B659" i="5"/>
  <c r="E659" i="5" s="1"/>
  <c r="A659" i="5"/>
  <c r="D659" i="5" s="1"/>
  <c r="B658" i="5"/>
  <c r="E658" i="5" s="1"/>
  <c r="A658" i="5"/>
  <c r="D658" i="5" s="1"/>
  <c r="B657" i="5"/>
  <c r="E657" i="5" s="1"/>
  <c r="A657" i="5"/>
  <c r="D657" i="5" s="1"/>
  <c r="B656" i="5"/>
  <c r="E656" i="5" s="1"/>
  <c r="A656" i="5"/>
  <c r="D656" i="5" s="1"/>
  <c r="B655" i="5"/>
  <c r="E655" i="5" s="1"/>
  <c r="A655" i="5"/>
  <c r="D655" i="5" s="1"/>
  <c r="B654" i="5"/>
  <c r="E654" i="5" s="1"/>
  <c r="A654" i="5"/>
  <c r="D654" i="5" s="1"/>
  <c r="B653" i="5"/>
  <c r="E653" i="5" s="1"/>
  <c r="A653" i="5"/>
  <c r="D653" i="5" s="1"/>
  <c r="B652" i="5"/>
  <c r="E652" i="5" s="1"/>
  <c r="A652" i="5"/>
  <c r="D652" i="5" s="1"/>
  <c r="B651" i="5"/>
  <c r="E651" i="5" s="1"/>
  <c r="A651" i="5"/>
  <c r="D651" i="5" s="1"/>
  <c r="B650" i="5"/>
  <c r="E650" i="5" s="1"/>
  <c r="A650" i="5"/>
  <c r="D650" i="5" s="1"/>
  <c r="B649" i="5"/>
  <c r="E649" i="5" s="1"/>
  <c r="A649" i="5"/>
  <c r="D649" i="5" s="1"/>
  <c r="B648" i="5"/>
  <c r="E648" i="5" s="1"/>
  <c r="A648" i="5"/>
  <c r="D648" i="5" s="1"/>
  <c r="B647" i="5"/>
  <c r="E647" i="5" s="1"/>
  <c r="A647" i="5"/>
  <c r="D647" i="5" s="1"/>
  <c r="B646" i="5"/>
  <c r="E646" i="5" s="1"/>
  <c r="A646" i="5"/>
  <c r="D646" i="5" s="1"/>
  <c r="B645" i="5"/>
  <c r="E645" i="5" s="1"/>
  <c r="A645" i="5"/>
  <c r="D645" i="5" s="1"/>
  <c r="B644" i="5"/>
  <c r="E644" i="5" s="1"/>
  <c r="A644" i="5"/>
  <c r="D644" i="5" s="1"/>
  <c r="B643" i="5"/>
  <c r="E643" i="5" s="1"/>
  <c r="A643" i="5"/>
  <c r="D643" i="5" s="1"/>
  <c r="B642" i="5"/>
  <c r="E642" i="5" s="1"/>
  <c r="A642" i="5"/>
  <c r="D642" i="5" s="1"/>
  <c r="B641" i="5"/>
  <c r="E641" i="5" s="1"/>
  <c r="A641" i="5"/>
  <c r="D641" i="5" s="1"/>
  <c r="B640" i="5"/>
  <c r="E640" i="5" s="1"/>
  <c r="A640" i="5"/>
  <c r="D640" i="5" s="1"/>
  <c r="B639" i="5"/>
  <c r="E639" i="5" s="1"/>
  <c r="A639" i="5"/>
  <c r="D639" i="5" s="1"/>
  <c r="B638" i="5"/>
  <c r="E638" i="5" s="1"/>
  <c r="A638" i="5"/>
  <c r="D638" i="5" s="1"/>
  <c r="B637" i="5"/>
  <c r="E637" i="5" s="1"/>
  <c r="A637" i="5"/>
  <c r="D637" i="5" s="1"/>
  <c r="B636" i="5"/>
  <c r="E636" i="5" s="1"/>
  <c r="A636" i="5"/>
  <c r="D636" i="5" s="1"/>
  <c r="B635" i="5"/>
  <c r="E635" i="5" s="1"/>
  <c r="A635" i="5"/>
  <c r="D635" i="5" s="1"/>
  <c r="B634" i="5"/>
  <c r="E634" i="5" s="1"/>
  <c r="A634" i="5"/>
  <c r="D634" i="5" s="1"/>
  <c r="B633" i="5"/>
  <c r="E633" i="5" s="1"/>
  <c r="A633" i="5"/>
  <c r="D633" i="5" s="1"/>
  <c r="B632" i="5"/>
  <c r="E632" i="5" s="1"/>
  <c r="A632" i="5"/>
  <c r="D632" i="5" s="1"/>
  <c r="B631" i="5"/>
  <c r="E631" i="5" s="1"/>
  <c r="A631" i="5"/>
  <c r="D631" i="5" s="1"/>
  <c r="B630" i="5"/>
  <c r="E630" i="5" s="1"/>
  <c r="A630" i="5"/>
  <c r="D630" i="5" s="1"/>
  <c r="B629" i="5"/>
  <c r="E629" i="5" s="1"/>
  <c r="A629" i="5"/>
  <c r="D629" i="5" s="1"/>
  <c r="B628" i="5"/>
  <c r="E628" i="5" s="1"/>
  <c r="A628" i="5"/>
  <c r="D628" i="5" s="1"/>
  <c r="B627" i="5"/>
  <c r="E627" i="5" s="1"/>
  <c r="A627" i="5"/>
  <c r="D627" i="5" s="1"/>
  <c r="B626" i="5"/>
  <c r="E626" i="5" s="1"/>
  <c r="A626" i="5"/>
  <c r="D626" i="5" s="1"/>
  <c r="B625" i="5"/>
  <c r="E625" i="5" s="1"/>
  <c r="A625" i="5"/>
  <c r="D625" i="5" s="1"/>
  <c r="B624" i="5"/>
  <c r="E624" i="5" s="1"/>
  <c r="A624" i="5"/>
  <c r="D624" i="5" s="1"/>
  <c r="B623" i="5"/>
  <c r="E623" i="5" s="1"/>
  <c r="A623" i="5"/>
  <c r="D623" i="5" s="1"/>
  <c r="B622" i="5"/>
  <c r="E622" i="5" s="1"/>
  <c r="A622" i="5"/>
  <c r="D622" i="5" s="1"/>
  <c r="B621" i="5"/>
  <c r="E621" i="5" s="1"/>
  <c r="A621" i="5"/>
  <c r="D621" i="5" s="1"/>
  <c r="B620" i="5"/>
  <c r="E620" i="5" s="1"/>
  <c r="A620" i="5"/>
  <c r="D620" i="5" s="1"/>
  <c r="B619" i="5"/>
  <c r="E619" i="5" s="1"/>
  <c r="A619" i="5"/>
  <c r="D619" i="5" s="1"/>
  <c r="B618" i="5"/>
  <c r="E618" i="5" s="1"/>
  <c r="A618" i="5"/>
  <c r="D618" i="5" s="1"/>
  <c r="B617" i="5"/>
  <c r="E617" i="5" s="1"/>
  <c r="A617" i="5"/>
  <c r="D617" i="5" s="1"/>
  <c r="B616" i="5"/>
  <c r="E616" i="5" s="1"/>
  <c r="A616" i="5"/>
  <c r="D616" i="5" s="1"/>
  <c r="B615" i="5"/>
  <c r="E615" i="5" s="1"/>
  <c r="A615" i="5"/>
  <c r="D615" i="5" s="1"/>
  <c r="B614" i="5"/>
  <c r="E614" i="5" s="1"/>
  <c r="A614" i="5"/>
  <c r="D614" i="5" s="1"/>
  <c r="B613" i="5"/>
  <c r="E613" i="5" s="1"/>
  <c r="A613" i="5"/>
  <c r="D613" i="5" s="1"/>
  <c r="B612" i="5"/>
  <c r="E612" i="5" s="1"/>
  <c r="A612" i="5"/>
  <c r="D612" i="5" s="1"/>
  <c r="B611" i="5"/>
  <c r="E611" i="5" s="1"/>
  <c r="A611" i="5"/>
  <c r="D611" i="5" s="1"/>
  <c r="B610" i="5"/>
  <c r="E610" i="5" s="1"/>
  <c r="A610" i="5"/>
  <c r="D610" i="5" s="1"/>
  <c r="B609" i="5"/>
  <c r="E609" i="5" s="1"/>
  <c r="A609" i="5"/>
  <c r="D609" i="5" s="1"/>
  <c r="B608" i="5"/>
  <c r="E608" i="5" s="1"/>
  <c r="A608" i="5"/>
  <c r="D608" i="5" s="1"/>
  <c r="B607" i="5"/>
  <c r="E607" i="5" s="1"/>
  <c r="A607" i="5"/>
  <c r="D607" i="5" s="1"/>
  <c r="B606" i="5"/>
  <c r="E606" i="5" s="1"/>
  <c r="A606" i="5"/>
  <c r="D606" i="5" s="1"/>
  <c r="B605" i="5"/>
  <c r="E605" i="5" s="1"/>
  <c r="A605" i="5"/>
  <c r="D605" i="5" s="1"/>
  <c r="B604" i="5"/>
  <c r="E604" i="5" s="1"/>
  <c r="A604" i="5"/>
  <c r="D604" i="5" s="1"/>
  <c r="B603" i="5"/>
  <c r="E603" i="5" s="1"/>
  <c r="A603" i="5"/>
  <c r="D603" i="5" s="1"/>
  <c r="B602" i="5"/>
  <c r="E602" i="5" s="1"/>
  <c r="A602" i="5"/>
  <c r="D602" i="5" s="1"/>
  <c r="B601" i="5"/>
  <c r="E601" i="5" s="1"/>
  <c r="A601" i="5"/>
  <c r="D601" i="5" s="1"/>
  <c r="B600" i="5"/>
  <c r="E600" i="5" s="1"/>
  <c r="A600" i="5"/>
  <c r="D600" i="5" s="1"/>
  <c r="B599" i="5"/>
  <c r="E599" i="5" s="1"/>
  <c r="A599" i="5"/>
  <c r="D599" i="5" s="1"/>
  <c r="B598" i="5"/>
  <c r="E598" i="5" s="1"/>
  <c r="A598" i="5"/>
  <c r="D598" i="5" s="1"/>
  <c r="B597" i="5"/>
  <c r="E597" i="5" s="1"/>
  <c r="A597" i="5"/>
  <c r="D597" i="5" s="1"/>
  <c r="B596" i="5"/>
  <c r="E596" i="5" s="1"/>
  <c r="A596" i="5"/>
  <c r="D596" i="5" s="1"/>
  <c r="B595" i="5"/>
  <c r="E595" i="5" s="1"/>
  <c r="A595" i="5"/>
  <c r="D595" i="5" s="1"/>
  <c r="B594" i="5"/>
  <c r="E594" i="5" s="1"/>
  <c r="A594" i="5"/>
  <c r="D594" i="5" s="1"/>
  <c r="B593" i="5"/>
  <c r="E593" i="5" s="1"/>
  <c r="A593" i="5"/>
  <c r="D593" i="5" s="1"/>
  <c r="B592" i="5"/>
  <c r="E592" i="5" s="1"/>
  <c r="A592" i="5"/>
  <c r="D592" i="5" s="1"/>
  <c r="B591" i="5"/>
  <c r="E591" i="5" s="1"/>
  <c r="A591" i="5"/>
  <c r="D591" i="5" s="1"/>
  <c r="B590" i="5"/>
  <c r="E590" i="5" s="1"/>
  <c r="A590" i="5"/>
  <c r="D590" i="5" s="1"/>
  <c r="B589" i="5"/>
  <c r="E589" i="5" s="1"/>
  <c r="A589" i="5"/>
  <c r="D589" i="5" s="1"/>
  <c r="B588" i="5"/>
  <c r="E588" i="5" s="1"/>
  <c r="A588" i="5"/>
  <c r="D588" i="5" s="1"/>
  <c r="B587" i="5"/>
  <c r="E587" i="5" s="1"/>
  <c r="A587" i="5"/>
  <c r="D587" i="5" s="1"/>
  <c r="B586" i="5"/>
  <c r="E586" i="5" s="1"/>
  <c r="A586" i="5"/>
  <c r="D586" i="5" s="1"/>
  <c r="B585" i="5"/>
  <c r="E585" i="5" s="1"/>
  <c r="A585" i="5"/>
  <c r="D585" i="5" s="1"/>
  <c r="B584" i="5"/>
  <c r="E584" i="5" s="1"/>
  <c r="A584" i="5"/>
  <c r="D584" i="5" s="1"/>
  <c r="B583" i="5"/>
  <c r="E583" i="5" s="1"/>
  <c r="A583" i="5"/>
  <c r="D583" i="5" s="1"/>
  <c r="B582" i="5"/>
  <c r="E582" i="5" s="1"/>
  <c r="A582" i="5"/>
  <c r="D582" i="5" s="1"/>
  <c r="B581" i="5"/>
  <c r="E581" i="5" s="1"/>
  <c r="A581" i="5"/>
  <c r="D581" i="5" s="1"/>
  <c r="B580" i="5"/>
  <c r="E580" i="5" s="1"/>
  <c r="A580" i="5"/>
  <c r="D580" i="5" s="1"/>
  <c r="B579" i="5"/>
  <c r="E579" i="5" s="1"/>
  <c r="A579" i="5"/>
  <c r="D579" i="5" s="1"/>
  <c r="B578" i="5"/>
  <c r="E578" i="5" s="1"/>
  <c r="A578" i="5"/>
  <c r="D578" i="5" s="1"/>
  <c r="B577" i="5"/>
  <c r="E577" i="5" s="1"/>
  <c r="A577" i="5"/>
  <c r="D577" i="5" s="1"/>
  <c r="B576" i="5"/>
  <c r="E576" i="5" s="1"/>
  <c r="A576" i="5"/>
  <c r="D576" i="5" s="1"/>
  <c r="B575" i="5"/>
  <c r="E575" i="5" s="1"/>
  <c r="A575" i="5"/>
  <c r="D575" i="5" s="1"/>
  <c r="B574" i="5"/>
  <c r="E574" i="5" s="1"/>
  <c r="A574" i="5"/>
  <c r="D574" i="5" s="1"/>
  <c r="B573" i="5"/>
  <c r="E573" i="5" s="1"/>
  <c r="A573" i="5"/>
  <c r="D573" i="5" s="1"/>
  <c r="B572" i="5"/>
  <c r="E572" i="5" s="1"/>
  <c r="A572" i="5"/>
  <c r="D572" i="5" s="1"/>
  <c r="B571" i="5"/>
  <c r="E571" i="5" s="1"/>
  <c r="A571" i="5"/>
  <c r="D571" i="5" s="1"/>
  <c r="B570" i="5"/>
  <c r="E570" i="5" s="1"/>
  <c r="A570" i="5"/>
  <c r="D570" i="5" s="1"/>
  <c r="B569" i="5"/>
  <c r="E569" i="5" s="1"/>
  <c r="A569" i="5"/>
  <c r="D569" i="5" s="1"/>
  <c r="B568" i="5"/>
  <c r="E568" i="5" s="1"/>
  <c r="A568" i="5"/>
  <c r="D568" i="5" s="1"/>
  <c r="B567" i="5"/>
  <c r="E567" i="5" s="1"/>
  <c r="A567" i="5"/>
  <c r="D567" i="5" s="1"/>
  <c r="B566" i="5"/>
  <c r="E566" i="5" s="1"/>
  <c r="A566" i="5"/>
  <c r="D566" i="5" s="1"/>
  <c r="B565" i="5"/>
  <c r="E565" i="5" s="1"/>
  <c r="A565" i="5"/>
  <c r="D565" i="5" s="1"/>
  <c r="B564" i="5"/>
  <c r="E564" i="5" s="1"/>
  <c r="A564" i="5"/>
  <c r="D564" i="5" s="1"/>
  <c r="B563" i="5"/>
  <c r="E563" i="5" s="1"/>
  <c r="A563" i="5"/>
  <c r="D563" i="5" s="1"/>
  <c r="B562" i="5"/>
  <c r="E562" i="5" s="1"/>
  <c r="A562" i="5"/>
  <c r="D562" i="5" s="1"/>
  <c r="B561" i="5"/>
  <c r="E561" i="5" s="1"/>
  <c r="A561" i="5"/>
  <c r="D561" i="5" s="1"/>
  <c r="B560" i="5"/>
  <c r="E560" i="5" s="1"/>
  <c r="A560" i="5"/>
  <c r="D560" i="5" s="1"/>
  <c r="B559" i="5"/>
  <c r="E559" i="5" s="1"/>
  <c r="A559" i="5"/>
  <c r="D559" i="5" s="1"/>
  <c r="B558" i="5"/>
  <c r="E558" i="5" s="1"/>
  <c r="A558" i="5"/>
  <c r="D558" i="5" s="1"/>
  <c r="B557" i="5"/>
  <c r="E557" i="5" s="1"/>
  <c r="A557" i="5"/>
  <c r="D557" i="5" s="1"/>
  <c r="B556" i="5"/>
  <c r="E556" i="5" s="1"/>
  <c r="A556" i="5"/>
  <c r="D556" i="5" s="1"/>
  <c r="B555" i="5"/>
  <c r="E555" i="5" s="1"/>
  <c r="A555" i="5"/>
  <c r="D555" i="5" s="1"/>
  <c r="B554" i="5"/>
  <c r="E554" i="5" s="1"/>
  <c r="A554" i="5"/>
  <c r="D554" i="5" s="1"/>
  <c r="B553" i="5"/>
  <c r="E553" i="5" s="1"/>
  <c r="A553" i="5"/>
  <c r="D553" i="5" s="1"/>
  <c r="B552" i="5"/>
  <c r="E552" i="5" s="1"/>
  <c r="A552" i="5"/>
  <c r="D552" i="5" s="1"/>
  <c r="B551" i="5"/>
  <c r="E551" i="5" s="1"/>
  <c r="A551" i="5"/>
  <c r="D551" i="5" s="1"/>
  <c r="B550" i="5"/>
  <c r="E550" i="5" s="1"/>
  <c r="A550" i="5"/>
  <c r="D550" i="5" s="1"/>
  <c r="B549" i="5"/>
  <c r="E549" i="5" s="1"/>
  <c r="A549" i="5"/>
  <c r="D549" i="5" s="1"/>
  <c r="B548" i="5"/>
  <c r="E548" i="5" s="1"/>
  <c r="A548" i="5"/>
  <c r="D548" i="5" s="1"/>
  <c r="B547" i="5"/>
  <c r="E547" i="5" s="1"/>
  <c r="A547" i="5"/>
  <c r="D547" i="5" s="1"/>
  <c r="B546" i="5"/>
  <c r="E546" i="5" s="1"/>
  <c r="A546" i="5"/>
  <c r="D546" i="5" s="1"/>
  <c r="B545" i="5"/>
  <c r="E545" i="5" s="1"/>
  <c r="A545" i="5"/>
  <c r="D545" i="5" s="1"/>
  <c r="B544" i="5"/>
  <c r="E544" i="5" s="1"/>
  <c r="A544" i="5"/>
  <c r="D544" i="5" s="1"/>
  <c r="B543" i="5"/>
  <c r="E543" i="5" s="1"/>
  <c r="A543" i="5"/>
  <c r="D543" i="5" s="1"/>
  <c r="B542" i="5"/>
  <c r="E542" i="5" s="1"/>
  <c r="A542" i="5"/>
  <c r="D542" i="5" s="1"/>
  <c r="B541" i="5"/>
  <c r="E541" i="5" s="1"/>
  <c r="A541" i="5"/>
  <c r="D541" i="5" s="1"/>
  <c r="B540" i="5"/>
  <c r="E540" i="5" s="1"/>
  <c r="A540" i="5"/>
  <c r="D540" i="5" s="1"/>
  <c r="B539" i="5"/>
  <c r="E539" i="5" s="1"/>
  <c r="A539" i="5"/>
  <c r="D539" i="5" s="1"/>
  <c r="B538" i="5"/>
  <c r="E538" i="5" s="1"/>
  <c r="A538" i="5"/>
  <c r="D538" i="5" s="1"/>
  <c r="B537" i="5"/>
  <c r="E537" i="5" s="1"/>
  <c r="A537" i="5"/>
  <c r="D537" i="5" s="1"/>
  <c r="B536" i="5"/>
  <c r="E536" i="5" s="1"/>
  <c r="A536" i="5"/>
  <c r="D536" i="5" s="1"/>
  <c r="B535" i="5"/>
  <c r="E535" i="5" s="1"/>
  <c r="A535" i="5"/>
  <c r="D535" i="5" s="1"/>
  <c r="B534" i="5"/>
  <c r="E534" i="5" s="1"/>
  <c r="A534" i="5"/>
  <c r="D534" i="5" s="1"/>
  <c r="B533" i="5"/>
  <c r="E533" i="5" s="1"/>
  <c r="A533" i="5"/>
  <c r="D533" i="5" s="1"/>
  <c r="B532" i="5"/>
  <c r="E532" i="5" s="1"/>
  <c r="A532" i="5"/>
  <c r="D532" i="5" s="1"/>
  <c r="B531" i="5"/>
  <c r="E531" i="5" s="1"/>
  <c r="A531" i="5"/>
  <c r="D531" i="5" s="1"/>
  <c r="B530" i="5"/>
  <c r="E530" i="5" s="1"/>
  <c r="A530" i="5"/>
  <c r="D530" i="5" s="1"/>
  <c r="B529" i="5"/>
  <c r="E529" i="5" s="1"/>
  <c r="A529" i="5"/>
  <c r="D529" i="5" s="1"/>
  <c r="B528" i="5"/>
  <c r="E528" i="5" s="1"/>
  <c r="A528" i="5"/>
  <c r="D528" i="5" s="1"/>
  <c r="B527" i="5"/>
  <c r="E527" i="5" s="1"/>
  <c r="A527" i="5"/>
  <c r="D527" i="5" s="1"/>
  <c r="B526" i="5"/>
  <c r="E526" i="5" s="1"/>
  <c r="A526" i="5"/>
  <c r="D526" i="5" s="1"/>
  <c r="B525" i="5"/>
  <c r="E525" i="5" s="1"/>
  <c r="A525" i="5"/>
  <c r="D525" i="5" s="1"/>
  <c r="B524" i="5"/>
  <c r="E524" i="5" s="1"/>
  <c r="A524" i="5"/>
  <c r="D524" i="5" s="1"/>
  <c r="B523" i="5"/>
  <c r="E523" i="5" s="1"/>
  <c r="A523" i="5"/>
  <c r="D523" i="5" s="1"/>
  <c r="B522" i="5"/>
  <c r="E522" i="5" s="1"/>
  <c r="A522" i="5"/>
  <c r="D522" i="5" s="1"/>
  <c r="B521" i="5"/>
  <c r="E521" i="5" s="1"/>
  <c r="A521" i="5"/>
  <c r="D521" i="5" s="1"/>
  <c r="B520" i="5"/>
  <c r="E520" i="5" s="1"/>
  <c r="A520" i="5"/>
  <c r="D520" i="5" s="1"/>
  <c r="B519" i="5"/>
  <c r="E519" i="5" s="1"/>
  <c r="A519" i="5"/>
  <c r="D519" i="5" s="1"/>
  <c r="B518" i="5"/>
  <c r="E518" i="5" s="1"/>
  <c r="A518" i="5"/>
  <c r="D518" i="5" s="1"/>
  <c r="B517" i="5"/>
  <c r="E517" i="5" s="1"/>
  <c r="A517" i="5"/>
  <c r="D517" i="5" s="1"/>
  <c r="B516" i="5"/>
  <c r="E516" i="5" s="1"/>
  <c r="A516" i="5"/>
  <c r="D516" i="5" s="1"/>
  <c r="B515" i="5"/>
  <c r="E515" i="5" s="1"/>
  <c r="A515" i="5"/>
  <c r="D515" i="5" s="1"/>
  <c r="B514" i="5"/>
  <c r="E514" i="5" s="1"/>
  <c r="A514" i="5"/>
  <c r="D514" i="5" s="1"/>
  <c r="B513" i="5"/>
  <c r="E513" i="5" s="1"/>
  <c r="A513" i="5"/>
  <c r="D513" i="5" s="1"/>
  <c r="B512" i="5"/>
  <c r="E512" i="5" s="1"/>
  <c r="A512" i="5"/>
  <c r="D512" i="5" s="1"/>
  <c r="B511" i="5"/>
  <c r="E511" i="5" s="1"/>
  <c r="A511" i="5"/>
  <c r="D511" i="5" s="1"/>
  <c r="B510" i="5"/>
  <c r="E510" i="5" s="1"/>
  <c r="A510" i="5"/>
  <c r="D510" i="5" s="1"/>
  <c r="B509" i="5"/>
  <c r="E509" i="5" s="1"/>
  <c r="A509" i="5"/>
  <c r="D509" i="5" s="1"/>
  <c r="B508" i="5"/>
  <c r="E508" i="5" s="1"/>
  <c r="A508" i="5"/>
  <c r="D508" i="5" s="1"/>
  <c r="B507" i="5"/>
  <c r="E507" i="5" s="1"/>
  <c r="A507" i="5"/>
  <c r="D507" i="5" s="1"/>
  <c r="B506" i="5"/>
  <c r="E506" i="5" s="1"/>
  <c r="A506" i="5"/>
  <c r="D506" i="5" s="1"/>
  <c r="B505" i="5"/>
  <c r="E505" i="5" s="1"/>
  <c r="A505" i="5"/>
  <c r="D505" i="5" s="1"/>
  <c r="B504" i="5"/>
  <c r="E504" i="5" s="1"/>
  <c r="A504" i="5"/>
  <c r="D504" i="5" s="1"/>
  <c r="B503" i="5"/>
  <c r="E503" i="5" s="1"/>
  <c r="A503" i="5"/>
  <c r="D503" i="5" s="1"/>
  <c r="B502" i="5"/>
  <c r="E502" i="5" s="1"/>
  <c r="A502" i="5"/>
  <c r="D502" i="5" s="1"/>
  <c r="B501" i="5"/>
  <c r="E501" i="5" s="1"/>
  <c r="A501" i="5"/>
  <c r="D501" i="5" s="1"/>
  <c r="B500" i="5"/>
  <c r="E500" i="5" s="1"/>
  <c r="A500" i="5"/>
  <c r="D500" i="5" s="1"/>
  <c r="B499" i="5"/>
  <c r="E499" i="5" s="1"/>
  <c r="A499" i="5"/>
  <c r="D499" i="5" s="1"/>
  <c r="B498" i="5"/>
  <c r="E498" i="5" s="1"/>
  <c r="A498" i="5"/>
  <c r="D498" i="5" s="1"/>
  <c r="B497" i="5"/>
  <c r="E497" i="5" s="1"/>
  <c r="A497" i="5"/>
  <c r="D497" i="5" s="1"/>
  <c r="B496" i="5"/>
  <c r="E496" i="5" s="1"/>
  <c r="A496" i="5"/>
  <c r="D496" i="5" s="1"/>
  <c r="B495" i="5"/>
  <c r="E495" i="5" s="1"/>
  <c r="A495" i="5"/>
  <c r="D495" i="5" s="1"/>
  <c r="B494" i="5"/>
  <c r="E494" i="5" s="1"/>
  <c r="A494" i="5"/>
  <c r="D494" i="5" s="1"/>
  <c r="B493" i="5"/>
  <c r="E493" i="5" s="1"/>
  <c r="A493" i="5"/>
  <c r="D493" i="5" s="1"/>
  <c r="B492" i="5"/>
  <c r="E492" i="5" s="1"/>
  <c r="A492" i="5"/>
  <c r="D492" i="5" s="1"/>
  <c r="B491" i="5"/>
  <c r="E491" i="5" s="1"/>
  <c r="A491" i="5"/>
  <c r="D491" i="5" s="1"/>
  <c r="B490" i="5"/>
  <c r="E490" i="5" s="1"/>
  <c r="A490" i="5"/>
  <c r="D490" i="5" s="1"/>
  <c r="B489" i="5"/>
  <c r="E489" i="5" s="1"/>
  <c r="A489" i="5"/>
  <c r="D489" i="5" s="1"/>
  <c r="B488" i="5"/>
  <c r="E488" i="5" s="1"/>
  <c r="A488" i="5"/>
  <c r="D488" i="5" s="1"/>
  <c r="B487" i="5"/>
  <c r="E487" i="5" s="1"/>
  <c r="A487" i="5"/>
  <c r="D487" i="5" s="1"/>
  <c r="B486" i="5"/>
  <c r="E486" i="5" s="1"/>
  <c r="A486" i="5"/>
  <c r="D486" i="5" s="1"/>
  <c r="B485" i="5"/>
  <c r="E485" i="5" s="1"/>
  <c r="A485" i="5"/>
  <c r="D485" i="5" s="1"/>
  <c r="B484" i="5"/>
  <c r="E484" i="5" s="1"/>
  <c r="A484" i="5"/>
  <c r="D484" i="5" s="1"/>
  <c r="B483" i="5"/>
  <c r="E483" i="5" s="1"/>
  <c r="A483" i="5"/>
  <c r="D483" i="5" s="1"/>
  <c r="B482" i="5"/>
  <c r="E482" i="5" s="1"/>
  <c r="A482" i="5"/>
  <c r="D482" i="5" s="1"/>
  <c r="B481" i="5"/>
  <c r="E481" i="5" s="1"/>
  <c r="A481" i="5"/>
  <c r="D481" i="5" s="1"/>
  <c r="B480" i="5"/>
  <c r="E480" i="5" s="1"/>
  <c r="A480" i="5"/>
  <c r="D480" i="5" s="1"/>
  <c r="B479" i="5"/>
  <c r="E479" i="5" s="1"/>
  <c r="A479" i="5"/>
  <c r="D479" i="5" s="1"/>
  <c r="B478" i="5"/>
  <c r="E478" i="5" s="1"/>
  <c r="A478" i="5"/>
  <c r="D478" i="5" s="1"/>
  <c r="B477" i="5"/>
  <c r="E477" i="5" s="1"/>
  <c r="A477" i="5"/>
  <c r="D477" i="5" s="1"/>
  <c r="B476" i="5"/>
  <c r="E476" i="5" s="1"/>
  <c r="A476" i="5"/>
  <c r="D476" i="5" s="1"/>
  <c r="B475" i="5"/>
  <c r="E475" i="5" s="1"/>
  <c r="A475" i="5"/>
  <c r="D475" i="5" s="1"/>
  <c r="B474" i="5"/>
  <c r="E474" i="5" s="1"/>
  <c r="A474" i="5"/>
  <c r="D474" i="5" s="1"/>
  <c r="B473" i="5"/>
  <c r="E473" i="5" s="1"/>
  <c r="A473" i="5"/>
  <c r="D473" i="5" s="1"/>
  <c r="B472" i="5"/>
  <c r="E472" i="5" s="1"/>
  <c r="A472" i="5"/>
  <c r="D472" i="5" s="1"/>
  <c r="B471" i="5"/>
  <c r="E471" i="5" s="1"/>
  <c r="A471" i="5"/>
  <c r="D471" i="5" s="1"/>
  <c r="B470" i="5"/>
  <c r="E470" i="5" s="1"/>
  <c r="A470" i="5"/>
  <c r="D470" i="5" s="1"/>
  <c r="B469" i="5"/>
  <c r="E469" i="5" s="1"/>
  <c r="A469" i="5"/>
  <c r="D469" i="5" s="1"/>
  <c r="B468" i="5"/>
  <c r="E468" i="5" s="1"/>
  <c r="A468" i="5"/>
  <c r="D468" i="5" s="1"/>
  <c r="B467" i="5"/>
  <c r="E467" i="5" s="1"/>
  <c r="A467" i="5"/>
  <c r="D467" i="5" s="1"/>
  <c r="B466" i="5"/>
  <c r="E466" i="5" s="1"/>
  <c r="A466" i="5"/>
  <c r="D466" i="5" s="1"/>
  <c r="B465" i="5"/>
  <c r="E465" i="5" s="1"/>
  <c r="A465" i="5"/>
  <c r="D465" i="5" s="1"/>
  <c r="B464" i="5"/>
  <c r="E464" i="5" s="1"/>
  <c r="A464" i="5"/>
  <c r="D464" i="5" s="1"/>
  <c r="B463" i="5"/>
  <c r="E463" i="5" s="1"/>
  <c r="A463" i="5"/>
  <c r="D463" i="5" s="1"/>
  <c r="B462" i="5"/>
  <c r="E462" i="5" s="1"/>
  <c r="A462" i="5"/>
  <c r="D462" i="5" s="1"/>
  <c r="B461" i="5"/>
  <c r="E461" i="5" s="1"/>
  <c r="A461" i="5"/>
  <c r="D461" i="5" s="1"/>
  <c r="B460" i="5"/>
  <c r="E460" i="5" s="1"/>
  <c r="A460" i="5"/>
  <c r="D460" i="5" s="1"/>
  <c r="B459" i="5"/>
  <c r="E459" i="5" s="1"/>
  <c r="A459" i="5"/>
  <c r="D459" i="5" s="1"/>
  <c r="B458" i="5"/>
  <c r="E458" i="5" s="1"/>
  <c r="A458" i="5"/>
  <c r="D458" i="5" s="1"/>
  <c r="B457" i="5"/>
  <c r="E457" i="5" s="1"/>
  <c r="A457" i="5"/>
  <c r="D457" i="5" s="1"/>
  <c r="B456" i="5"/>
  <c r="E456" i="5" s="1"/>
  <c r="A456" i="5"/>
  <c r="D456" i="5" s="1"/>
  <c r="B455" i="5"/>
  <c r="E455" i="5" s="1"/>
  <c r="A455" i="5"/>
  <c r="D455" i="5" s="1"/>
  <c r="B454" i="5"/>
  <c r="E454" i="5" s="1"/>
  <c r="A454" i="5"/>
  <c r="D454" i="5" s="1"/>
  <c r="B453" i="5"/>
  <c r="E453" i="5" s="1"/>
  <c r="A453" i="5"/>
  <c r="D453" i="5" s="1"/>
  <c r="B452" i="5"/>
  <c r="E452" i="5" s="1"/>
  <c r="A452" i="5"/>
  <c r="D452" i="5" s="1"/>
  <c r="B451" i="5"/>
  <c r="E451" i="5" s="1"/>
  <c r="A451" i="5"/>
  <c r="D451" i="5" s="1"/>
  <c r="B450" i="5"/>
  <c r="E450" i="5" s="1"/>
  <c r="A450" i="5"/>
  <c r="D450" i="5" s="1"/>
  <c r="B449" i="5"/>
  <c r="E449" i="5" s="1"/>
  <c r="A449" i="5"/>
  <c r="D449" i="5" s="1"/>
  <c r="B448" i="5"/>
  <c r="E448" i="5" s="1"/>
  <c r="A448" i="5"/>
  <c r="D448" i="5" s="1"/>
  <c r="B447" i="5"/>
  <c r="E447" i="5" s="1"/>
  <c r="A447" i="5"/>
  <c r="D447" i="5" s="1"/>
  <c r="B446" i="5"/>
  <c r="E446" i="5" s="1"/>
  <c r="A446" i="5"/>
  <c r="D446" i="5" s="1"/>
  <c r="B445" i="5"/>
  <c r="E445" i="5" s="1"/>
  <c r="A445" i="5"/>
  <c r="D445" i="5" s="1"/>
  <c r="B444" i="5"/>
  <c r="E444" i="5" s="1"/>
  <c r="A444" i="5"/>
  <c r="D444" i="5" s="1"/>
  <c r="B443" i="5"/>
  <c r="E443" i="5" s="1"/>
  <c r="A443" i="5"/>
  <c r="D443" i="5" s="1"/>
  <c r="B442" i="5"/>
  <c r="E442" i="5" s="1"/>
  <c r="A442" i="5"/>
  <c r="D442" i="5" s="1"/>
  <c r="B441" i="5"/>
  <c r="E441" i="5" s="1"/>
  <c r="A441" i="5"/>
  <c r="D441" i="5" s="1"/>
  <c r="B440" i="5"/>
  <c r="E440" i="5" s="1"/>
  <c r="A440" i="5"/>
  <c r="D440" i="5" s="1"/>
  <c r="B439" i="5"/>
  <c r="E439" i="5" s="1"/>
  <c r="A439" i="5"/>
  <c r="D439" i="5" s="1"/>
  <c r="B438" i="5"/>
  <c r="E438" i="5" s="1"/>
  <c r="A438" i="5"/>
  <c r="D438" i="5" s="1"/>
  <c r="B437" i="5"/>
  <c r="E437" i="5" s="1"/>
  <c r="A437" i="5"/>
  <c r="D437" i="5" s="1"/>
  <c r="B436" i="5"/>
  <c r="E436" i="5" s="1"/>
  <c r="A436" i="5"/>
  <c r="D436" i="5" s="1"/>
  <c r="B435" i="5"/>
  <c r="E435" i="5" s="1"/>
  <c r="A435" i="5"/>
  <c r="D435" i="5" s="1"/>
  <c r="B434" i="5"/>
  <c r="E434" i="5" s="1"/>
  <c r="A434" i="5"/>
  <c r="D434" i="5" s="1"/>
  <c r="B433" i="5"/>
  <c r="E433" i="5" s="1"/>
  <c r="A433" i="5"/>
  <c r="D433" i="5" s="1"/>
  <c r="B432" i="5"/>
  <c r="E432" i="5" s="1"/>
  <c r="A432" i="5"/>
  <c r="D432" i="5" s="1"/>
  <c r="B431" i="5"/>
  <c r="E431" i="5" s="1"/>
  <c r="A431" i="5"/>
  <c r="D431" i="5" s="1"/>
  <c r="B430" i="5"/>
  <c r="E430" i="5" s="1"/>
  <c r="A430" i="5"/>
  <c r="D430" i="5" s="1"/>
  <c r="B429" i="5"/>
  <c r="E429" i="5" s="1"/>
  <c r="A429" i="5"/>
  <c r="D429" i="5" s="1"/>
  <c r="B428" i="5"/>
  <c r="E428" i="5" s="1"/>
  <c r="A428" i="5"/>
  <c r="D428" i="5" s="1"/>
  <c r="B427" i="5"/>
  <c r="E427" i="5" s="1"/>
  <c r="A427" i="5"/>
  <c r="D427" i="5" s="1"/>
  <c r="B426" i="5"/>
  <c r="E426" i="5" s="1"/>
  <c r="A426" i="5"/>
  <c r="D426" i="5" s="1"/>
  <c r="B425" i="5"/>
  <c r="E425" i="5" s="1"/>
  <c r="A425" i="5"/>
  <c r="D425" i="5" s="1"/>
  <c r="B424" i="5"/>
  <c r="E424" i="5" s="1"/>
  <c r="A424" i="5"/>
  <c r="D424" i="5" s="1"/>
  <c r="B423" i="5"/>
  <c r="E423" i="5" s="1"/>
  <c r="A423" i="5"/>
  <c r="D423" i="5" s="1"/>
  <c r="B422" i="5"/>
  <c r="E422" i="5" s="1"/>
  <c r="A422" i="5"/>
  <c r="D422" i="5" s="1"/>
  <c r="B421" i="5"/>
  <c r="E421" i="5" s="1"/>
  <c r="A421" i="5"/>
  <c r="D421" i="5" s="1"/>
  <c r="B420" i="5"/>
  <c r="E420" i="5" s="1"/>
  <c r="A420" i="5"/>
  <c r="D420" i="5" s="1"/>
  <c r="B419" i="5"/>
  <c r="E419" i="5" s="1"/>
  <c r="A419" i="5"/>
  <c r="D419" i="5" s="1"/>
  <c r="B418" i="5"/>
  <c r="E418" i="5" s="1"/>
  <c r="A418" i="5"/>
  <c r="D418" i="5" s="1"/>
  <c r="B417" i="5"/>
  <c r="E417" i="5" s="1"/>
  <c r="A417" i="5"/>
  <c r="D417" i="5" s="1"/>
  <c r="B416" i="5"/>
  <c r="E416" i="5" s="1"/>
  <c r="A416" i="5"/>
  <c r="D416" i="5" s="1"/>
  <c r="B415" i="5"/>
  <c r="E415" i="5" s="1"/>
  <c r="A415" i="5"/>
  <c r="D415" i="5" s="1"/>
  <c r="B414" i="5"/>
  <c r="E414" i="5" s="1"/>
  <c r="A414" i="5"/>
  <c r="D414" i="5" s="1"/>
  <c r="B413" i="5"/>
  <c r="E413" i="5" s="1"/>
  <c r="A413" i="5"/>
  <c r="D413" i="5" s="1"/>
  <c r="B412" i="5"/>
  <c r="E412" i="5" s="1"/>
  <c r="A412" i="5"/>
  <c r="D412" i="5" s="1"/>
  <c r="B411" i="5"/>
  <c r="E411" i="5" s="1"/>
  <c r="A411" i="5"/>
  <c r="D411" i="5" s="1"/>
  <c r="B410" i="5"/>
  <c r="E410" i="5" s="1"/>
  <c r="A410" i="5"/>
  <c r="D410" i="5" s="1"/>
  <c r="B409" i="5"/>
  <c r="E409" i="5" s="1"/>
  <c r="A409" i="5"/>
  <c r="D409" i="5" s="1"/>
  <c r="B408" i="5"/>
  <c r="E408" i="5" s="1"/>
  <c r="A408" i="5"/>
  <c r="D408" i="5" s="1"/>
  <c r="B407" i="5"/>
  <c r="E407" i="5" s="1"/>
  <c r="A407" i="5"/>
  <c r="D407" i="5" s="1"/>
  <c r="B406" i="5"/>
  <c r="E406" i="5" s="1"/>
  <c r="A406" i="5"/>
  <c r="D406" i="5" s="1"/>
  <c r="B405" i="5"/>
  <c r="E405" i="5" s="1"/>
  <c r="A405" i="5"/>
  <c r="D405" i="5" s="1"/>
  <c r="B404" i="5"/>
  <c r="E404" i="5" s="1"/>
  <c r="A404" i="5"/>
  <c r="D404" i="5" s="1"/>
  <c r="B403" i="5"/>
  <c r="E403" i="5" s="1"/>
  <c r="A403" i="5"/>
  <c r="D403" i="5" s="1"/>
  <c r="B402" i="5"/>
  <c r="E402" i="5" s="1"/>
  <c r="A402" i="5"/>
  <c r="D402" i="5" s="1"/>
  <c r="B401" i="5"/>
  <c r="E401" i="5" s="1"/>
  <c r="A401" i="5"/>
  <c r="D401" i="5" s="1"/>
  <c r="B400" i="5"/>
  <c r="E400" i="5" s="1"/>
  <c r="A400" i="5"/>
  <c r="D400" i="5" s="1"/>
  <c r="B399" i="5"/>
  <c r="E399" i="5" s="1"/>
  <c r="A399" i="5"/>
  <c r="D399" i="5" s="1"/>
  <c r="B398" i="5"/>
  <c r="E398" i="5" s="1"/>
  <c r="A398" i="5"/>
  <c r="D398" i="5" s="1"/>
  <c r="B397" i="5"/>
  <c r="E397" i="5" s="1"/>
  <c r="A397" i="5"/>
  <c r="D397" i="5" s="1"/>
  <c r="B396" i="5"/>
  <c r="E396" i="5" s="1"/>
  <c r="A396" i="5"/>
  <c r="D396" i="5" s="1"/>
  <c r="B395" i="5"/>
  <c r="E395" i="5" s="1"/>
  <c r="A395" i="5"/>
  <c r="D395" i="5" s="1"/>
  <c r="B394" i="5"/>
  <c r="E394" i="5" s="1"/>
  <c r="A394" i="5"/>
  <c r="D394" i="5" s="1"/>
  <c r="B393" i="5"/>
  <c r="E393" i="5" s="1"/>
  <c r="A393" i="5"/>
  <c r="D393" i="5" s="1"/>
  <c r="B392" i="5"/>
  <c r="E392" i="5" s="1"/>
  <c r="A392" i="5"/>
  <c r="D392" i="5" s="1"/>
  <c r="B391" i="5"/>
  <c r="E391" i="5" s="1"/>
  <c r="A391" i="5"/>
  <c r="D391" i="5" s="1"/>
  <c r="B390" i="5"/>
  <c r="E390" i="5" s="1"/>
  <c r="A390" i="5"/>
  <c r="D390" i="5" s="1"/>
  <c r="B389" i="5"/>
  <c r="E389" i="5" s="1"/>
  <c r="A389" i="5"/>
  <c r="D389" i="5" s="1"/>
  <c r="B388" i="5"/>
  <c r="E388" i="5" s="1"/>
  <c r="A388" i="5"/>
  <c r="D388" i="5" s="1"/>
  <c r="B387" i="5"/>
  <c r="E387" i="5" s="1"/>
  <c r="A387" i="5"/>
  <c r="D387" i="5" s="1"/>
  <c r="B386" i="5"/>
  <c r="E386" i="5" s="1"/>
  <c r="A386" i="5"/>
  <c r="D386" i="5" s="1"/>
  <c r="B385" i="5"/>
  <c r="E385" i="5" s="1"/>
  <c r="A385" i="5"/>
  <c r="D385" i="5" s="1"/>
  <c r="B384" i="5"/>
  <c r="E384" i="5" s="1"/>
  <c r="A384" i="5"/>
  <c r="D384" i="5" s="1"/>
  <c r="B383" i="5"/>
  <c r="E383" i="5" s="1"/>
  <c r="A383" i="5"/>
  <c r="D383" i="5" s="1"/>
  <c r="B382" i="5"/>
  <c r="E382" i="5" s="1"/>
  <c r="A382" i="5"/>
  <c r="D382" i="5" s="1"/>
  <c r="B381" i="5"/>
  <c r="E381" i="5" s="1"/>
  <c r="A381" i="5"/>
  <c r="D381" i="5" s="1"/>
  <c r="B380" i="5"/>
  <c r="E380" i="5" s="1"/>
  <c r="A380" i="5"/>
  <c r="D380" i="5" s="1"/>
  <c r="B379" i="5"/>
  <c r="E379" i="5" s="1"/>
  <c r="A379" i="5"/>
  <c r="D379" i="5" s="1"/>
  <c r="B378" i="5"/>
  <c r="E378" i="5" s="1"/>
  <c r="A378" i="5"/>
  <c r="D378" i="5" s="1"/>
  <c r="B377" i="5"/>
  <c r="E377" i="5" s="1"/>
  <c r="A377" i="5"/>
  <c r="D377" i="5" s="1"/>
  <c r="B376" i="5"/>
  <c r="E376" i="5" s="1"/>
  <c r="A376" i="5"/>
  <c r="D376" i="5" s="1"/>
  <c r="B375" i="5"/>
  <c r="E375" i="5" s="1"/>
  <c r="A375" i="5"/>
  <c r="D375" i="5" s="1"/>
  <c r="B374" i="5"/>
  <c r="E374" i="5" s="1"/>
  <c r="A374" i="5"/>
  <c r="D374" i="5" s="1"/>
  <c r="B373" i="5"/>
  <c r="E373" i="5" s="1"/>
  <c r="A373" i="5"/>
  <c r="D373" i="5" s="1"/>
  <c r="B372" i="5"/>
  <c r="E372" i="5" s="1"/>
  <c r="A372" i="5"/>
  <c r="D372" i="5" s="1"/>
  <c r="B371" i="5"/>
  <c r="E371" i="5" s="1"/>
  <c r="A371" i="5"/>
  <c r="D371" i="5" s="1"/>
  <c r="B370" i="5"/>
  <c r="E370" i="5" s="1"/>
  <c r="A370" i="5"/>
  <c r="D370" i="5" s="1"/>
  <c r="B369" i="5"/>
  <c r="E369" i="5" s="1"/>
  <c r="A369" i="5"/>
  <c r="D369" i="5" s="1"/>
  <c r="B368" i="5"/>
  <c r="E368" i="5" s="1"/>
  <c r="A368" i="5"/>
  <c r="D368" i="5" s="1"/>
  <c r="B367" i="5"/>
  <c r="E367" i="5" s="1"/>
  <c r="A367" i="5"/>
  <c r="D367" i="5" s="1"/>
  <c r="B366" i="5"/>
  <c r="E366" i="5" s="1"/>
  <c r="A366" i="5"/>
  <c r="D366" i="5" s="1"/>
  <c r="B365" i="5"/>
  <c r="E365" i="5" s="1"/>
  <c r="A365" i="5"/>
  <c r="D365" i="5" s="1"/>
  <c r="B364" i="5"/>
  <c r="E364" i="5" s="1"/>
  <c r="A364" i="5"/>
  <c r="D364" i="5" s="1"/>
  <c r="B363" i="5"/>
  <c r="E363" i="5" s="1"/>
  <c r="A363" i="5"/>
  <c r="D363" i="5" s="1"/>
  <c r="B362" i="5"/>
  <c r="E362" i="5" s="1"/>
  <c r="A362" i="5"/>
  <c r="D362" i="5" s="1"/>
  <c r="B361" i="5"/>
  <c r="E361" i="5" s="1"/>
  <c r="A361" i="5"/>
  <c r="D361" i="5" s="1"/>
  <c r="B360" i="5"/>
  <c r="E360" i="5" s="1"/>
  <c r="A360" i="5"/>
  <c r="D360" i="5" s="1"/>
  <c r="B359" i="5"/>
  <c r="E359" i="5" s="1"/>
  <c r="A359" i="5"/>
  <c r="D359" i="5" s="1"/>
  <c r="B358" i="5"/>
  <c r="E358" i="5" s="1"/>
  <c r="A358" i="5"/>
  <c r="D358" i="5" s="1"/>
  <c r="B357" i="5"/>
  <c r="E357" i="5" s="1"/>
  <c r="A357" i="5"/>
  <c r="D357" i="5" s="1"/>
  <c r="B356" i="5"/>
  <c r="E356" i="5" s="1"/>
  <c r="A356" i="5"/>
  <c r="D356" i="5" s="1"/>
  <c r="B355" i="5"/>
  <c r="E355" i="5" s="1"/>
  <c r="A355" i="5"/>
  <c r="D355" i="5" s="1"/>
  <c r="B354" i="5"/>
  <c r="E354" i="5" s="1"/>
  <c r="A354" i="5"/>
  <c r="D354" i="5" s="1"/>
  <c r="B353" i="5"/>
  <c r="E353" i="5" s="1"/>
  <c r="A353" i="5"/>
  <c r="D353" i="5" s="1"/>
  <c r="B352" i="5"/>
  <c r="E352" i="5" s="1"/>
  <c r="A352" i="5"/>
  <c r="D352" i="5" s="1"/>
  <c r="B351" i="5"/>
  <c r="E351" i="5" s="1"/>
  <c r="A351" i="5"/>
  <c r="D351" i="5" s="1"/>
  <c r="B350" i="5"/>
  <c r="E350" i="5" s="1"/>
  <c r="A350" i="5"/>
  <c r="D350" i="5" s="1"/>
  <c r="B349" i="5"/>
  <c r="E349" i="5" s="1"/>
  <c r="A349" i="5"/>
  <c r="D349" i="5" s="1"/>
  <c r="B348" i="5"/>
  <c r="E348" i="5" s="1"/>
  <c r="A348" i="5"/>
  <c r="D348" i="5" s="1"/>
  <c r="B347" i="5"/>
  <c r="E347" i="5" s="1"/>
  <c r="A347" i="5"/>
  <c r="D347" i="5" s="1"/>
  <c r="B346" i="5"/>
  <c r="E346" i="5" s="1"/>
  <c r="A346" i="5"/>
  <c r="D346" i="5" s="1"/>
  <c r="B345" i="5"/>
  <c r="E345" i="5" s="1"/>
  <c r="A345" i="5"/>
  <c r="D345" i="5" s="1"/>
  <c r="B344" i="5"/>
  <c r="E344" i="5" s="1"/>
  <c r="A344" i="5"/>
  <c r="D344" i="5" s="1"/>
  <c r="B343" i="5"/>
  <c r="E343" i="5" s="1"/>
  <c r="A343" i="5"/>
  <c r="D343" i="5" s="1"/>
  <c r="B342" i="5"/>
  <c r="E342" i="5" s="1"/>
  <c r="A342" i="5"/>
  <c r="D342" i="5" s="1"/>
  <c r="B341" i="5"/>
  <c r="E341" i="5" s="1"/>
  <c r="A341" i="5"/>
  <c r="D341" i="5" s="1"/>
  <c r="B340" i="5"/>
  <c r="E340" i="5" s="1"/>
  <c r="A340" i="5"/>
  <c r="D340" i="5" s="1"/>
  <c r="B339" i="5"/>
  <c r="E339" i="5" s="1"/>
  <c r="A339" i="5"/>
  <c r="D339" i="5" s="1"/>
  <c r="B338" i="5"/>
  <c r="E338" i="5" s="1"/>
  <c r="A338" i="5"/>
  <c r="D338" i="5" s="1"/>
  <c r="B337" i="5"/>
  <c r="E337" i="5" s="1"/>
  <c r="A337" i="5"/>
  <c r="D337" i="5" s="1"/>
  <c r="B336" i="5"/>
  <c r="E336" i="5" s="1"/>
  <c r="A336" i="5"/>
  <c r="D336" i="5" s="1"/>
  <c r="B335" i="5"/>
  <c r="E335" i="5" s="1"/>
  <c r="A335" i="5"/>
  <c r="D335" i="5" s="1"/>
  <c r="B334" i="5"/>
  <c r="E334" i="5" s="1"/>
  <c r="A334" i="5"/>
  <c r="D334" i="5" s="1"/>
  <c r="B333" i="5"/>
  <c r="E333" i="5" s="1"/>
  <c r="A333" i="5"/>
  <c r="D333" i="5" s="1"/>
  <c r="B332" i="5"/>
  <c r="E332" i="5" s="1"/>
  <c r="A332" i="5"/>
  <c r="D332" i="5" s="1"/>
  <c r="B331" i="5"/>
  <c r="E331" i="5" s="1"/>
  <c r="A331" i="5"/>
  <c r="D331" i="5" s="1"/>
  <c r="B330" i="5"/>
  <c r="E330" i="5" s="1"/>
  <c r="A330" i="5"/>
  <c r="D330" i="5" s="1"/>
  <c r="B329" i="5"/>
  <c r="E329" i="5" s="1"/>
  <c r="A329" i="5"/>
  <c r="D329" i="5" s="1"/>
  <c r="B328" i="5"/>
  <c r="E328" i="5" s="1"/>
  <c r="A328" i="5"/>
  <c r="D328" i="5" s="1"/>
  <c r="B327" i="5"/>
  <c r="E327" i="5" s="1"/>
  <c r="A327" i="5"/>
  <c r="D327" i="5" s="1"/>
  <c r="B326" i="5"/>
  <c r="E326" i="5" s="1"/>
  <c r="A326" i="5"/>
  <c r="D326" i="5" s="1"/>
  <c r="B325" i="5"/>
  <c r="E325" i="5" s="1"/>
  <c r="A325" i="5"/>
  <c r="D325" i="5" s="1"/>
  <c r="B324" i="5"/>
  <c r="E324" i="5" s="1"/>
  <c r="A324" i="5"/>
  <c r="D324" i="5" s="1"/>
  <c r="B323" i="5"/>
  <c r="E323" i="5" s="1"/>
  <c r="A323" i="5"/>
  <c r="D323" i="5" s="1"/>
  <c r="B322" i="5"/>
  <c r="E322" i="5" s="1"/>
  <c r="A322" i="5"/>
  <c r="D322" i="5" s="1"/>
  <c r="B321" i="5"/>
  <c r="E321" i="5" s="1"/>
  <c r="A321" i="5"/>
  <c r="D321" i="5" s="1"/>
  <c r="B320" i="5"/>
  <c r="E320" i="5" s="1"/>
  <c r="A320" i="5"/>
  <c r="D320" i="5" s="1"/>
  <c r="B319" i="5"/>
  <c r="E319" i="5" s="1"/>
  <c r="A319" i="5"/>
  <c r="D319" i="5" s="1"/>
  <c r="B318" i="5"/>
  <c r="E318" i="5" s="1"/>
  <c r="A318" i="5"/>
  <c r="D318" i="5" s="1"/>
  <c r="B317" i="5"/>
  <c r="E317" i="5" s="1"/>
  <c r="A317" i="5"/>
  <c r="D317" i="5" s="1"/>
  <c r="B316" i="5"/>
  <c r="E316" i="5" s="1"/>
  <c r="A316" i="5"/>
  <c r="D316" i="5" s="1"/>
  <c r="B315" i="5"/>
  <c r="E315" i="5" s="1"/>
  <c r="A315" i="5"/>
  <c r="D315" i="5" s="1"/>
  <c r="B314" i="5"/>
  <c r="E314" i="5" s="1"/>
  <c r="A314" i="5"/>
  <c r="D314" i="5" s="1"/>
  <c r="B313" i="5"/>
  <c r="E313" i="5" s="1"/>
  <c r="A313" i="5"/>
  <c r="D313" i="5" s="1"/>
  <c r="B312" i="5"/>
  <c r="E312" i="5" s="1"/>
  <c r="A312" i="5"/>
  <c r="D312" i="5" s="1"/>
  <c r="B311" i="5"/>
  <c r="E311" i="5" s="1"/>
  <c r="A311" i="5"/>
  <c r="D311" i="5" s="1"/>
  <c r="B310" i="5"/>
  <c r="E310" i="5" s="1"/>
  <c r="A310" i="5"/>
  <c r="D310" i="5" s="1"/>
  <c r="B309" i="5"/>
  <c r="E309" i="5" s="1"/>
  <c r="A309" i="5"/>
  <c r="D309" i="5" s="1"/>
  <c r="B308" i="5"/>
  <c r="E308" i="5" s="1"/>
  <c r="A308" i="5"/>
  <c r="D308" i="5" s="1"/>
  <c r="B307" i="5"/>
  <c r="E307" i="5" s="1"/>
  <c r="A307" i="5"/>
  <c r="D307" i="5" s="1"/>
  <c r="B306" i="5"/>
  <c r="E306" i="5" s="1"/>
  <c r="A306" i="5"/>
  <c r="D306" i="5" s="1"/>
  <c r="B305" i="5"/>
  <c r="E305" i="5" s="1"/>
  <c r="A305" i="5"/>
  <c r="D305" i="5" s="1"/>
  <c r="B304" i="5"/>
  <c r="E304" i="5" s="1"/>
  <c r="A304" i="5"/>
  <c r="D304" i="5" s="1"/>
  <c r="B303" i="5"/>
  <c r="E303" i="5" s="1"/>
  <c r="A303" i="5"/>
  <c r="D303" i="5" s="1"/>
  <c r="B302" i="5"/>
  <c r="E302" i="5" s="1"/>
  <c r="A302" i="5"/>
  <c r="D302" i="5" s="1"/>
  <c r="B301" i="5"/>
  <c r="E301" i="5" s="1"/>
  <c r="A301" i="5"/>
  <c r="D301" i="5" s="1"/>
  <c r="B300" i="5"/>
  <c r="E300" i="5" s="1"/>
  <c r="A300" i="5"/>
  <c r="D300" i="5" s="1"/>
  <c r="B299" i="5"/>
  <c r="E299" i="5" s="1"/>
  <c r="A299" i="5"/>
  <c r="D299" i="5" s="1"/>
  <c r="B298" i="5"/>
  <c r="E298" i="5" s="1"/>
  <c r="A298" i="5"/>
  <c r="D298" i="5" s="1"/>
  <c r="B297" i="5"/>
  <c r="E297" i="5" s="1"/>
  <c r="A297" i="5"/>
  <c r="D297" i="5" s="1"/>
  <c r="B296" i="5"/>
  <c r="E296" i="5" s="1"/>
  <c r="A296" i="5"/>
  <c r="D296" i="5" s="1"/>
  <c r="B295" i="5"/>
  <c r="E295" i="5" s="1"/>
  <c r="A295" i="5"/>
  <c r="D295" i="5" s="1"/>
  <c r="B294" i="5"/>
  <c r="E294" i="5" s="1"/>
  <c r="A294" i="5"/>
  <c r="D294" i="5" s="1"/>
  <c r="B293" i="5"/>
  <c r="E293" i="5" s="1"/>
  <c r="A293" i="5"/>
  <c r="D293" i="5" s="1"/>
  <c r="B292" i="5"/>
  <c r="E292" i="5" s="1"/>
  <c r="A292" i="5"/>
  <c r="D292" i="5" s="1"/>
  <c r="B291" i="5"/>
  <c r="E291" i="5" s="1"/>
  <c r="A291" i="5"/>
  <c r="D291" i="5" s="1"/>
  <c r="B290" i="5"/>
  <c r="E290" i="5" s="1"/>
  <c r="A290" i="5"/>
  <c r="D290" i="5" s="1"/>
  <c r="B289" i="5"/>
  <c r="E289" i="5" s="1"/>
  <c r="A289" i="5"/>
  <c r="D289" i="5" s="1"/>
  <c r="B288" i="5"/>
  <c r="E288" i="5" s="1"/>
  <c r="A288" i="5"/>
  <c r="D288" i="5" s="1"/>
  <c r="B287" i="5"/>
  <c r="E287" i="5" s="1"/>
  <c r="A287" i="5"/>
  <c r="D287" i="5" s="1"/>
  <c r="B286" i="5"/>
  <c r="E286" i="5" s="1"/>
  <c r="A286" i="5"/>
  <c r="D286" i="5" s="1"/>
  <c r="B285" i="5"/>
  <c r="E285" i="5" s="1"/>
  <c r="A285" i="5"/>
  <c r="D285" i="5" s="1"/>
  <c r="B284" i="5"/>
  <c r="E284" i="5" s="1"/>
  <c r="A284" i="5"/>
  <c r="D284" i="5" s="1"/>
  <c r="B283" i="5"/>
  <c r="E283" i="5" s="1"/>
  <c r="A283" i="5"/>
  <c r="D283" i="5" s="1"/>
  <c r="B282" i="5"/>
  <c r="E282" i="5" s="1"/>
  <c r="A282" i="5"/>
  <c r="D282" i="5" s="1"/>
  <c r="B281" i="5"/>
  <c r="E281" i="5" s="1"/>
  <c r="A281" i="5"/>
  <c r="D281" i="5" s="1"/>
  <c r="B280" i="5"/>
  <c r="E280" i="5" s="1"/>
  <c r="A280" i="5"/>
  <c r="D280" i="5" s="1"/>
  <c r="B279" i="5"/>
  <c r="E279" i="5" s="1"/>
  <c r="A279" i="5"/>
  <c r="D279" i="5" s="1"/>
  <c r="B278" i="5"/>
  <c r="E278" i="5" s="1"/>
  <c r="A278" i="5"/>
  <c r="D278" i="5" s="1"/>
  <c r="B277" i="5"/>
  <c r="E277" i="5" s="1"/>
  <c r="A277" i="5"/>
  <c r="D277" i="5" s="1"/>
  <c r="B276" i="5"/>
  <c r="E276" i="5" s="1"/>
  <c r="A276" i="5"/>
  <c r="D276" i="5" s="1"/>
  <c r="B275" i="5"/>
  <c r="E275" i="5" s="1"/>
  <c r="A275" i="5"/>
  <c r="D275" i="5" s="1"/>
  <c r="B274" i="5"/>
  <c r="E274" i="5" s="1"/>
  <c r="A274" i="5"/>
  <c r="D274" i="5" s="1"/>
  <c r="B273" i="5"/>
  <c r="E273" i="5" s="1"/>
  <c r="A273" i="5"/>
  <c r="D273" i="5" s="1"/>
  <c r="B272" i="5"/>
  <c r="E272" i="5" s="1"/>
  <c r="A272" i="5"/>
  <c r="D272" i="5" s="1"/>
  <c r="B271" i="5"/>
  <c r="E271" i="5" s="1"/>
  <c r="A271" i="5"/>
  <c r="D271" i="5" s="1"/>
  <c r="B270" i="5"/>
  <c r="E270" i="5" s="1"/>
  <c r="A270" i="5"/>
  <c r="D270" i="5" s="1"/>
  <c r="B269" i="5"/>
  <c r="E269" i="5" s="1"/>
  <c r="A269" i="5"/>
  <c r="D269" i="5" s="1"/>
  <c r="B268" i="5"/>
  <c r="E268" i="5" s="1"/>
  <c r="A268" i="5"/>
  <c r="D268" i="5" s="1"/>
  <c r="B267" i="5"/>
  <c r="E267" i="5" s="1"/>
  <c r="A267" i="5"/>
  <c r="D267" i="5" s="1"/>
  <c r="B266" i="5"/>
  <c r="E266" i="5" s="1"/>
  <c r="A266" i="5"/>
  <c r="D266" i="5" s="1"/>
  <c r="B265" i="5"/>
  <c r="E265" i="5" s="1"/>
  <c r="A265" i="5"/>
  <c r="D265" i="5" s="1"/>
  <c r="B264" i="5"/>
  <c r="E264" i="5" s="1"/>
  <c r="A264" i="5"/>
  <c r="D264" i="5" s="1"/>
  <c r="B263" i="5"/>
  <c r="E263" i="5" s="1"/>
  <c r="A263" i="5"/>
  <c r="D263" i="5" s="1"/>
  <c r="B262" i="5"/>
  <c r="E262" i="5" s="1"/>
  <c r="A262" i="5"/>
  <c r="D262" i="5" s="1"/>
  <c r="B261" i="5"/>
  <c r="E261" i="5" s="1"/>
  <c r="A261" i="5"/>
  <c r="D261" i="5" s="1"/>
  <c r="B260" i="5"/>
  <c r="E260" i="5" s="1"/>
  <c r="A260" i="5"/>
  <c r="D260" i="5" s="1"/>
  <c r="B259" i="5"/>
  <c r="E259" i="5" s="1"/>
  <c r="A259" i="5"/>
  <c r="D259" i="5" s="1"/>
  <c r="B258" i="5"/>
  <c r="E258" i="5" s="1"/>
  <c r="A258" i="5"/>
  <c r="D258" i="5" s="1"/>
  <c r="B257" i="5"/>
  <c r="E257" i="5" s="1"/>
  <c r="A257" i="5"/>
  <c r="D257" i="5" s="1"/>
  <c r="B256" i="5"/>
  <c r="E256" i="5" s="1"/>
  <c r="A256" i="5"/>
  <c r="D256" i="5" s="1"/>
  <c r="B255" i="5"/>
  <c r="E255" i="5" s="1"/>
  <c r="A255" i="5"/>
  <c r="D255" i="5" s="1"/>
  <c r="B254" i="5"/>
  <c r="E254" i="5" s="1"/>
  <c r="A254" i="5"/>
  <c r="D254" i="5" s="1"/>
  <c r="B253" i="5"/>
  <c r="E253" i="5" s="1"/>
  <c r="A253" i="5"/>
  <c r="D253" i="5" s="1"/>
  <c r="B252" i="5"/>
  <c r="E252" i="5" s="1"/>
  <c r="A252" i="5"/>
  <c r="D252" i="5" s="1"/>
  <c r="B251" i="5"/>
  <c r="E251" i="5" s="1"/>
  <c r="A251" i="5"/>
  <c r="D251" i="5" s="1"/>
  <c r="B250" i="5"/>
  <c r="E250" i="5" s="1"/>
  <c r="A250" i="5"/>
  <c r="D250" i="5" s="1"/>
  <c r="B249" i="5"/>
  <c r="E249" i="5" s="1"/>
  <c r="A249" i="5"/>
  <c r="D249" i="5" s="1"/>
  <c r="B248" i="5"/>
  <c r="E248" i="5" s="1"/>
  <c r="A248" i="5"/>
  <c r="D248" i="5" s="1"/>
  <c r="B247" i="5"/>
  <c r="E247" i="5" s="1"/>
  <c r="A247" i="5"/>
  <c r="D247" i="5" s="1"/>
  <c r="B246" i="5"/>
  <c r="E246" i="5" s="1"/>
  <c r="A246" i="5"/>
  <c r="D246" i="5" s="1"/>
  <c r="B245" i="5"/>
  <c r="E245" i="5" s="1"/>
  <c r="A245" i="5"/>
  <c r="D245" i="5" s="1"/>
  <c r="B244" i="5"/>
  <c r="E244" i="5" s="1"/>
  <c r="A244" i="5"/>
  <c r="D244" i="5" s="1"/>
  <c r="B243" i="5"/>
  <c r="E243" i="5" s="1"/>
  <c r="A243" i="5"/>
  <c r="D243" i="5" s="1"/>
  <c r="B242" i="5"/>
  <c r="E242" i="5" s="1"/>
  <c r="A242" i="5"/>
  <c r="D242" i="5" s="1"/>
  <c r="B241" i="5"/>
  <c r="E241" i="5" s="1"/>
  <c r="A241" i="5"/>
  <c r="D241" i="5" s="1"/>
  <c r="B240" i="5"/>
  <c r="E240" i="5" s="1"/>
  <c r="A240" i="5"/>
  <c r="D240" i="5" s="1"/>
  <c r="B239" i="5"/>
  <c r="E239" i="5" s="1"/>
  <c r="A239" i="5"/>
  <c r="D239" i="5" s="1"/>
  <c r="B238" i="5"/>
  <c r="E238" i="5" s="1"/>
  <c r="A238" i="5"/>
  <c r="D238" i="5" s="1"/>
  <c r="B237" i="5"/>
  <c r="E237" i="5" s="1"/>
  <c r="A237" i="5"/>
  <c r="D237" i="5" s="1"/>
  <c r="B236" i="5"/>
  <c r="E236" i="5" s="1"/>
  <c r="A236" i="5"/>
  <c r="D236" i="5" s="1"/>
  <c r="B235" i="5"/>
  <c r="E235" i="5" s="1"/>
  <c r="A235" i="5"/>
  <c r="D235" i="5" s="1"/>
  <c r="B234" i="5"/>
  <c r="E234" i="5" s="1"/>
  <c r="A234" i="5"/>
  <c r="D234" i="5" s="1"/>
  <c r="B233" i="5"/>
  <c r="E233" i="5" s="1"/>
  <c r="A233" i="5"/>
  <c r="D233" i="5" s="1"/>
  <c r="B232" i="5"/>
  <c r="E232" i="5" s="1"/>
  <c r="A232" i="5"/>
  <c r="D232" i="5" s="1"/>
  <c r="B231" i="5"/>
  <c r="E231" i="5" s="1"/>
  <c r="A231" i="5"/>
  <c r="D231" i="5" s="1"/>
  <c r="B230" i="5"/>
  <c r="E230" i="5" s="1"/>
  <c r="A230" i="5"/>
  <c r="D230" i="5" s="1"/>
  <c r="B229" i="5"/>
  <c r="E229" i="5" s="1"/>
  <c r="A229" i="5"/>
  <c r="D229" i="5" s="1"/>
  <c r="B228" i="5"/>
  <c r="E228" i="5" s="1"/>
  <c r="A228" i="5"/>
  <c r="D228" i="5" s="1"/>
  <c r="B227" i="5"/>
  <c r="E227" i="5" s="1"/>
  <c r="A227" i="5"/>
  <c r="D227" i="5" s="1"/>
  <c r="B226" i="5"/>
  <c r="E226" i="5" s="1"/>
  <c r="A226" i="5"/>
  <c r="D226" i="5" s="1"/>
  <c r="B225" i="5"/>
  <c r="E225" i="5" s="1"/>
  <c r="A225" i="5"/>
  <c r="D225" i="5" s="1"/>
  <c r="B224" i="5"/>
  <c r="E224" i="5" s="1"/>
  <c r="A224" i="5"/>
  <c r="D224" i="5" s="1"/>
  <c r="B223" i="5"/>
  <c r="E223" i="5" s="1"/>
  <c r="A223" i="5"/>
  <c r="D223" i="5" s="1"/>
  <c r="B222" i="5"/>
  <c r="E222" i="5" s="1"/>
  <c r="A222" i="5"/>
  <c r="D222" i="5" s="1"/>
  <c r="B221" i="5"/>
  <c r="E221" i="5" s="1"/>
  <c r="A221" i="5"/>
  <c r="D221" i="5" s="1"/>
  <c r="B220" i="5"/>
  <c r="E220" i="5" s="1"/>
  <c r="A220" i="5"/>
  <c r="D220" i="5" s="1"/>
  <c r="B219" i="5"/>
  <c r="E219" i="5" s="1"/>
  <c r="A219" i="5"/>
  <c r="D219" i="5" s="1"/>
  <c r="B218" i="5"/>
  <c r="E218" i="5" s="1"/>
  <c r="A218" i="5"/>
  <c r="D218" i="5" s="1"/>
  <c r="B217" i="5"/>
  <c r="E217" i="5" s="1"/>
  <c r="A217" i="5"/>
  <c r="D217" i="5" s="1"/>
  <c r="B216" i="5"/>
  <c r="E216" i="5" s="1"/>
  <c r="A216" i="5"/>
  <c r="D216" i="5" s="1"/>
  <c r="B215" i="5"/>
  <c r="E215" i="5" s="1"/>
  <c r="A215" i="5"/>
  <c r="D215" i="5" s="1"/>
  <c r="B214" i="5"/>
  <c r="E214" i="5" s="1"/>
  <c r="A214" i="5"/>
  <c r="D214" i="5" s="1"/>
  <c r="B213" i="5"/>
  <c r="E213" i="5" s="1"/>
  <c r="A213" i="5"/>
  <c r="D213" i="5" s="1"/>
  <c r="B212" i="5"/>
  <c r="E212" i="5" s="1"/>
  <c r="A212" i="5"/>
  <c r="D212" i="5" s="1"/>
  <c r="B211" i="5"/>
  <c r="E211" i="5" s="1"/>
  <c r="A211" i="5"/>
  <c r="D211" i="5" s="1"/>
  <c r="B210" i="5"/>
  <c r="E210" i="5" s="1"/>
  <c r="A210" i="5"/>
  <c r="D210" i="5" s="1"/>
  <c r="B209" i="5"/>
  <c r="E209" i="5" s="1"/>
  <c r="A209" i="5"/>
  <c r="D209" i="5" s="1"/>
  <c r="B208" i="5"/>
  <c r="E208" i="5" s="1"/>
  <c r="A208" i="5"/>
  <c r="D208" i="5" s="1"/>
  <c r="B207" i="5"/>
  <c r="E207" i="5" s="1"/>
  <c r="A207" i="5"/>
  <c r="D207" i="5" s="1"/>
  <c r="B206" i="5"/>
  <c r="E206" i="5" s="1"/>
  <c r="A206" i="5"/>
  <c r="D206" i="5" s="1"/>
  <c r="B205" i="5"/>
  <c r="E205" i="5" s="1"/>
  <c r="A205" i="5"/>
  <c r="D205" i="5" s="1"/>
  <c r="B204" i="5"/>
  <c r="E204" i="5" s="1"/>
  <c r="A204" i="5"/>
  <c r="D204" i="5" s="1"/>
  <c r="B203" i="5"/>
  <c r="E203" i="5" s="1"/>
  <c r="A203" i="5"/>
  <c r="D203" i="5" s="1"/>
  <c r="B202" i="5"/>
  <c r="E202" i="5" s="1"/>
  <c r="A202" i="5"/>
  <c r="D202" i="5" s="1"/>
  <c r="B201" i="5"/>
  <c r="E201" i="5" s="1"/>
  <c r="A201" i="5"/>
  <c r="D201" i="5" s="1"/>
  <c r="B200" i="5"/>
  <c r="E200" i="5" s="1"/>
  <c r="A200" i="5"/>
  <c r="D200" i="5" s="1"/>
  <c r="B199" i="5"/>
  <c r="E199" i="5" s="1"/>
  <c r="A199" i="5"/>
  <c r="D199" i="5" s="1"/>
  <c r="B198" i="5"/>
  <c r="E198" i="5" s="1"/>
  <c r="A198" i="5"/>
  <c r="D198" i="5" s="1"/>
  <c r="B197" i="5"/>
  <c r="E197" i="5" s="1"/>
  <c r="A197" i="5"/>
  <c r="D197" i="5" s="1"/>
  <c r="B196" i="5"/>
  <c r="E196" i="5" s="1"/>
  <c r="A196" i="5"/>
  <c r="D196" i="5" s="1"/>
  <c r="B195" i="5"/>
  <c r="E195" i="5" s="1"/>
  <c r="A195" i="5"/>
  <c r="D195" i="5" s="1"/>
  <c r="B194" i="5"/>
  <c r="E194" i="5" s="1"/>
  <c r="A194" i="5"/>
  <c r="D194" i="5" s="1"/>
  <c r="B193" i="5"/>
  <c r="E193" i="5" s="1"/>
  <c r="A193" i="5"/>
  <c r="D193" i="5" s="1"/>
  <c r="B192" i="5"/>
  <c r="E192" i="5" s="1"/>
  <c r="A192" i="5"/>
  <c r="D192" i="5" s="1"/>
  <c r="B191" i="5"/>
  <c r="E191" i="5" s="1"/>
  <c r="A191" i="5"/>
  <c r="D191" i="5" s="1"/>
  <c r="B190" i="5"/>
  <c r="E190" i="5" s="1"/>
  <c r="A190" i="5"/>
  <c r="D190" i="5" s="1"/>
  <c r="B189" i="5"/>
  <c r="E189" i="5" s="1"/>
  <c r="A189" i="5"/>
  <c r="D189" i="5" s="1"/>
  <c r="B188" i="5"/>
  <c r="E188" i="5" s="1"/>
  <c r="A188" i="5"/>
  <c r="D188" i="5" s="1"/>
  <c r="B187" i="5"/>
  <c r="E187" i="5" s="1"/>
  <c r="A187" i="5"/>
  <c r="D187" i="5" s="1"/>
  <c r="B186" i="5"/>
  <c r="E186" i="5" s="1"/>
  <c r="A186" i="5"/>
  <c r="D186" i="5" s="1"/>
  <c r="B185" i="5"/>
  <c r="E185" i="5" s="1"/>
  <c r="A185" i="5"/>
  <c r="D185" i="5" s="1"/>
  <c r="B184" i="5"/>
  <c r="E184" i="5" s="1"/>
  <c r="A184" i="5"/>
  <c r="D184" i="5" s="1"/>
  <c r="B183" i="5"/>
  <c r="E183" i="5" s="1"/>
  <c r="A183" i="5"/>
  <c r="D183" i="5" s="1"/>
  <c r="B182" i="5"/>
  <c r="E182" i="5" s="1"/>
  <c r="A182" i="5"/>
  <c r="D182" i="5" s="1"/>
  <c r="B181" i="5"/>
  <c r="E181" i="5" s="1"/>
  <c r="A181" i="5"/>
  <c r="D181" i="5" s="1"/>
  <c r="B180" i="5"/>
  <c r="E180" i="5" s="1"/>
  <c r="A180" i="5"/>
  <c r="D180" i="5" s="1"/>
  <c r="B179" i="5"/>
  <c r="E179" i="5" s="1"/>
  <c r="A179" i="5"/>
  <c r="D179" i="5" s="1"/>
  <c r="B178" i="5"/>
  <c r="E178" i="5" s="1"/>
  <c r="A178" i="5"/>
  <c r="D178" i="5" s="1"/>
  <c r="B177" i="5"/>
  <c r="E177" i="5" s="1"/>
  <c r="A177" i="5"/>
  <c r="D177" i="5" s="1"/>
  <c r="B176" i="5"/>
  <c r="E176" i="5" s="1"/>
  <c r="A176" i="5"/>
  <c r="D176" i="5" s="1"/>
  <c r="B175" i="5"/>
  <c r="E175" i="5" s="1"/>
  <c r="A175" i="5"/>
  <c r="D175" i="5" s="1"/>
  <c r="B174" i="5"/>
  <c r="E174" i="5" s="1"/>
  <c r="A174" i="5"/>
  <c r="D174" i="5" s="1"/>
  <c r="B173" i="5"/>
  <c r="E173" i="5" s="1"/>
  <c r="A173" i="5"/>
  <c r="D173" i="5" s="1"/>
  <c r="B172" i="5"/>
  <c r="E172" i="5" s="1"/>
  <c r="A172" i="5"/>
  <c r="D172" i="5" s="1"/>
  <c r="B171" i="5"/>
  <c r="E171" i="5" s="1"/>
  <c r="A171" i="5"/>
  <c r="D171" i="5" s="1"/>
  <c r="B170" i="5"/>
  <c r="E170" i="5" s="1"/>
  <c r="A170" i="5"/>
  <c r="D170" i="5" s="1"/>
  <c r="B169" i="5"/>
  <c r="E169" i="5" s="1"/>
  <c r="A169" i="5"/>
  <c r="D169" i="5" s="1"/>
  <c r="B168" i="5"/>
  <c r="E168" i="5" s="1"/>
  <c r="A168" i="5"/>
  <c r="D168" i="5" s="1"/>
  <c r="B167" i="5"/>
  <c r="E167" i="5" s="1"/>
  <c r="A167" i="5"/>
  <c r="D167" i="5" s="1"/>
  <c r="B166" i="5"/>
  <c r="E166" i="5" s="1"/>
  <c r="A166" i="5"/>
  <c r="D166" i="5" s="1"/>
  <c r="B165" i="5"/>
  <c r="E165" i="5" s="1"/>
  <c r="A165" i="5"/>
  <c r="D165" i="5" s="1"/>
  <c r="B164" i="5"/>
  <c r="E164" i="5" s="1"/>
  <c r="A164" i="5"/>
  <c r="D164" i="5" s="1"/>
  <c r="B163" i="5"/>
  <c r="E163" i="5" s="1"/>
  <c r="A163" i="5"/>
  <c r="D163" i="5" s="1"/>
  <c r="B162" i="5"/>
  <c r="E162" i="5" s="1"/>
  <c r="A162" i="5"/>
  <c r="D162" i="5" s="1"/>
  <c r="B161" i="5"/>
  <c r="E161" i="5" s="1"/>
  <c r="A161" i="5"/>
  <c r="D161" i="5" s="1"/>
  <c r="B160" i="5"/>
  <c r="E160" i="5" s="1"/>
  <c r="A160" i="5"/>
  <c r="D160" i="5" s="1"/>
  <c r="B159" i="5"/>
  <c r="E159" i="5" s="1"/>
  <c r="A159" i="5"/>
  <c r="D159" i="5" s="1"/>
  <c r="B158" i="5"/>
  <c r="E158" i="5" s="1"/>
  <c r="A158" i="5"/>
  <c r="D158" i="5" s="1"/>
  <c r="B157" i="5"/>
  <c r="E157" i="5" s="1"/>
  <c r="A157" i="5"/>
  <c r="D157" i="5" s="1"/>
  <c r="B156" i="5"/>
  <c r="E156" i="5" s="1"/>
  <c r="A156" i="5"/>
  <c r="D156" i="5" s="1"/>
  <c r="B155" i="5"/>
  <c r="E155" i="5" s="1"/>
  <c r="A155" i="5"/>
  <c r="D155" i="5" s="1"/>
  <c r="B154" i="5"/>
  <c r="E154" i="5" s="1"/>
  <c r="A154" i="5"/>
  <c r="D154" i="5" s="1"/>
  <c r="B153" i="5"/>
  <c r="E153" i="5" s="1"/>
  <c r="A153" i="5"/>
  <c r="D153" i="5" s="1"/>
  <c r="B152" i="5"/>
  <c r="E152" i="5" s="1"/>
  <c r="A152" i="5"/>
  <c r="D152" i="5" s="1"/>
  <c r="B151" i="5"/>
  <c r="E151" i="5" s="1"/>
  <c r="A151" i="5"/>
  <c r="D151" i="5" s="1"/>
  <c r="B150" i="5"/>
  <c r="E150" i="5" s="1"/>
  <c r="A150" i="5"/>
  <c r="D150" i="5" s="1"/>
  <c r="B149" i="5"/>
  <c r="E149" i="5" s="1"/>
  <c r="A149" i="5"/>
  <c r="D149" i="5" s="1"/>
  <c r="B148" i="5"/>
  <c r="E148" i="5" s="1"/>
  <c r="A148" i="5"/>
  <c r="D148" i="5" s="1"/>
  <c r="B147" i="5"/>
  <c r="E147" i="5" s="1"/>
  <c r="A147" i="5"/>
  <c r="D147" i="5" s="1"/>
  <c r="B146" i="5"/>
  <c r="E146" i="5" s="1"/>
  <c r="A146" i="5"/>
  <c r="D146" i="5" s="1"/>
  <c r="B145" i="5"/>
  <c r="E145" i="5" s="1"/>
  <c r="A145" i="5"/>
  <c r="D145" i="5" s="1"/>
  <c r="B144" i="5"/>
  <c r="E144" i="5" s="1"/>
  <c r="A144" i="5"/>
  <c r="D144" i="5" s="1"/>
  <c r="B143" i="5"/>
  <c r="E143" i="5" s="1"/>
  <c r="A143" i="5"/>
  <c r="D143" i="5" s="1"/>
  <c r="B142" i="5"/>
  <c r="E142" i="5" s="1"/>
  <c r="A142" i="5"/>
  <c r="D142" i="5" s="1"/>
  <c r="B141" i="5"/>
  <c r="E141" i="5" s="1"/>
  <c r="A141" i="5"/>
  <c r="D141" i="5" s="1"/>
  <c r="B140" i="5"/>
  <c r="E140" i="5" s="1"/>
  <c r="A140" i="5"/>
  <c r="D140" i="5" s="1"/>
  <c r="B139" i="5"/>
  <c r="E139" i="5" s="1"/>
  <c r="A139" i="5"/>
  <c r="D139" i="5" s="1"/>
  <c r="B138" i="5"/>
  <c r="E138" i="5" s="1"/>
  <c r="A138" i="5"/>
  <c r="D138" i="5" s="1"/>
  <c r="B137" i="5"/>
  <c r="E137" i="5" s="1"/>
  <c r="A137" i="5"/>
  <c r="D137" i="5" s="1"/>
  <c r="B136" i="5"/>
  <c r="E136" i="5" s="1"/>
  <c r="A136" i="5"/>
  <c r="D136" i="5" s="1"/>
  <c r="B135" i="5"/>
  <c r="E135" i="5" s="1"/>
  <c r="A135" i="5"/>
  <c r="D135" i="5" s="1"/>
  <c r="B134" i="5"/>
  <c r="E134" i="5" s="1"/>
  <c r="A134" i="5"/>
  <c r="D134" i="5" s="1"/>
  <c r="B133" i="5"/>
  <c r="E133" i="5" s="1"/>
  <c r="A133" i="5"/>
  <c r="D133" i="5" s="1"/>
  <c r="B132" i="5"/>
  <c r="E132" i="5" s="1"/>
  <c r="A132" i="5"/>
  <c r="D132" i="5" s="1"/>
  <c r="B131" i="5"/>
  <c r="E131" i="5" s="1"/>
  <c r="A131" i="5"/>
  <c r="D131" i="5" s="1"/>
  <c r="B130" i="5"/>
  <c r="E130" i="5" s="1"/>
  <c r="A130" i="5"/>
  <c r="D130" i="5" s="1"/>
  <c r="B129" i="5"/>
  <c r="E129" i="5" s="1"/>
  <c r="A129" i="5"/>
  <c r="D129" i="5" s="1"/>
  <c r="B128" i="5"/>
  <c r="E128" i="5" s="1"/>
  <c r="A128" i="5"/>
  <c r="D128" i="5" s="1"/>
  <c r="B127" i="5"/>
  <c r="E127" i="5" s="1"/>
  <c r="A127" i="5"/>
  <c r="D127" i="5" s="1"/>
  <c r="B126" i="5"/>
  <c r="E126" i="5" s="1"/>
  <c r="A126" i="5"/>
  <c r="D126" i="5" s="1"/>
  <c r="B125" i="5"/>
  <c r="E125" i="5" s="1"/>
  <c r="A125" i="5"/>
  <c r="D125" i="5" s="1"/>
  <c r="B124" i="5"/>
  <c r="E124" i="5" s="1"/>
  <c r="A124" i="5"/>
  <c r="D124" i="5" s="1"/>
  <c r="B123" i="5"/>
  <c r="E123" i="5" s="1"/>
  <c r="A123" i="5"/>
  <c r="D123" i="5" s="1"/>
  <c r="B122" i="5"/>
  <c r="E122" i="5" s="1"/>
  <c r="A122" i="5"/>
  <c r="D122" i="5" s="1"/>
  <c r="B121" i="5"/>
  <c r="E121" i="5" s="1"/>
  <c r="A121" i="5"/>
  <c r="D121" i="5" s="1"/>
  <c r="B120" i="5"/>
  <c r="E120" i="5" s="1"/>
  <c r="A120" i="5"/>
  <c r="D120" i="5" s="1"/>
  <c r="B119" i="5"/>
  <c r="E119" i="5" s="1"/>
  <c r="A119" i="5"/>
  <c r="D119" i="5" s="1"/>
  <c r="B118" i="5"/>
  <c r="E118" i="5" s="1"/>
  <c r="A118" i="5"/>
  <c r="D118" i="5" s="1"/>
  <c r="B117" i="5"/>
  <c r="E117" i="5" s="1"/>
  <c r="A117" i="5"/>
  <c r="D117" i="5" s="1"/>
  <c r="B116" i="5"/>
  <c r="E116" i="5" s="1"/>
  <c r="A116" i="5"/>
  <c r="D116" i="5" s="1"/>
  <c r="B115" i="5"/>
  <c r="E115" i="5" s="1"/>
  <c r="A115" i="5"/>
  <c r="D115" i="5" s="1"/>
  <c r="B114" i="5"/>
  <c r="E114" i="5" s="1"/>
  <c r="A114" i="5"/>
  <c r="D114" i="5" s="1"/>
  <c r="B113" i="5"/>
  <c r="E113" i="5" s="1"/>
  <c r="A113" i="5"/>
  <c r="D113" i="5" s="1"/>
  <c r="B112" i="5"/>
  <c r="E112" i="5" s="1"/>
  <c r="A112" i="5"/>
  <c r="D112" i="5" s="1"/>
  <c r="B111" i="5"/>
  <c r="E111" i="5" s="1"/>
  <c r="A111" i="5"/>
  <c r="D111" i="5" s="1"/>
  <c r="B110" i="5"/>
  <c r="E110" i="5" s="1"/>
  <c r="A110" i="5"/>
  <c r="D110" i="5" s="1"/>
  <c r="B109" i="5"/>
  <c r="E109" i="5" s="1"/>
  <c r="A109" i="5"/>
  <c r="D109" i="5" s="1"/>
  <c r="B108" i="5"/>
  <c r="E108" i="5" s="1"/>
  <c r="A108" i="5"/>
  <c r="D108" i="5" s="1"/>
  <c r="B107" i="5"/>
  <c r="E107" i="5" s="1"/>
  <c r="A107" i="5"/>
  <c r="D107" i="5" s="1"/>
  <c r="B106" i="5"/>
  <c r="E106" i="5" s="1"/>
  <c r="A106" i="5"/>
  <c r="D106" i="5" s="1"/>
  <c r="B105" i="5"/>
  <c r="E105" i="5" s="1"/>
  <c r="A105" i="5"/>
  <c r="D105" i="5" s="1"/>
  <c r="B104" i="5"/>
  <c r="E104" i="5" s="1"/>
  <c r="A104" i="5"/>
  <c r="D104" i="5" s="1"/>
  <c r="B103" i="5"/>
  <c r="E103" i="5" s="1"/>
  <c r="A103" i="5"/>
  <c r="D103" i="5" s="1"/>
  <c r="B102" i="5"/>
  <c r="E102" i="5" s="1"/>
  <c r="A102" i="5"/>
  <c r="D102" i="5" s="1"/>
  <c r="B101" i="5"/>
  <c r="E101" i="5" s="1"/>
  <c r="A101" i="5"/>
  <c r="D101" i="5" s="1"/>
  <c r="B100" i="5"/>
  <c r="E100" i="5" s="1"/>
  <c r="A100" i="5"/>
  <c r="D100" i="5" s="1"/>
  <c r="B99" i="5"/>
  <c r="E99" i="5" s="1"/>
  <c r="A99" i="5"/>
  <c r="D99" i="5" s="1"/>
  <c r="B98" i="5"/>
  <c r="E98" i="5" s="1"/>
  <c r="A98" i="5"/>
  <c r="D98" i="5" s="1"/>
  <c r="B97" i="5"/>
  <c r="E97" i="5" s="1"/>
  <c r="A97" i="5"/>
  <c r="D97" i="5" s="1"/>
  <c r="B96" i="5"/>
  <c r="E96" i="5" s="1"/>
  <c r="A96" i="5"/>
  <c r="D96" i="5" s="1"/>
  <c r="B95" i="5"/>
  <c r="E95" i="5" s="1"/>
  <c r="A95" i="5"/>
  <c r="D95" i="5" s="1"/>
  <c r="B94" i="5"/>
  <c r="E94" i="5" s="1"/>
  <c r="A94" i="5"/>
  <c r="D94" i="5" s="1"/>
  <c r="B93" i="5"/>
  <c r="E93" i="5" s="1"/>
  <c r="A93" i="5"/>
  <c r="D93" i="5" s="1"/>
  <c r="B92" i="5"/>
  <c r="E92" i="5" s="1"/>
  <c r="A92" i="5"/>
  <c r="D92" i="5" s="1"/>
  <c r="B91" i="5"/>
  <c r="E91" i="5" s="1"/>
  <c r="A91" i="5"/>
  <c r="D91" i="5" s="1"/>
  <c r="B90" i="5"/>
  <c r="E90" i="5" s="1"/>
  <c r="A90" i="5"/>
  <c r="D90" i="5" s="1"/>
  <c r="B89" i="5"/>
  <c r="E89" i="5" s="1"/>
  <c r="A89" i="5"/>
  <c r="D89" i="5" s="1"/>
  <c r="B88" i="5"/>
  <c r="E88" i="5" s="1"/>
  <c r="A88" i="5"/>
  <c r="D88" i="5" s="1"/>
  <c r="B87" i="5"/>
  <c r="E87" i="5" s="1"/>
  <c r="A87" i="5"/>
  <c r="D87" i="5" s="1"/>
  <c r="B86" i="5"/>
  <c r="E86" i="5" s="1"/>
  <c r="A86" i="5"/>
  <c r="D86" i="5" s="1"/>
  <c r="B85" i="5"/>
  <c r="E85" i="5" s="1"/>
  <c r="A85" i="5"/>
  <c r="D85" i="5" s="1"/>
  <c r="B84" i="5"/>
  <c r="E84" i="5" s="1"/>
  <c r="A84" i="5"/>
  <c r="D84" i="5" s="1"/>
  <c r="B83" i="5"/>
  <c r="E83" i="5" s="1"/>
  <c r="A83" i="5"/>
  <c r="D83" i="5" s="1"/>
  <c r="B82" i="5"/>
  <c r="E82" i="5" s="1"/>
  <c r="A82" i="5"/>
  <c r="D82" i="5" s="1"/>
  <c r="B81" i="5"/>
  <c r="E81" i="5" s="1"/>
  <c r="A81" i="5"/>
  <c r="D81" i="5" s="1"/>
  <c r="B80" i="5"/>
  <c r="E80" i="5" s="1"/>
  <c r="A80" i="5"/>
  <c r="D80" i="5" s="1"/>
  <c r="B79" i="5"/>
  <c r="E79" i="5" s="1"/>
  <c r="A79" i="5"/>
  <c r="D79" i="5" s="1"/>
  <c r="B78" i="5"/>
  <c r="E78" i="5" s="1"/>
  <c r="A78" i="5"/>
  <c r="D78" i="5" s="1"/>
  <c r="B77" i="5"/>
  <c r="E77" i="5" s="1"/>
  <c r="A77" i="5"/>
  <c r="D77" i="5" s="1"/>
  <c r="B76" i="5"/>
  <c r="E76" i="5" s="1"/>
  <c r="A76" i="5"/>
  <c r="D76" i="5" s="1"/>
  <c r="B75" i="5"/>
  <c r="E75" i="5" s="1"/>
  <c r="A75" i="5"/>
  <c r="D75" i="5" s="1"/>
  <c r="B74" i="5"/>
  <c r="E74" i="5" s="1"/>
  <c r="A74" i="5"/>
  <c r="D74" i="5" s="1"/>
  <c r="B73" i="5"/>
  <c r="E73" i="5" s="1"/>
  <c r="A73" i="5"/>
  <c r="D73" i="5" s="1"/>
  <c r="B72" i="5"/>
  <c r="E72" i="5" s="1"/>
  <c r="A72" i="5"/>
  <c r="D72" i="5" s="1"/>
  <c r="B71" i="5"/>
  <c r="E71" i="5" s="1"/>
  <c r="A71" i="5"/>
  <c r="D71" i="5" s="1"/>
  <c r="B70" i="5"/>
  <c r="E70" i="5" s="1"/>
  <c r="A70" i="5"/>
  <c r="D70" i="5" s="1"/>
  <c r="B69" i="5"/>
  <c r="E69" i="5" s="1"/>
  <c r="A69" i="5"/>
  <c r="D69" i="5" s="1"/>
  <c r="B68" i="5"/>
  <c r="E68" i="5" s="1"/>
  <c r="A68" i="5"/>
  <c r="D68" i="5" s="1"/>
  <c r="B67" i="5"/>
  <c r="E67" i="5" s="1"/>
  <c r="A67" i="5"/>
  <c r="D67" i="5" s="1"/>
  <c r="B66" i="5"/>
  <c r="E66" i="5" s="1"/>
  <c r="A66" i="5"/>
  <c r="D66" i="5" s="1"/>
  <c r="B65" i="5"/>
  <c r="E65" i="5" s="1"/>
  <c r="A65" i="5"/>
  <c r="D65" i="5" s="1"/>
  <c r="B64" i="5"/>
  <c r="E64" i="5" s="1"/>
  <c r="A64" i="5"/>
  <c r="D64" i="5" s="1"/>
  <c r="B63" i="5"/>
  <c r="E63" i="5" s="1"/>
  <c r="A63" i="5"/>
  <c r="D63" i="5" s="1"/>
  <c r="B62" i="5"/>
  <c r="E62" i="5" s="1"/>
  <c r="A62" i="5"/>
  <c r="D62" i="5" s="1"/>
  <c r="B61" i="5"/>
  <c r="E61" i="5" s="1"/>
  <c r="A61" i="5"/>
  <c r="D61" i="5" s="1"/>
  <c r="B60" i="5"/>
  <c r="E60" i="5" s="1"/>
  <c r="A60" i="5"/>
  <c r="D60" i="5" s="1"/>
  <c r="B59" i="5"/>
  <c r="E59" i="5" s="1"/>
  <c r="A59" i="5"/>
  <c r="D59" i="5" s="1"/>
  <c r="B58" i="5"/>
  <c r="E58" i="5" s="1"/>
  <c r="A58" i="5"/>
  <c r="D58" i="5" s="1"/>
  <c r="B57" i="5"/>
  <c r="E57" i="5" s="1"/>
  <c r="A57" i="5"/>
  <c r="D57" i="5" s="1"/>
  <c r="B56" i="5"/>
  <c r="E56" i="5" s="1"/>
  <c r="A56" i="5"/>
  <c r="D56" i="5" s="1"/>
  <c r="B55" i="5"/>
  <c r="E55" i="5" s="1"/>
  <c r="A55" i="5"/>
  <c r="D55" i="5" s="1"/>
  <c r="B54" i="5"/>
  <c r="E54" i="5" s="1"/>
  <c r="A54" i="5"/>
  <c r="D54" i="5" s="1"/>
  <c r="B53" i="5"/>
  <c r="E53" i="5" s="1"/>
  <c r="A53" i="5"/>
  <c r="D53" i="5" s="1"/>
  <c r="B52" i="5"/>
  <c r="E52" i="5" s="1"/>
  <c r="A52" i="5"/>
  <c r="D52" i="5" s="1"/>
  <c r="B51" i="5"/>
  <c r="E51" i="5" s="1"/>
  <c r="A51" i="5"/>
  <c r="D51" i="5" s="1"/>
  <c r="B50" i="5"/>
  <c r="E50" i="5" s="1"/>
  <c r="A50" i="5"/>
  <c r="D50" i="5" s="1"/>
  <c r="B49" i="5"/>
  <c r="E49" i="5" s="1"/>
  <c r="A49" i="5"/>
  <c r="D49" i="5" s="1"/>
  <c r="B48" i="5"/>
  <c r="E48" i="5" s="1"/>
  <c r="A48" i="5"/>
  <c r="D48" i="5" s="1"/>
  <c r="B47" i="5"/>
  <c r="E47" i="5" s="1"/>
  <c r="A47" i="5"/>
  <c r="D47" i="5" s="1"/>
  <c r="B46" i="5"/>
  <c r="E46" i="5" s="1"/>
  <c r="A46" i="5"/>
  <c r="D46" i="5" s="1"/>
  <c r="B45" i="5"/>
  <c r="E45" i="5" s="1"/>
  <c r="A45" i="5"/>
  <c r="D45" i="5" s="1"/>
  <c r="B44" i="5"/>
  <c r="E44" i="5" s="1"/>
  <c r="A44" i="5"/>
  <c r="D44" i="5" s="1"/>
  <c r="B43" i="5"/>
  <c r="E43" i="5" s="1"/>
  <c r="A43" i="5"/>
  <c r="D43" i="5" s="1"/>
  <c r="B42" i="5"/>
  <c r="E42" i="5" s="1"/>
  <c r="A42" i="5"/>
  <c r="D42" i="5" s="1"/>
  <c r="B41" i="5"/>
  <c r="E41" i="5" s="1"/>
  <c r="A41" i="5"/>
  <c r="D41" i="5" s="1"/>
  <c r="B40" i="5"/>
  <c r="E40" i="5" s="1"/>
  <c r="A40" i="5"/>
  <c r="D40" i="5" s="1"/>
  <c r="B39" i="5"/>
  <c r="E39" i="5" s="1"/>
  <c r="A39" i="5"/>
  <c r="D39" i="5" s="1"/>
  <c r="B38" i="5"/>
  <c r="E38" i="5" s="1"/>
  <c r="A38" i="5"/>
  <c r="D38" i="5" s="1"/>
  <c r="B37" i="5"/>
  <c r="E37" i="5" s="1"/>
  <c r="A37" i="5"/>
  <c r="D37" i="5" s="1"/>
  <c r="B36" i="5"/>
  <c r="E36" i="5" s="1"/>
  <c r="A36" i="5"/>
  <c r="D36" i="5" s="1"/>
  <c r="B35" i="5"/>
  <c r="E35" i="5" s="1"/>
  <c r="A35" i="5"/>
  <c r="D35" i="5" s="1"/>
  <c r="B34" i="5"/>
  <c r="E34" i="5" s="1"/>
  <c r="A34" i="5"/>
  <c r="D34" i="5" s="1"/>
  <c r="B33" i="5"/>
  <c r="E33" i="5" s="1"/>
  <c r="A33" i="5"/>
  <c r="D33" i="5" s="1"/>
  <c r="B32" i="5"/>
  <c r="E32" i="5" s="1"/>
  <c r="A32" i="5"/>
  <c r="D32" i="5" s="1"/>
  <c r="B31" i="5"/>
  <c r="E31" i="5" s="1"/>
  <c r="A31" i="5"/>
  <c r="D31" i="5" s="1"/>
  <c r="B30" i="5"/>
  <c r="E30" i="5" s="1"/>
  <c r="A30" i="5"/>
  <c r="D30" i="5" s="1"/>
  <c r="B29" i="5"/>
  <c r="E29" i="5" s="1"/>
  <c r="A29" i="5"/>
  <c r="D29" i="5" s="1"/>
  <c r="B28" i="5"/>
  <c r="E28" i="5" s="1"/>
  <c r="A28" i="5"/>
  <c r="D28" i="5" s="1"/>
  <c r="B27" i="5"/>
  <c r="E27" i="5" s="1"/>
  <c r="A27" i="5"/>
  <c r="D27" i="5" s="1"/>
  <c r="B26" i="5"/>
  <c r="E26" i="5" s="1"/>
  <c r="A26" i="5"/>
  <c r="D26" i="5" s="1"/>
  <c r="B25" i="5"/>
  <c r="E25" i="5" s="1"/>
  <c r="A25" i="5"/>
  <c r="D25" i="5" s="1"/>
  <c r="B24" i="5"/>
  <c r="E24" i="5" s="1"/>
  <c r="A24" i="5"/>
  <c r="D24" i="5" s="1"/>
  <c r="B23" i="5"/>
  <c r="E23" i="5" s="1"/>
  <c r="A23" i="5"/>
  <c r="D23" i="5" s="1"/>
  <c r="B22" i="5"/>
  <c r="E22" i="5" s="1"/>
  <c r="A22" i="5"/>
  <c r="D22" i="5" s="1"/>
  <c r="B21" i="5"/>
  <c r="E21" i="5" s="1"/>
  <c r="A21" i="5"/>
  <c r="D21" i="5" s="1"/>
  <c r="B20" i="5"/>
  <c r="E20" i="5" s="1"/>
  <c r="A20" i="5"/>
  <c r="D20" i="5" s="1"/>
  <c r="B19" i="5"/>
  <c r="E19" i="5" s="1"/>
  <c r="A19" i="5"/>
  <c r="D19" i="5" s="1"/>
  <c r="B18" i="5"/>
  <c r="E18" i="5" s="1"/>
  <c r="A18" i="5"/>
  <c r="D18" i="5" s="1"/>
  <c r="B17" i="5"/>
  <c r="E17" i="5" s="1"/>
  <c r="A17" i="5"/>
  <c r="D17" i="5" s="1"/>
  <c r="B16" i="5"/>
  <c r="E16" i="5" s="1"/>
  <c r="A16" i="5"/>
  <c r="D16" i="5" s="1"/>
  <c r="B15" i="5"/>
  <c r="E15" i="5" s="1"/>
  <c r="A15" i="5"/>
  <c r="D15" i="5" s="1"/>
  <c r="B14" i="5"/>
  <c r="E14" i="5" s="1"/>
  <c r="A14" i="5"/>
  <c r="D14" i="5" s="1"/>
  <c r="B13" i="5"/>
  <c r="E13" i="5" s="1"/>
  <c r="A13" i="5"/>
  <c r="D13" i="5" s="1"/>
  <c r="B12" i="5"/>
  <c r="E12" i="5" s="1"/>
  <c r="A12" i="5"/>
  <c r="D12" i="5" s="1"/>
  <c r="B11" i="5"/>
  <c r="E11" i="5" s="1"/>
  <c r="A11" i="5"/>
  <c r="D11" i="5" s="1"/>
  <c r="B10" i="5"/>
  <c r="E10" i="5" s="1"/>
  <c r="A10" i="5"/>
  <c r="D10" i="5" s="1"/>
  <c r="B9" i="5"/>
  <c r="E9" i="5" s="1"/>
  <c r="A9" i="5"/>
  <c r="D9" i="5" s="1"/>
  <c r="B8" i="5"/>
  <c r="E8" i="5" s="1"/>
  <c r="A8" i="5"/>
  <c r="D8" i="5" s="1"/>
  <c r="B7" i="5"/>
  <c r="E7" i="5" s="1"/>
  <c r="A7" i="5"/>
  <c r="D7" i="5" s="1"/>
  <c r="F1326" i="5" l="1"/>
  <c r="F8" i="5"/>
  <c r="F12" i="5"/>
  <c r="F16" i="5"/>
  <c r="F20" i="5"/>
  <c r="F24" i="5"/>
  <c r="F28" i="5"/>
  <c r="F32" i="5"/>
  <c r="F36" i="5"/>
  <c r="F40" i="5"/>
  <c r="F44" i="5"/>
  <c r="F48" i="5"/>
  <c r="F52" i="5"/>
  <c r="F56" i="5"/>
  <c r="F60" i="5"/>
  <c r="F64" i="5"/>
  <c r="F68" i="5"/>
  <c r="F80" i="5"/>
  <c r="F84" i="5"/>
  <c r="F88" i="5"/>
  <c r="F92" i="5"/>
  <c r="F96" i="5"/>
  <c r="F100" i="5"/>
  <c r="F104" i="5"/>
  <c r="F108" i="5"/>
  <c r="F112" i="5"/>
  <c r="F116" i="5"/>
  <c r="F120" i="5"/>
  <c r="F124" i="5"/>
  <c r="F128" i="5"/>
  <c r="F132" i="5"/>
  <c r="F136" i="5"/>
  <c r="F140" i="5"/>
  <c r="F144" i="5"/>
  <c r="F148" i="5"/>
  <c r="F152" i="5"/>
  <c r="F156" i="5"/>
  <c r="F160" i="5"/>
  <c r="F164" i="5"/>
  <c r="F168" i="5"/>
  <c r="F172" i="5"/>
  <c r="F176" i="5"/>
  <c r="F180" i="5"/>
  <c r="F184" i="5"/>
  <c r="F188" i="5"/>
  <c r="F192" i="5"/>
  <c r="F196" i="5"/>
  <c r="F200" i="5"/>
  <c r="F204" i="5"/>
  <c r="F208" i="5"/>
  <c r="F212" i="5"/>
  <c r="F216" i="5"/>
  <c r="F220" i="5"/>
  <c r="F224" i="5"/>
  <c r="F228" i="5"/>
  <c r="F232" i="5"/>
  <c r="F236" i="5"/>
  <c r="F240" i="5"/>
  <c r="F244" i="5"/>
  <c r="F248" i="5"/>
  <c r="F252" i="5"/>
  <c r="F256" i="5"/>
  <c r="F260" i="5"/>
  <c r="F264" i="5"/>
  <c r="F268" i="5"/>
  <c r="F272" i="5"/>
  <c r="F276" i="5"/>
  <c r="F280" i="5"/>
  <c r="F284" i="5"/>
  <c r="F288" i="5"/>
  <c r="F292" i="5"/>
  <c r="F296" i="5"/>
  <c r="F300" i="5"/>
  <c r="F304" i="5"/>
  <c r="F308" i="5"/>
  <c r="F312" i="5"/>
  <c r="F316" i="5"/>
  <c r="F320" i="5"/>
  <c r="F324" i="5"/>
  <c r="F328" i="5"/>
  <c r="F332" i="5"/>
  <c r="F336" i="5"/>
  <c r="F340" i="5"/>
  <c r="F344" i="5"/>
  <c r="F348" i="5"/>
  <c r="F352" i="5"/>
  <c r="F356" i="5"/>
  <c r="F360" i="5"/>
  <c r="F364" i="5"/>
  <c r="F368" i="5"/>
  <c r="F372" i="5"/>
  <c r="F376" i="5"/>
  <c r="F380" i="5"/>
  <c r="F384" i="5"/>
  <c r="F388" i="5"/>
  <c r="F392" i="5"/>
  <c r="F396" i="5"/>
  <c r="F400" i="5"/>
  <c r="F404" i="5"/>
  <c r="F408" i="5"/>
  <c r="F412" i="5"/>
  <c r="F416" i="5"/>
  <c r="F420" i="5"/>
  <c r="F424" i="5"/>
  <c r="F428" i="5"/>
  <c r="F432" i="5"/>
  <c r="F436" i="5"/>
  <c r="F440" i="5"/>
  <c r="F444" i="5"/>
  <c r="F448" i="5"/>
  <c r="F452" i="5"/>
  <c r="F456" i="5"/>
  <c r="F460" i="5"/>
  <c r="F464" i="5"/>
  <c r="F468" i="5"/>
  <c r="F472" i="5"/>
  <c r="F476" i="5"/>
  <c r="F480" i="5"/>
  <c r="F484" i="5"/>
  <c r="F488" i="5"/>
  <c r="F492" i="5"/>
  <c r="F496" i="5"/>
  <c r="F500" i="5"/>
  <c r="F504" i="5"/>
  <c r="F508" i="5"/>
  <c r="F512" i="5"/>
  <c r="F516" i="5"/>
  <c r="F520" i="5"/>
  <c r="F524" i="5"/>
  <c r="F528" i="5"/>
  <c r="F532" i="5"/>
  <c r="F536" i="5"/>
  <c r="F540" i="5"/>
  <c r="F544" i="5"/>
  <c r="F548" i="5"/>
  <c r="F552" i="5"/>
  <c r="F556" i="5"/>
  <c r="F560" i="5"/>
  <c r="F564" i="5"/>
  <c r="F568" i="5"/>
  <c r="F572" i="5"/>
  <c r="F576" i="5"/>
  <c r="F580" i="5"/>
  <c r="F584" i="5"/>
  <c r="F588" i="5"/>
  <c r="F592" i="5"/>
  <c r="F596" i="5"/>
  <c r="F600" i="5"/>
  <c r="F604" i="5"/>
  <c r="F608" i="5"/>
  <c r="F612" i="5"/>
  <c r="F616" i="5"/>
  <c r="F620" i="5"/>
  <c r="F624" i="5"/>
  <c r="F628" i="5"/>
  <c r="F632" i="5"/>
  <c r="F636" i="5"/>
  <c r="F640" i="5"/>
  <c r="F644" i="5"/>
  <c r="F648" i="5"/>
  <c r="F652" i="5"/>
  <c r="F656" i="5"/>
  <c r="F660" i="5"/>
  <c r="F664" i="5"/>
  <c r="F668" i="5"/>
  <c r="F672" i="5"/>
  <c r="F676" i="5"/>
  <c r="F680" i="5"/>
  <c r="F684" i="5"/>
  <c r="F688" i="5"/>
  <c r="F692" i="5"/>
  <c r="F696" i="5"/>
  <c r="F700" i="5"/>
  <c r="F704" i="5"/>
  <c r="F708" i="5"/>
  <c r="F712" i="5"/>
  <c r="F716" i="5"/>
  <c r="F720" i="5"/>
  <c r="F724" i="5"/>
  <c r="F728" i="5"/>
  <c r="F732" i="5"/>
  <c r="F736" i="5"/>
  <c r="F740" i="5"/>
  <c r="F744" i="5"/>
  <c r="F748" i="5"/>
  <c r="F752" i="5"/>
  <c r="F756" i="5"/>
  <c r="F760" i="5"/>
  <c r="F764" i="5"/>
  <c r="F768" i="5"/>
  <c r="F772" i="5"/>
  <c r="F776" i="5"/>
  <c r="F780" i="5"/>
  <c r="F784" i="5"/>
  <c r="F788" i="5"/>
  <c r="F792" i="5"/>
  <c r="F796" i="5"/>
  <c r="F800" i="5"/>
  <c r="F804" i="5"/>
  <c r="F808" i="5"/>
  <c r="F812" i="5"/>
  <c r="F816" i="5"/>
  <c r="F820" i="5"/>
  <c r="F824" i="5"/>
  <c r="F828" i="5"/>
  <c r="F832" i="5"/>
  <c r="F836" i="5"/>
  <c r="F840" i="5"/>
  <c r="F844" i="5"/>
  <c r="F848" i="5"/>
  <c r="F852" i="5"/>
  <c r="F856" i="5"/>
  <c r="F860" i="5"/>
  <c r="F864" i="5"/>
  <c r="F868" i="5"/>
  <c r="F872" i="5"/>
  <c r="F876" i="5"/>
  <c r="F880" i="5"/>
  <c r="F884" i="5"/>
  <c r="F888" i="5"/>
  <c r="F892" i="5"/>
  <c r="F896" i="5"/>
  <c r="F900" i="5"/>
  <c r="F904" i="5"/>
  <c r="F908" i="5"/>
  <c r="F912" i="5"/>
  <c r="F916" i="5"/>
  <c r="F920" i="5"/>
  <c r="F924" i="5"/>
  <c r="F928" i="5"/>
  <c r="F932" i="5"/>
  <c r="F936" i="5"/>
  <c r="F940" i="5"/>
  <c r="F944" i="5"/>
  <c r="F948" i="5"/>
  <c r="F952" i="5"/>
  <c r="F956" i="5"/>
  <c r="F960" i="5"/>
  <c r="F964" i="5"/>
  <c r="F968" i="5"/>
  <c r="F972" i="5"/>
  <c r="F976" i="5"/>
  <c r="F980" i="5"/>
  <c r="F984" i="5"/>
  <c r="F988" i="5"/>
  <c r="F992" i="5"/>
  <c r="F996" i="5"/>
  <c r="F1000" i="5"/>
  <c r="F1004" i="5"/>
  <c r="F1008" i="5"/>
  <c r="F1012" i="5"/>
  <c r="F1016" i="5"/>
  <c r="F1020" i="5"/>
  <c r="F1024" i="5"/>
  <c r="F1028" i="5"/>
  <c r="F1032" i="5"/>
  <c r="F1036" i="5"/>
  <c r="F1040" i="5"/>
  <c r="F1044" i="5"/>
  <c r="F1048" i="5"/>
  <c r="F1052" i="5"/>
  <c r="F1056" i="5"/>
  <c r="F1060" i="5"/>
  <c r="F1064" i="5"/>
  <c r="F1068" i="5"/>
  <c r="F1072" i="5"/>
  <c r="F1076" i="5"/>
  <c r="F1080" i="5"/>
  <c r="F1084" i="5"/>
  <c r="F1088" i="5"/>
  <c r="F1092" i="5"/>
  <c r="F1096" i="5"/>
  <c r="F1104" i="5"/>
  <c r="F1108" i="5"/>
  <c r="F1112" i="5"/>
  <c r="F1116" i="5"/>
  <c r="F1120" i="5"/>
  <c r="F1124" i="5"/>
  <c r="F1128" i="5"/>
  <c r="F1132" i="5"/>
  <c r="F1136" i="5"/>
  <c r="F1140" i="5"/>
  <c r="F1144" i="5"/>
  <c r="F1148" i="5"/>
  <c r="F1152" i="5"/>
  <c r="F1156" i="5"/>
  <c r="F1160" i="5"/>
  <c r="F1164" i="5"/>
  <c r="F1168" i="5"/>
  <c r="F1172" i="5"/>
  <c r="F1176" i="5"/>
  <c r="F1180" i="5"/>
  <c r="F1184" i="5"/>
  <c r="F1188" i="5"/>
  <c r="F1192" i="5"/>
  <c r="F1196" i="5"/>
  <c r="F1200" i="5"/>
  <c r="F1204" i="5"/>
  <c r="F1208" i="5"/>
  <c r="F1212" i="5"/>
  <c r="F1216" i="5"/>
  <c r="F1220" i="5"/>
  <c r="F1224" i="5"/>
  <c r="F1228" i="5"/>
  <c r="F1316" i="5"/>
  <c r="F7" i="5"/>
  <c r="F11" i="5"/>
  <c r="F15" i="5"/>
  <c r="F72" i="5"/>
  <c r="F76" i="5"/>
  <c r="F1232" i="5"/>
  <c r="F1236" i="5"/>
  <c r="F1240" i="5"/>
  <c r="F1244" i="5"/>
  <c r="F1248" i="5"/>
  <c r="F1252" i="5"/>
  <c r="F1256" i="5"/>
  <c r="F1260" i="5"/>
  <c r="F1264" i="5"/>
  <c r="F1268" i="5"/>
  <c r="F1272" i="5"/>
  <c r="F1276" i="5"/>
  <c r="F1280" i="5"/>
  <c r="F1284" i="5"/>
  <c r="F1288" i="5"/>
  <c r="F1292" i="5"/>
  <c r="F1296" i="5"/>
  <c r="F1300" i="5"/>
  <c r="F1304" i="5"/>
  <c r="F1308" i="5"/>
  <c r="F1312" i="5"/>
  <c r="F1320" i="5"/>
  <c r="F1209" i="5"/>
  <c r="F1213" i="5"/>
  <c r="F1217" i="5"/>
  <c r="F1221" i="5"/>
  <c r="F1225" i="5"/>
  <c r="F1229" i="5"/>
  <c r="F1233" i="5"/>
  <c r="F1237" i="5"/>
  <c r="F1241" i="5"/>
  <c r="F1245" i="5"/>
  <c r="F1249" i="5"/>
  <c r="F1253" i="5"/>
  <c r="F1257" i="5"/>
  <c r="F1261" i="5"/>
  <c r="F1265" i="5"/>
  <c r="F1269" i="5"/>
  <c r="F1273" i="5"/>
  <c r="F1277" i="5"/>
  <c r="F1281" i="5"/>
  <c r="F1285" i="5"/>
  <c r="F1289" i="5"/>
  <c r="F1293" i="5"/>
  <c r="F1297" i="5"/>
  <c r="F1301" i="5"/>
  <c r="F1305" i="5"/>
  <c r="F1309" i="5"/>
  <c r="F1313" i="5"/>
  <c r="F1317" i="5"/>
  <c r="F1321" i="5"/>
  <c r="F1325" i="5"/>
  <c r="F1198" i="5"/>
  <c r="F1202" i="5"/>
  <c r="F1206" i="5"/>
  <c r="F1210" i="5"/>
  <c r="F1214" i="5"/>
  <c r="F1218" i="5"/>
  <c r="F1222" i="5"/>
  <c r="F1226" i="5"/>
  <c r="F1230" i="5"/>
  <c r="F1234" i="5"/>
  <c r="F1238" i="5"/>
  <c r="F1242" i="5"/>
  <c r="F1246" i="5"/>
  <c r="F1250" i="5"/>
  <c r="F1254" i="5"/>
  <c r="F1258" i="5"/>
  <c r="F1262" i="5"/>
  <c r="F1266" i="5"/>
  <c r="F1270" i="5"/>
  <c r="F1274" i="5"/>
  <c r="F1278" i="5"/>
  <c r="F1282" i="5"/>
  <c r="F1286" i="5"/>
  <c r="F1290" i="5"/>
  <c r="F1294" i="5"/>
  <c r="F1298" i="5"/>
  <c r="F1302" i="5"/>
  <c r="F1306" i="5"/>
  <c r="F1310" i="5"/>
  <c r="F1314" i="5"/>
  <c r="F1318" i="5"/>
  <c r="F1322" i="5"/>
  <c r="F19" i="5"/>
  <c r="F23" i="5"/>
  <c r="F27" i="5"/>
  <c r="F31" i="5"/>
  <c r="F35" i="5"/>
  <c r="F39" i="5"/>
  <c r="F43" i="5"/>
  <c r="F47" i="5"/>
  <c r="F51" i="5"/>
  <c r="F55" i="5"/>
  <c r="F59" i="5"/>
  <c r="F63" i="5"/>
  <c r="F67" i="5"/>
  <c r="F71" i="5"/>
  <c r="F75" i="5"/>
  <c r="F79" i="5"/>
  <c r="F83" i="5"/>
  <c r="F87" i="5"/>
  <c r="F91" i="5"/>
  <c r="F95" i="5"/>
  <c r="F99" i="5"/>
  <c r="F103" i="5"/>
  <c r="F107" i="5"/>
  <c r="F111" i="5"/>
  <c r="F115" i="5"/>
  <c r="F119" i="5"/>
  <c r="F123" i="5"/>
  <c r="F127" i="5"/>
  <c r="F131" i="5"/>
  <c r="F135" i="5"/>
  <c r="F139" i="5"/>
  <c r="F143" i="5"/>
  <c r="F147" i="5"/>
  <c r="F151" i="5"/>
  <c r="F155" i="5"/>
  <c r="F159" i="5"/>
  <c r="F163" i="5"/>
  <c r="F167" i="5"/>
  <c r="F171" i="5"/>
  <c r="F175" i="5"/>
  <c r="F179" i="5"/>
  <c r="F183" i="5"/>
  <c r="F187" i="5"/>
  <c r="F191" i="5"/>
  <c r="F195" i="5"/>
  <c r="F199" i="5"/>
  <c r="F203" i="5"/>
  <c r="F207" i="5"/>
  <c r="F211" i="5"/>
  <c r="F215" i="5"/>
  <c r="F219" i="5"/>
  <c r="F223" i="5"/>
  <c r="F227" i="5"/>
  <c r="F231" i="5"/>
  <c r="F235" i="5"/>
  <c r="F239" i="5"/>
  <c r="F243" i="5"/>
  <c r="F247" i="5"/>
  <c r="F251" i="5"/>
  <c r="F255" i="5"/>
  <c r="F259" i="5"/>
  <c r="F263" i="5"/>
  <c r="F267" i="5"/>
  <c r="F271" i="5"/>
  <c r="F275" i="5"/>
  <c r="F279" i="5"/>
  <c r="F283" i="5"/>
  <c r="F287" i="5"/>
  <c r="F291" i="5"/>
  <c r="F295" i="5"/>
  <c r="F299" i="5"/>
  <c r="F303" i="5"/>
  <c r="F307" i="5"/>
  <c r="F9" i="5"/>
  <c r="F13" i="5"/>
  <c r="F17" i="5"/>
  <c r="F21" i="5"/>
  <c r="F25" i="5"/>
  <c r="F29" i="5"/>
  <c r="F33" i="5"/>
  <c r="F37" i="5"/>
  <c r="F41" i="5"/>
  <c r="F45" i="5"/>
  <c r="F49" i="5"/>
  <c r="F53" i="5"/>
  <c r="F57" i="5"/>
  <c r="F61" i="5"/>
  <c r="F65" i="5"/>
  <c r="F69" i="5"/>
  <c r="F73" i="5"/>
  <c r="F77" i="5"/>
  <c r="F81" i="5"/>
  <c r="F85" i="5"/>
  <c r="F89" i="5"/>
  <c r="F93" i="5"/>
  <c r="F97" i="5"/>
  <c r="F101" i="5"/>
  <c r="F105" i="5"/>
  <c r="F109" i="5"/>
  <c r="F113" i="5"/>
  <c r="F117" i="5"/>
  <c r="F121" i="5"/>
  <c r="F125" i="5"/>
  <c r="F129" i="5"/>
  <c r="F133" i="5"/>
  <c r="F137" i="5"/>
  <c r="F141" i="5"/>
  <c r="F145" i="5"/>
  <c r="F149" i="5"/>
  <c r="F153" i="5"/>
  <c r="F157" i="5"/>
  <c r="F161" i="5"/>
  <c r="F165" i="5"/>
  <c r="F169" i="5"/>
  <c r="F173" i="5"/>
  <c r="F177" i="5"/>
  <c r="F181" i="5"/>
  <c r="F185" i="5"/>
  <c r="F189" i="5"/>
  <c r="F193" i="5"/>
  <c r="F197" i="5"/>
  <c r="F201" i="5"/>
  <c r="F10" i="5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F66" i="5"/>
  <c r="F70" i="5"/>
  <c r="F74" i="5"/>
  <c r="F78" i="5"/>
  <c r="F82" i="5"/>
  <c r="F86" i="5"/>
  <c r="F90" i="5"/>
  <c r="F94" i="5"/>
  <c r="F98" i="5"/>
  <c r="F102" i="5"/>
  <c r="F106" i="5"/>
  <c r="F110" i="5"/>
  <c r="F114" i="5"/>
  <c r="F118" i="5"/>
  <c r="F122" i="5"/>
  <c r="F126" i="5"/>
  <c r="F130" i="5"/>
  <c r="F134" i="5"/>
  <c r="F138" i="5"/>
  <c r="F142" i="5"/>
  <c r="F146" i="5"/>
  <c r="F150" i="5"/>
  <c r="F154" i="5"/>
  <c r="F158" i="5"/>
  <c r="F162" i="5"/>
  <c r="F166" i="5"/>
  <c r="F170" i="5"/>
  <c r="F174" i="5"/>
  <c r="F178" i="5"/>
  <c r="F182" i="5"/>
  <c r="F186" i="5"/>
  <c r="F190" i="5"/>
  <c r="F194" i="5"/>
  <c r="F198" i="5"/>
  <c r="F202" i="5"/>
  <c r="F206" i="5"/>
  <c r="F210" i="5"/>
  <c r="F214" i="5"/>
  <c r="F218" i="5"/>
  <c r="F222" i="5"/>
  <c r="F226" i="5"/>
  <c r="F230" i="5"/>
  <c r="F234" i="5"/>
  <c r="F311" i="5"/>
  <c r="F315" i="5"/>
  <c r="F319" i="5"/>
  <c r="F323" i="5"/>
  <c r="F327" i="5"/>
  <c r="F331" i="5"/>
  <c r="F335" i="5"/>
  <c r="F339" i="5"/>
  <c r="F343" i="5"/>
  <c r="F347" i="5"/>
  <c r="F351" i="5"/>
  <c r="F355" i="5"/>
  <c r="F359" i="5"/>
  <c r="F363" i="5"/>
  <c r="F367" i="5"/>
  <c r="F371" i="5"/>
  <c r="F375" i="5"/>
  <c r="F379" i="5"/>
  <c r="F383" i="5"/>
  <c r="F387" i="5"/>
  <c r="F391" i="5"/>
  <c r="F395" i="5"/>
  <c r="F399" i="5"/>
  <c r="F403" i="5"/>
  <c r="F407" i="5"/>
  <c r="F411" i="5"/>
  <c r="F415" i="5"/>
  <c r="F419" i="5"/>
  <c r="F423" i="5"/>
  <c r="F427" i="5"/>
  <c r="F431" i="5"/>
  <c r="F435" i="5"/>
  <c r="F439" i="5"/>
  <c r="F443" i="5"/>
  <c r="F447" i="5"/>
  <c r="F451" i="5"/>
  <c r="F455" i="5"/>
  <c r="F459" i="5"/>
  <c r="F463" i="5"/>
  <c r="F467" i="5"/>
  <c r="F471" i="5"/>
  <c r="F475" i="5"/>
  <c r="F479" i="5"/>
  <c r="F483" i="5"/>
  <c r="F487" i="5"/>
  <c r="F491" i="5"/>
  <c r="F495" i="5"/>
  <c r="F499" i="5"/>
  <c r="F503" i="5"/>
  <c r="F507" i="5"/>
  <c r="F511" i="5"/>
  <c r="F515" i="5"/>
  <c r="F519" i="5"/>
  <c r="F523" i="5"/>
  <c r="F527" i="5"/>
  <c r="F531" i="5"/>
  <c r="F535" i="5"/>
  <c r="F539" i="5"/>
  <c r="F543" i="5"/>
  <c r="F547" i="5"/>
  <c r="F551" i="5"/>
  <c r="F555" i="5"/>
  <c r="F559" i="5"/>
  <c r="F563" i="5"/>
  <c r="F567" i="5"/>
  <c r="F571" i="5"/>
  <c r="F575" i="5"/>
  <c r="F579" i="5"/>
  <c r="F583" i="5"/>
  <c r="F587" i="5"/>
  <c r="F591" i="5"/>
  <c r="F595" i="5"/>
  <c r="F599" i="5"/>
  <c r="F603" i="5"/>
  <c r="F607" i="5"/>
  <c r="F611" i="5"/>
  <c r="F615" i="5"/>
  <c r="F619" i="5"/>
  <c r="F623" i="5"/>
  <c r="F627" i="5"/>
  <c r="F631" i="5"/>
  <c r="F635" i="5"/>
  <c r="F639" i="5"/>
  <c r="F643" i="5"/>
  <c r="F647" i="5"/>
  <c r="F651" i="5"/>
  <c r="F655" i="5"/>
  <c r="F659" i="5"/>
  <c r="F663" i="5"/>
  <c r="F667" i="5"/>
  <c r="F671" i="5"/>
  <c r="F675" i="5"/>
  <c r="F679" i="5"/>
  <c r="F683" i="5"/>
  <c r="F687" i="5"/>
  <c r="F691" i="5"/>
  <c r="F695" i="5"/>
  <c r="F699" i="5"/>
  <c r="F703" i="5"/>
  <c r="F707" i="5"/>
  <c r="F711" i="5"/>
  <c r="F715" i="5"/>
  <c r="F719" i="5"/>
  <c r="F723" i="5"/>
  <c r="F727" i="5"/>
  <c r="F731" i="5"/>
  <c r="F735" i="5"/>
  <c r="F739" i="5"/>
  <c r="F743" i="5"/>
  <c r="F747" i="5"/>
  <c r="F751" i="5"/>
  <c r="F755" i="5"/>
  <c r="F759" i="5"/>
  <c r="F763" i="5"/>
  <c r="F767" i="5"/>
  <c r="F771" i="5"/>
  <c r="F775" i="5"/>
  <c r="F779" i="5"/>
  <c r="F783" i="5"/>
  <c r="F787" i="5"/>
  <c r="F791" i="5"/>
  <c r="F795" i="5"/>
  <c r="F799" i="5"/>
  <c r="F803" i="5"/>
  <c r="F807" i="5"/>
  <c r="F811" i="5"/>
  <c r="F815" i="5"/>
  <c r="F819" i="5"/>
  <c r="F823" i="5"/>
  <c r="F827" i="5"/>
  <c r="F831" i="5"/>
  <c r="F835" i="5"/>
  <c r="F839" i="5"/>
  <c r="F843" i="5"/>
  <c r="F847" i="5"/>
  <c r="F851" i="5"/>
  <c r="F855" i="5"/>
  <c r="F859" i="5"/>
  <c r="F863" i="5"/>
  <c r="F867" i="5"/>
  <c r="F871" i="5"/>
  <c r="F875" i="5"/>
  <c r="F879" i="5"/>
  <c r="F883" i="5"/>
  <c r="F887" i="5"/>
  <c r="F891" i="5"/>
  <c r="F895" i="5"/>
  <c r="F899" i="5"/>
  <c r="F903" i="5"/>
  <c r="F907" i="5"/>
  <c r="F911" i="5"/>
  <c r="F915" i="5"/>
  <c r="F919" i="5"/>
  <c r="F923" i="5"/>
  <c r="F927" i="5"/>
  <c r="F931" i="5"/>
  <c r="F935" i="5"/>
  <c r="F939" i="5"/>
  <c r="F943" i="5"/>
  <c r="F947" i="5"/>
  <c r="F951" i="5"/>
  <c r="F955" i="5"/>
  <c r="F959" i="5"/>
  <c r="F963" i="5"/>
  <c r="F967" i="5"/>
  <c r="F971" i="5"/>
  <c r="F975" i="5"/>
  <c r="F979" i="5"/>
  <c r="F983" i="5"/>
  <c r="F987" i="5"/>
  <c r="F205" i="5"/>
  <c r="F209" i="5"/>
  <c r="F213" i="5"/>
  <c r="F217" i="5"/>
  <c r="F221" i="5"/>
  <c r="F225" i="5"/>
  <c r="F229" i="5"/>
  <c r="F233" i="5"/>
  <c r="F237" i="5"/>
  <c r="F241" i="5"/>
  <c r="F245" i="5"/>
  <c r="F249" i="5"/>
  <c r="F253" i="5"/>
  <c r="F257" i="5"/>
  <c r="F261" i="5"/>
  <c r="F265" i="5"/>
  <c r="F269" i="5"/>
  <c r="F273" i="5"/>
  <c r="F277" i="5"/>
  <c r="F281" i="5"/>
  <c r="F285" i="5"/>
  <c r="F289" i="5"/>
  <c r="F293" i="5"/>
  <c r="F297" i="5"/>
  <c r="F301" i="5"/>
  <c r="F305" i="5"/>
  <c r="F309" i="5"/>
  <c r="F313" i="5"/>
  <c r="F317" i="5"/>
  <c r="F321" i="5"/>
  <c r="F325" i="5"/>
  <c r="F329" i="5"/>
  <c r="F333" i="5"/>
  <c r="F337" i="5"/>
  <c r="F341" i="5"/>
  <c r="F345" i="5"/>
  <c r="F349" i="5"/>
  <c r="F353" i="5"/>
  <c r="F357" i="5"/>
  <c r="F361" i="5"/>
  <c r="F365" i="5"/>
  <c r="F369" i="5"/>
  <c r="F373" i="5"/>
  <c r="F377" i="5"/>
  <c r="F381" i="5"/>
  <c r="F385" i="5"/>
  <c r="F389" i="5"/>
  <c r="F393" i="5"/>
  <c r="F397" i="5"/>
  <c r="F401" i="5"/>
  <c r="F405" i="5"/>
  <c r="F409" i="5"/>
  <c r="F413" i="5"/>
  <c r="F417" i="5"/>
  <c r="F421" i="5"/>
  <c r="F425" i="5"/>
  <c r="F429" i="5"/>
  <c r="F433" i="5"/>
  <c r="F437" i="5"/>
  <c r="F441" i="5"/>
  <c r="F445" i="5"/>
  <c r="F449" i="5"/>
  <c r="F453" i="5"/>
  <c r="F457" i="5"/>
  <c r="F461" i="5"/>
  <c r="F465" i="5"/>
  <c r="F469" i="5"/>
  <c r="F473" i="5"/>
  <c r="F477" i="5"/>
  <c r="F481" i="5"/>
  <c r="F485" i="5"/>
  <c r="F489" i="5"/>
  <c r="F493" i="5"/>
  <c r="F497" i="5"/>
  <c r="F501" i="5"/>
  <c r="F505" i="5"/>
  <c r="F509" i="5"/>
  <c r="F513" i="5"/>
  <c r="F517" i="5"/>
  <c r="F521" i="5"/>
  <c r="F525" i="5"/>
  <c r="F529" i="5"/>
  <c r="F533" i="5"/>
  <c r="F537" i="5"/>
  <c r="F541" i="5"/>
  <c r="F545" i="5"/>
  <c r="F549" i="5"/>
  <c r="F553" i="5"/>
  <c r="F557" i="5"/>
  <c r="F561" i="5"/>
  <c r="F565" i="5"/>
  <c r="F569" i="5"/>
  <c r="F573" i="5"/>
  <c r="F577" i="5"/>
  <c r="F581" i="5"/>
  <c r="F585" i="5"/>
  <c r="F589" i="5"/>
  <c r="F593" i="5"/>
  <c r="F597" i="5"/>
  <c r="F601" i="5"/>
  <c r="F605" i="5"/>
  <c r="F609" i="5"/>
  <c r="F613" i="5"/>
  <c r="F617" i="5"/>
  <c r="F621" i="5"/>
  <c r="F625" i="5"/>
  <c r="F629" i="5"/>
  <c r="F633" i="5"/>
  <c r="F637" i="5"/>
  <c r="F641" i="5"/>
  <c r="F645" i="5"/>
  <c r="F649" i="5"/>
  <c r="F653" i="5"/>
  <c r="F657" i="5"/>
  <c r="F661" i="5"/>
  <c r="F665" i="5"/>
  <c r="F669" i="5"/>
  <c r="F673" i="5"/>
  <c r="F677" i="5"/>
  <c r="F681" i="5"/>
  <c r="F685" i="5"/>
  <c r="F689" i="5"/>
  <c r="F693" i="5"/>
  <c r="F697" i="5"/>
  <c r="F701" i="5"/>
  <c r="F705" i="5"/>
  <c r="F709" i="5"/>
  <c r="F713" i="5"/>
  <c r="F717" i="5"/>
  <c r="F721" i="5"/>
  <c r="F725" i="5"/>
  <c r="F729" i="5"/>
  <c r="F733" i="5"/>
  <c r="F737" i="5"/>
  <c r="F741" i="5"/>
  <c r="F745" i="5"/>
  <c r="F749" i="5"/>
  <c r="F753" i="5"/>
  <c r="F757" i="5"/>
  <c r="F761" i="5"/>
  <c r="F765" i="5"/>
  <c r="F769" i="5"/>
  <c r="F773" i="5"/>
  <c r="F777" i="5"/>
  <c r="F781" i="5"/>
  <c r="F785" i="5"/>
  <c r="F789" i="5"/>
  <c r="F793" i="5"/>
  <c r="F797" i="5"/>
  <c r="F801" i="5"/>
  <c r="F805" i="5"/>
  <c r="F809" i="5"/>
  <c r="F813" i="5"/>
  <c r="F817" i="5"/>
  <c r="F821" i="5"/>
  <c r="F825" i="5"/>
  <c r="F829" i="5"/>
  <c r="F833" i="5"/>
  <c r="F837" i="5"/>
  <c r="F841" i="5"/>
  <c r="F845" i="5"/>
  <c r="F849" i="5"/>
  <c r="F853" i="5"/>
  <c r="F857" i="5"/>
  <c r="F861" i="5"/>
  <c r="F238" i="5"/>
  <c r="F242" i="5"/>
  <c r="F246" i="5"/>
  <c r="F250" i="5"/>
  <c r="F254" i="5"/>
  <c r="F258" i="5"/>
  <c r="F262" i="5"/>
  <c r="F266" i="5"/>
  <c r="F270" i="5"/>
  <c r="F274" i="5"/>
  <c r="F278" i="5"/>
  <c r="F282" i="5"/>
  <c r="F286" i="5"/>
  <c r="F290" i="5"/>
  <c r="F294" i="5"/>
  <c r="F298" i="5"/>
  <c r="F302" i="5"/>
  <c r="F306" i="5"/>
  <c r="F310" i="5"/>
  <c r="F314" i="5"/>
  <c r="F318" i="5"/>
  <c r="F322" i="5"/>
  <c r="F326" i="5"/>
  <c r="F330" i="5"/>
  <c r="F334" i="5"/>
  <c r="F338" i="5"/>
  <c r="F342" i="5"/>
  <c r="F346" i="5"/>
  <c r="F350" i="5"/>
  <c r="F354" i="5"/>
  <c r="F358" i="5"/>
  <c r="F362" i="5"/>
  <c r="F366" i="5"/>
  <c r="F370" i="5"/>
  <c r="F374" i="5"/>
  <c r="F378" i="5"/>
  <c r="F382" i="5"/>
  <c r="F386" i="5"/>
  <c r="F390" i="5"/>
  <c r="F394" i="5"/>
  <c r="F398" i="5"/>
  <c r="F402" i="5"/>
  <c r="F406" i="5"/>
  <c r="F410" i="5"/>
  <c r="F414" i="5"/>
  <c r="F418" i="5"/>
  <c r="F422" i="5"/>
  <c r="F426" i="5"/>
  <c r="F430" i="5"/>
  <c r="F434" i="5"/>
  <c r="F438" i="5"/>
  <c r="F442" i="5"/>
  <c r="F446" i="5"/>
  <c r="F450" i="5"/>
  <c r="F454" i="5"/>
  <c r="F458" i="5"/>
  <c r="F462" i="5"/>
  <c r="F466" i="5"/>
  <c r="F470" i="5"/>
  <c r="F474" i="5"/>
  <c r="F478" i="5"/>
  <c r="F482" i="5"/>
  <c r="F486" i="5"/>
  <c r="F490" i="5"/>
  <c r="F494" i="5"/>
  <c r="F498" i="5"/>
  <c r="F502" i="5"/>
  <c r="F506" i="5"/>
  <c r="F510" i="5"/>
  <c r="F514" i="5"/>
  <c r="F518" i="5"/>
  <c r="F522" i="5"/>
  <c r="F526" i="5"/>
  <c r="F530" i="5"/>
  <c r="F534" i="5"/>
  <c r="F538" i="5"/>
  <c r="F542" i="5"/>
  <c r="F546" i="5"/>
  <c r="F550" i="5"/>
  <c r="F554" i="5"/>
  <c r="F558" i="5"/>
  <c r="F562" i="5"/>
  <c r="F566" i="5"/>
  <c r="F570" i="5"/>
  <c r="F574" i="5"/>
  <c r="F578" i="5"/>
  <c r="F582" i="5"/>
  <c r="F586" i="5"/>
  <c r="F590" i="5"/>
  <c r="F594" i="5"/>
  <c r="F598" i="5"/>
  <c r="F602" i="5"/>
  <c r="F606" i="5"/>
  <c r="F610" i="5"/>
  <c r="F614" i="5"/>
  <c r="F618" i="5"/>
  <c r="F622" i="5"/>
  <c r="F626" i="5"/>
  <c r="F630" i="5"/>
  <c r="F634" i="5"/>
  <c r="F638" i="5"/>
  <c r="F642" i="5"/>
  <c r="F646" i="5"/>
  <c r="F650" i="5"/>
  <c r="F654" i="5"/>
  <c r="F658" i="5"/>
  <c r="F662" i="5"/>
  <c r="F666" i="5"/>
  <c r="F670" i="5"/>
  <c r="F674" i="5"/>
  <c r="F678" i="5"/>
  <c r="F682" i="5"/>
  <c r="F686" i="5"/>
  <c r="F690" i="5"/>
  <c r="F694" i="5"/>
  <c r="F698" i="5"/>
  <c r="F702" i="5"/>
  <c r="F706" i="5"/>
  <c r="F710" i="5"/>
  <c r="F714" i="5"/>
  <c r="F718" i="5"/>
  <c r="F722" i="5"/>
  <c r="F726" i="5"/>
  <c r="F730" i="5"/>
  <c r="F734" i="5"/>
  <c r="F738" i="5"/>
  <c r="F742" i="5"/>
  <c r="F746" i="5"/>
  <c r="F750" i="5"/>
  <c r="F754" i="5"/>
  <c r="F758" i="5"/>
  <c r="F762" i="5"/>
  <c r="F766" i="5"/>
  <c r="F770" i="5"/>
  <c r="F774" i="5"/>
  <c r="F778" i="5"/>
  <c r="F782" i="5"/>
  <c r="F786" i="5"/>
  <c r="F790" i="5"/>
  <c r="F794" i="5"/>
  <c r="F798" i="5"/>
  <c r="F802" i="5"/>
  <c r="F806" i="5"/>
  <c r="F810" i="5"/>
  <c r="F814" i="5"/>
  <c r="F818" i="5"/>
  <c r="F822" i="5"/>
  <c r="F826" i="5"/>
  <c r="F830" i="5"/>
  <c r="F834" i="5"/>
  <c r="F838" i="5"/>
  <c r="F842" i="5"/>
  <c r="F846" i="5"/>
  <c r="F850" i="5"/>
  <c r="F854" i="5"/>
  <c r="F991" i="5"/>
  <c r="F995" i="5"/>
  <c r="F999" i="5"/>
  <c r="F1003" i="5"/>
  <c r="F1007" i="5"/>
  <c r="F1011" i="5"/>
  <c r="F1015" i="5"/>
  <c r="F1019" i="5"/>
  <c r="F1023" i="5"/>
  <c r="F1027" i="5"/>
  <c r="F1031" i="5"/>
  <c r="F1035" i="5"/>
  <c r="F1039" i="5"/>
  <c r="F1043" i="5"/>
  <c r="F1047" i="5"/>
  <c r="F1051" i="5"/>
  <c r="F1055" i="5"/>
  <c r="F1059" i="5"/>
  <c r="F1063" i="5"/>
  <c r="F1067" i="5"/>
  <c r="F1071" i="5"/>
  <c r="F1075" i="5"/>
  <c r="F1079" i="5"/>
  <c r="F1083" i="5"/>
  <c r="F1087" i="5"/>
  <c r="F1091" i="5"/>
  <c r="F1095" i="5"/>
  <c r="F1099" i="5"/>
  <c r="F1103" i="5"/>
  <c r="F1107" i="5"/>
  <c r="F1111" i="5"/>
  <c r="F1115" i="5"/>
  <c r="F1119" i="5"/>
  <c r="F1123" i="5"/>
  <c r="F1127" i="5"/>
  <c r="F1131" i="5"/>
  <c r="F1135" i="5"/>
  <c r="F1139" i="5"/>
  <c r="F1143" i="5"/>
  <c r="F1147" i="5"/>
  <c r="F1151" i="5"/>
  <c r="F1155" i="5"/>
  <c r="F1159" i="5"/>
  <c r="F1163" i="5"/>
  <c r="F1167" i="5"/>
  <c r="F1171" i="5"/>
  <c r="F1175" i="5"/>
  <c r="F1179" i="5"/>
  <c r="F1183" i="5"/>
  <c r="F1187" i="5"/>
  <c r="F1191" i="5"/>
  <c r="F1195" i="5"/>
  <c r="F1199" i="5"/>
  <c r="F1203" i="5"/>
  <c r="F1207" i="5"/>
  <c r="F1211" i="5"/>
  <c r="F1215" i="5"/>
  <c r="F1219" i="5"/>
  <c r="F1223" i="5"/>
  <c r="F1227" i="5"/>
  <c r="F1231" i="5"/>
  <c r="F1235" i="5"/>
  <c r="F1239" i="5"/>
  <c r="F1243" i="5"/>
  <c r="F1247" i="5"/>
  <c r="F1251" i="5"/>
  <c r="F1255" i="5"/>
  <c r="F1259" i="5"/>
  <c r="F1263" i="5"/>
  <c r="F1267" i="5"/>
  <c r="F1271" i="5"/>
  <c r="F1275" i="5"/>
  <c r="F1279" i="5"/>
  <c r="F1283" i="5"/>
  <c r="F1287" i="5"/>
  <c r="F1291" i="5"/>
  <c r="F1295" i="5"/>
  <c r="F1299" i="5"/>
  <c r="F1303" i="5"/>
  <c r="F1307" i="5"/>
  <c r="F1311" i="5"/>
  <c r="F1315" i="5"/>
  <c r="F1319" i="5"/>
  <c r="F1323" i="5"/>
  <c r="F1327" i="5"/>
  <c r="F1100" i="5"/>
  <c r="F1324" i="5"/>
  <c r="F1328" i="5"/>
  <c r="F865" i="5"/>
  <c r="F869" i="5"/>
  <c r="F873" i="5"/>
  <c r="F877" i="5"/>
  <c r="F881" i="5"/>
  <c r="F885" i="5"/>
  <c r="F889" i="5"/>
  <c r="F893" i="5"/>
  <c r="F897" i="5"/>
  <c r="F901" i="5"/>
  <c r="F905" i="5"/>
  <c r="F909" i="5"/>
  <c r="F913" i="5"/>
  <c r="F917" i="5"/>
  <c r="F921" i="5"/>
  <c r="F925" i="5"/>
  <c r="F929" i="5"/>
  <c r="F933" i="5"/>
  <c r="F937" i="5"/>
  <c r="F941" i="5"/>
  <c r="F945" i="5"/>
  <c r="F949" i="5"/>
  <c r="F953" i="5"/>
  <c r="F957" i="5"/>
  <c r="F961" i="5"/>
  <c r="F965" i="5"/>
  <c r="F969" i="5"/>
  <c r="F973" i="5"/>
  <c r="F977" i="5"/>
  <c r="F981" i="5"/>
  <c r="F985" i="5"/>
  <c r="F989" i="5"/>
  <c r="F993" i="5"/>
  <c r="F997" i="5"/>
  <c r="F1001" i="5"/>
  <c r="F1005" i="5"/>
  <c r="F1009" i="5"/>
  <c r="F1013" i="5"/>
  <c r="F1017" i="5"/>
  <c r="F1021" i="5"/>
  <c r="F1025" i="5"/>
  <c r="F1029" i="5"/>
  <c r="F1033" i="5"/>
  <c r="F1037" i="5"/>
  <c r="F1041" i="5"/>
  <c r="F1045" i="5"/>
  <c r="F1049" i="5"/>
  <c r="F1053" i="5"/>
  <c r="F1057" i="5"/>
  <c r="F1061" i="5"/>
  <c r="F1065" i="5"/>
  <c r="F1069" i="5"/>
  <c r="F1073" i="5"/>
  <c r="F1077" i="5"/>
  <c r="F1081" i="5"/>
  <c r="F1085" i="5"/>
  <c r="F1089" i="5"/>
  <c r="F1093" i="5"/>
  <c r="F1097" i="5"/>
  <c r="F1101" i="5"/>
  <c r="F1105" i="5"/>
  <c r="F1109" i="5"/>
  <c r="F1113" i="5"/>
  <c r="F1117" i="5"/>
  <c r="F1121" i="5"/>
  <c r="F1125" i="5"/>
  <c r="F1129" i="5"/>
  <c r="F1133" i="5"/>
  <c r="F1137" i="5"/>
  <c r="F1141" i="5"/>
  <c r="F1145" i="5"/>
  <c r="F1149" i="5"/>
  <c r="F1153" i="5"/>
  <c r="F1157" i="5"/>
  <c r="F1161" i="5"/>
  <c r="F1165" i="5"/>
  <c r="F1169" i="5"/>
  <c r="F1173" i="5"/>
  <c r="F1177" i="5"/>
  <c r="F1181" i="5"/>
  <c r="F1185" i="5"/>
  <c r="F1189" i="5"/>
  <c r="F1193" i="5"/>
  <c r="F1197" i="5"/>
  <c r="F1201" i="5"/>
  <c r="F1205" i="5"/>
  <c r="F1329" i="5"/>
  <c r="F858" i="5"/>
  <c r="F862" i="5"/>
  <c r="F866" i="5"/>
  <c r="F870" i="5"/>
  <c r="F874" i="5"/>
  <c r="F878" i="5"/>
  <c r="F882" i="5"/>
  <c r="F886" i="5"/>
  <c r="F890" i="5"/>
  <c r="F894" i="5"/>
  <c r="F898" i="5"/>
  <c r="F902" i="5"/>
  <c r="F906" i="5"/>
  <c r="F910" i="5"/>
  <c r="F914" i="5"/>
  <c r="F918" i="5"/>
  <c r="F922" i="5"/>
  <c r="F926" i="5"/>
  <c r="F930" i="5"/>
  <c r="F934" i="5"/>
  <c r="F938" i="5"/>
  <c r="F942" i="5"/>
  <c r="F946" i="5"/>
  <c r="F950" i="5"/>
  <c r="F954" i="5"/>
  <c r="F958" i="5"/>
  <c r="F962" i="5"/>
  <c r="F966" i="5"/>
  <c r="F970" i="5"/>
  <c r="F974" i="5"/>
  <c r="F978" i="5"/>
  <c r="F982" i="5"/>
  <c r="F986" i="5"/>
  <c r="F990" i="5"/>
  <c r="F994" i="5"/>
  <c r="F998" i="5"/>
  <c r="F1002" i="5"/>
  <c r="F1006" i="5"/>
  <c r="F1010" i="5"/>
  <c r="F1014" i="5"/>
  <c r="F1018" i="5"/>
  <c r="F1022" i="5"/>
  <c r="F1026" i="5"/>
  <c r="F1030" i="5"/>
  <c r="F1034" i="5"/>
  <c r="F1038" i="5"/>
  <c r="F1042" i="5"/>
  <c r="F1046" i="5"/>
  <c r="F1050" i="5"/>
  <c r="F1054" i="5"/>
  <c r="F1058" i="5"/>
  <c r="F1062" i="5"/>
  <c r="F1066" i="5"/>
  <c r="F1070" i="5"/>
  <c r="F1074" i="5"/>
  <c r="F1078" i="5"/>
  <c r="F1082" i="5"/>
  <c r="F1086" i="5"/>
  <c r="F1090" i="5"/>
  <c r="F1094" i="5"/>
  <c r="F1098" i="5"/>
  <c r="F1102" i="5"/>
  <c r="F1106" i="5"/>
  <c r="F1110" i="5"/>
  <c r="F1114" i="5"/>
  <c r="F1118" i="5"/>
  <c r="F1122" i="5"/>
  <c r="F1126" i="5"/>
  <c r="F1130" i="5"/>
  <c r="F1134" i="5"/>
  <c r="F1138" i="5"/>
  <c r="F1142" i="5"/>
  <c r="F1146" i="5"/>
  <c r="F1150" i="5"/>
  <c r="F1154" i="5"/>
  <c r="F1158" i="5"/>
  <c r="F1162" i="5"/>
  <c r="F1166" i="5"/>
  <c r="F1170" i="5"/>
  <c r="F1174" i="5"/>
  <c r="F1178" i="5"/>
  <c r="F1182" i="5"/>
  <c r="F1186" i="5"/>
  <c r="F1190" i="5"/>
  <c r="F1194" i="5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L1126" i="2" l="1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0" i="2"/>
  <c r="L984" i="2"/>
  <c r="L983" i="2"/>
  <c r="L982" i="2"/>
  <c r="L981" i="2"/>
  <c r="L979" i="2"/>
  <c r="L978" i="2"/>
  <c r="L977" i="2"/>
  <c r="L976" i="2"/>
  <c r="L974" i="2"/>
  <c r="L973" i="2"/>
  <c r="L972" i="2"/>
  <c r="L971" i="2"/>
  <c r="L970" i="2"/>
  <c r="L969" i="2"/>
  <c r="L968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6" i="2"/>
  <c r="L545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291" i="2"/>
  <c r="L290" i="2"/>
  <c r="L289" i="2"/>
  <c r="L288" i="2"/>
  <c r="L287" i="2"/>
  <c r="L286" i="2"/>
  <c r="L285" i="2"/>
  <c r="L284" i="2"/>
  <c r="L283" i="2"/>
  <c r="L282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4" i="2"/>
  <c r="L33" i="2"/>
  <c r="L32" i="2"/>
  <c r="L31" i="2"/>
  <c r="L30" i="2"/>
  <c r="L29" i="2"/>
  <c r="L28" i="2"/>
  <c r="L27" i="2"/>
  <c r="L26" i="2"/>
  <c r="L25" i="2"/>
  <c r="L24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992" i="2"/>
  <c r="L991" i="2"/>
  <c r="L989" i="2"/>
  <c r="L988" i="2"/>
  <c r="L987" i="2"/>
  <c r="L986" i="2"/>
  <c r="L985" i="2"/>
  <c r="L980" i="2"/>
  <c r="L975" i="2"/>
  <c r="L967" i="2"/>
  <c r="L966" i="2"/>
  <c r="J965" i="2"/>
  <c r="L965" i="2" s="1"/>
  <c r="L964" i="2"/>
  <c r="L963" i="2"/>
  <c r="L770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47" i="2"/>
  <c r="L544" i="2"/>
  <c r="L543" i="2"/>
  <c r="L446" i="2"/>
  <c r="L444" i="2"/>
  <c r="L443" i="2"/>
  <c r="L442" i="2"/>
  <c r="L302" i="2"/>
  <c r="L301" i="2"/>
  <c r="L300" i="2"/>
  <c r="L299" i="2"/>
  <c r="L298" i="2"/>
  <c r="L297" i="2"/>
  <c r="L296" i="2"/>
  <c r="L295" i="2"/>
  <c r="L294" i="2"/>
  <c r="L293" i="2"/>
  <c r="L29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59" i="2"/>
  <c r="L35" i="2"/>
  <c r="L23" i="2"/>
  <c r="L993" i="2" l="1"/>
  <c r="AA1126" i="2"/>
  <c r="AA1125" i="2"/>
  <c r="AA1124" i="2"/>
  <c r="AA1123" i="2"/>
  <c r="AA1122" i="2"/>
  <c r="AA1121" i="2"/>
  <c r="AA1120" i="2"/>
  <c r="AA1119" i="2"/>
  <c r="AA1118" i="2"/>
  <c r="AA1117" i="2"/>
  <c r="AA1116" i="2"/>
  <c r="AA1115" i="2"/>
  <c r="AA1114" i="2"/>
  <c r="AA1113" i="2"/>
  <c r="AA1112" i="2"/>
  <c r="AA1111" i="2"/>
  <c r="AA1110" i="2"/>
  <c r="AA1109" i="2"/>
  <c r="AA1108" i="2"/>
  <c r="AA1107" i="2"/>
  <c r="AA1106" i="2"/>
  <c r="AA1105" i="2"/>
  <c r="AA1104" i="2"/>
  <c r="AA1103" i="2"/>
  <c r="AA1102" i="2"/>
  <c r="AA1101" i="2"/>
  <c r="AA1100" i="2"/>
  <c r="AA1099" i="2"/>
  <c r="AA1098" i="2"/>
  <c r="AA1097" i="2"/>
  <c r="AA1096" i="2"/>
  <c r="AA1095" i="2"/>
  <c r="AA1094" i="2"/>
  <c r="AA1093" i="2"/>
  <c r="AA1092" i="2"/>
  <c r="AA1091" i="2"/>
  <c r="AA1090" i="2"/>
  <c r="AA1089" i="2"/>
  <c r="AA1088" i="2"/>
  <c r="AA1087" i="2"/>
  <c r="AA1086" i="2"/>
  <c r="AA1085" i="2"/>
  <c r="AA1084" i="2"/>
  <c r="AA1083" i="2"/>
  <c r="AA1082" i="2"/>
  <c r="AA1081" i="2"/>
  <c r="AA1080" i="2"/>
  <c r="AA1079" i="2"/>
  <c r="AA1078" i="2"/>
  <c r="AA1077" i="2"/>
  <c r="AA1076" i="2"/>
  <c r="AA1075" i="2"/>
  <c r="AA1074" i="2"/>
  <c r="AA1073" i="2"/>
  <c r="AA1072" i="2"/>
  <c r="AA1071" i="2"/>
  <c r="AA1070" i="2"/>
  <c r="AA1069" i="2"/>
  <c r="AA1068" i="2"/>
  <c r="AA1067" i="2"/>
  <c r="AA1066" i="2"/>
  <c r="AA1065" i="2"/>
  <c r="AA1064" i="2"/>
  <c r="AA1063" i="2"/>
  <c r="AA1062" i="2"/>
  <c r="AA1061" i="2"/>
  <c r="AA1060" i="2"/>
  <c r="AA1059" i="2"/>
  <c r="AA1058" i="2"/>
  <c r="AA1057" i="2"/>
  <c r="AA1056" i="2"/>
  <c r="AA1055" i="2"/>
  <c r="AA1054" i="2"/>
  <c r="AA1053" i="2"/>
  <c r="AA1052" i="2"/>
  <c r="AA1051" i="2"/>
  <c r="AA1050" i="2"/>
  <c r="AA1049" i="2"/>
  <c r="AA1048" i="2"/>
  <c r="AA1047" i="2"/>
  <c r="AA1046" i="2"/>
  <c r="AA1045" i="2"/>
  <c r="AA1044" i="2"/>
  <c r="AA1043" i="2"/>
  <c r="AA1042" i="2"/>
  <c r="AA1041" i="2"/>
  <c r="AA1040" i="2"/>
  <c r="AA1039" i="2"/>
  <c r="AA1038" i="2"/>
  <c r="AA1037" i="2"/>
  <c r="AA1036" i="2"/>
  <c r="AA1035" i="2"/>
  <c r="AA1034" i="2"/>
  <c r="AA1033" i="2"/>
  <c r="AA1032" i="2"/>
  <c r="AA1031" i="2"/>
  <c r="AA1030" i="2"/>
  <c r="AA1029" i="2"/>
  <c r="AA1028" i="2"/>
  <c r="AA1027" i="2"/>
  <c r="AA1026" i="2"/>
  <c r="AA1025" i="2"/>
  <c r="AA1024" i="2"/>
  <c r="AA1023" i="2"/>
  <c r="AA1022" i="2"/>
  <c r="AA1021" i="2"/>
  <c r="AA1020" i="2"/>
  <c r="AA1019" i="2"/>
  <c r="AA1018" i="2"/>
  <c r="AA1017" i="2"/>
  <c r="AA1016" i="2"/>
  <c r="AA1015" i="2"/>
  <c r="AA1014" i="2"/>
  <c r="AA1013" i="2"/>
  <c r="AA1012" i="2"/>
  <c r="AA1011" i="2"/>
  <c r="AA1010" i="2"/>
  <c r="AA1009" i="2"/>
  <c r="AA1008" i="2"/>
  <c r="AA1007" i="2"/>
  <c r="AA1006" i="2"/>
  <c r="AA1005" i="2"/>
  <c r="AA1004" i="2"/>
  <c r="AA1003" i="2"/>
  <c r="AA1002" i="2"/>
  <c r="AA1001" i="2"/>
  <c r="AA1000" i="2"/>
  <c r="AA999" i="2"/>
  <c r="AA998" i="2"/>
  <c r="AA997" i="2"/>
  <c r="AA996" i="2"/>
  <c r="AA995" i="2"/>
  <c r="AA994" i="2"/>
  <c r="AA993" i="2"/>
  <c r="AA992" i="2"/>
  <c r="AA991" i="2"/>
  <c r="AA990" i="2"/>
  <c r="AA989" i="2"/>
  <c r="AA988" i="2"/>
  <c r="AA987" i="2"/>
  <c r="AA986" i="2"/>
  <c r="AA985" i="2"/>
  <c r="AA984" i="2"/>
  <c r="AA983" i="2"/>
  <c r="AA982" i="2"/>
  <c r="AA981" i="2"/>
  <c r="AA980" i="2"/>
  <c r="AA979" i="2"/>
  <c r="AA978" i="2"/>
  <c r="AA977" i="2"/>
  <c r="AA976" i="2"/>
  <c r="AA975" i="2"/>
  <c r="AA974" i="2"/>
  <c r="AA973" i="2"/>
  <c r="AA972" i="2"/>
  <c r="AA971" i="2"/>
  <c r="AA970" i="2"/>
  <c r="AA969" i="2"/>
  <c r="AA968" i="2"/>
  <c r="AA967" i="2"/>
  <c r="AA966" i="2"/>
  <c r="AA965" i="2"/>
  <c r="AA964" i="2"/>
  <c r="AA963" i="2"/>
  <c r="AA962" i="2"/>
  <c r="AA961" i="2"/>
  <c r="AA960" i="2"/>
  <c r="AA959" i="2"/>
  <c r="AA958" i="2"/>
  <c r="AA957" i="2"/>
  <c r="AA956" i="2"/>
  <c r="AA955" i="2"/>
  <c r="AA954" i="2"/>
  <c r="AA953" i="2"/>
  <c r="AA952" i="2"/>
  <c r="AA951" i="2"/>
  <c r="AA950" i="2"/>
  <c r="AA949" i="2"/>
  <c r="AA948" i="2"/>
  <c r="AA947" i="2"/>
  <c r="AA946" i="2"/>
  <c r="AA945" i="2"/>
  <c r="AA944" i="2"/>
  <c r="AA943" i="2"/>
  <c r="AA942" i="2"/>
  <c r="AA941" i="2"/>
  <c r="AA940" i="2"/>
  <c r="AA939" i="2"/>
  <c r="AA938" i="2"/>
  <c r="AA937" i="2"/>
  <c r="AA936" i="2"/>
  <c r="AA935" i="2"/>
  <c r="AA934" i="2"/>
  <c r="AA933" i="2"/>
  <c r="AA932" i="2"/>
  <c r="AA931" i="2"/>
  <c r="AA930" i="2"/>
  <c r="AA929" i="2"/>
  <c r="AA928" i="2"/>
  <c r="AA927" i="2"/>
  <c r="AA926" i="2"/>
  <c r="AA925" i="2"/>
  <c r="AA924" i="2"/>
  <c r="AA923" i="2"/>
  <c r="AA922" i="2"/>
  <c r="AA921" i="2"/>
  <c r="AA920" i="2"/>
  <c r="AA919" i="2"/>
  <c r="AA918" i="2"/>
  <c r="AA917" i="2"/>
  <c r="AA916" i="2"/>
  <c r="AA915" i="2"/>
  <c r="AA914" i="2"/>
  <c r="AA913" i="2"/>
  <c r="AA912" i="2"/>
  <c r="AA911" i="2"/>
  <c r="AA910" i="2"/>
  <c r="AA909" i="2"/>
  <c r="AA908" i="2"/>
  <c r="AA907" i="2"/>
  <c r="AA906" i="2"/>
  <c r="AA905" i="2"/>
  <c r="AA904" i="2"/>
  <c r="AA903" i="2"/>
  <c r="AA902" i="2"/>
  <c r="AA901" i="2"/>
  <c r="AA900" i="2"/>
  <c r="AA899" i="2"/>
  <c r="AA898" i="2"/>
  <c r="AA897" i="2"/>
  <c r="AA896" i="2"/>
  <c r="AA895" i="2"/>
  <c r="AA894" i="2"/>
  <c r="AA893" i="2"/>
  <c r="AA892" i="2"/>
  <c r="AA891" i="2"/>
  <c r="AA890" i="2"/>
  <c r="AA889" i="2"/>
  <c r="AA888" i="2"/>
  <c r="AA887" i="2"/>
  <c r="AA886" i="2"/>
  <c r="AA885" i="2"/>
  <c r="AA884" i="2"/>
  <c r="AA883" i="2"/>
  <c r="AA882" i="2"/>
  <c r="AA881" i="2"/>
  <c r="AA880" i="2"/>
  <c r="AA879" i="2"/>
  <c r="AA878" i="2"/>
  <c r="AA877" i="2"/>
  <c r="AA876" i="2"/>
  <c r="AA875" i="2"/>
  <c r="AA874" i="2"/>
  <c r="AA873" i="2"/>
  <c r="AA872" i="2"/>
  <c r="AA871" i="2"/>
  <c r="AA870" i="2"/>
  <c r="AA869" i="2"/>
  <c r="AA868" i="2"/>
  <c r="AA867" i="2"/>
  <c r="AA866" i="2"/>
  <c r="AA865" i="2"/>
  <c r="AA864" i="2"/>
  <c r="AA863" i="2"/>
  <c r="AA862" i="2"/>
  <c r="AA861" i="2"/>
  <c r="AA860" i="2"/>
  <c r="AA859" i="2"/>
  <c r="AA858" i="2"/>
  <c r="AA857" i="2"/>
  <c r="AA856" i="2"/>
  <c r="AA855" i="2"/>
  <c r="AA854" i="2"/>
  <c r="AA853" i="2"/>
  <c r="AA852" i="2"/>
  <c r="AA851" i="2"/>
  <c r="AA850" i="2"/>
  <c r="AA849" i="2"/>
  <c r="AA848" i="2"/>
  <c r="AA847" i="2"/>
  <c r="AA846" i="2"/>
  <c r="AA845" i="2"/>
  <c r="AA844" i="2"/>
  <c r="AA843" i="2"/>
  <c r="AA842" i="2"/>
  <c r="AA841" i="2"/>
  <c r="AA840" i="2"/>
  <c r="AA839" i="2"/>
  <c r="AA838" i="2"/>
  <c r="AA837" i="2"/>
  <c r="AA836" i="2"/>
  <c r="AA835" i="2"/>
  <c r="AA834" i="2"/>
  <c r="AA833" i="2"/>
  <c r="AA832" i="2"/>
  <c r="AA831" i="2"/>
  <c r="AA830" i="2"/>
  <c r="AA829" i="2"/>
  <c r="AA828" i="2"/>
  <c r="AA827" i="2"/>
  <c r="AA826" i="2"/>
  <c r="AA825" i="2"/>
  <c r="AA824" i="2"/>
  <c r="AA823" i="2"/>
  <c r="AA822" i="2"/>
  <c r="AA821" i="2"/>
  <c r="AA820" i="2"/>
  <c r="AA819" i="2"/>
  <c r="AA818" i="2"/>
  <c r="AA817" i="2"/>
  <c r="AA816" i="2"/>
  <c r="AA815" i="2"/>
  <c r="AA814" i="2"/>
  <c r="AA813" i="2"/>
  <c r="AA812" i="2"/>
  <c r="AA811" i="2"/>
  <c r="AA810" i="2"/>
  <c r="AA809" i="2"/>
  <c r="AA808" i="2"/>
  <c r="AA807" i="2"/>
  <c r="AA806" i="2"/>
  <c r="AA805" i="2"/>
  <c r="AA804" i="2"/>
  <c r="AA803" i="2"/>
  <c r="AA802" i="2"/>
  <c r="AA801" i="2"/>
  <c r="AA800" i="2"/>
  <c r="AA799" i="2"/>
  <c r="AA798" i="2"/>
  <c r="AA797" i="2"/>
  <c r="AA796" i="2"/>
  <c r="AA795" i="2"/>
  <c r="AA794" i="2"/>
  <c r="AA793" i="2"/>
  <c r="AA792" i="2"/>
  <c r="AA791" i="2"/>
  <c r="AA790" i="2"/>
  <c r="AA789" i="2"/>
  <c r="AA788" i="2"/>
  <c r="AA787" i="2"/>
  <c r="AA786" i="2"/>
  <c r="AA785" i="2"/>
  <c r="AA784" i="2"/>
  <c r="AA783" i="2"/>
  <c r="AA782" i="2"/>
  <c r="AA781" i="2"/>
  <c r="AA780" i="2"/>
  <c r="AA779" i="2"/>
  <c r="AA778" i="2"/>
  <c r="AA777" i="2"/>
  <c r="AA776" i="2"/>
  <c r="AA775" i="2"/>
  <c r="AA774" i="2"/>
  <c r="AA773" i="2"/>
  <c r="AA772" i="2"/>
  <c r="AA771" i="2"/>
  <c r="AA770" i="2"/>
  <c r="AA769" i="2"/>
  <c r="AA768" i="2"/>
  <c r="AA767" i="2"/>
  <c r="AA766" i="2"/>
  <c r="AA765" i="2"/>
  <c r="AA764" i="2"/>
  <c r="AA763" i="2"/>
  <c r="AA762" i="2"/>
  <c r="AA761" i="2"/>
  <c r="AA760" i="2"/>
  <c r="AA759" i="2"/>
  <c r="AA758" i="2"/>
  <c r="AA757" i="2"/>
  <c r="AA756" i="2"/>
  <c r="AA755" i="2"/>
  <c r="AA754" i="2"/>
  <c r="AA753" i="2"/>
  <c r="AA752" i="2"/>
  <c r="AA751" i="2"/>
  <c r="AA750" i="2"/>
  <c r="AA749" i="2"/>
  <c r="AA748" i="2"/>
  <c r="AA747" i="2"/>
  <c r="AA746" i="2"/>
  <c r="AA745" i="2"/>
  <c r="AA744" i="2"/>
  <c r="AA743" i="2"/>
  <c r="AA742" i="2"/>
  <c r="AA741" i="2"/>
  <c r="AA740" i="2"/>
  <c r="AA739" i="2"/>
  <c r="AA738" i="2"/>
  <c r="AA737" i="2"/>
  <c r="AA736" i="2"/>
  <c r="AA735" i="2"/>
  <c r="AA734" i="2"/>
  <c r="AA733" i="2"/>
  <c r="AA732" i="2"/>
  <c r="AA731" i="2"/>
  <c r="AA730" i="2"/>
  <c r="AA729" i="2"/>
  <c r="AA728" i="2"/>
  <c r="AA727" i="2"/>
  <c r="AA726" i="2"/>
  <c r="AA725" i="2"/>
  <c r="AA724" i="2"/>
  <c r="AA723" i="2"/>
  <c r="AA722" i="2"/>
  <c r="AA721" i="2"/>
  <c r="AA720" i="2"/>
  <c r="AA719" i="2"/>
  <c r="AA718" i="2"/>
  <c r="AA717" i="2"/>
  <c r="AA716" i="2"/>
  <c r="AA715" i="2"/>
  <c r="AA714" i="2"/>
  <c r="AA713" i="2"/>
  <c r="AA712" i="2"/>
  <c r="AA711" i="2"/>
  <c r="AA710" i="2"/>
  <c r="AA709" i="2"/>
  <c r="AA708" i="2"/>
  <c r="AA707" i="2"/>
  <c r="AA706" i="2"/>
  <c r="AA705" i="2"/>
  <c r="AA704" i="2"/>
  <c r="AA703" i="2"/>
  <c r="AA702" i="2"/>
  <c r="AA701" i="2"/>
  <c r="AA700" i="2"/>
  <c r="AA699" i="2"/>
  <c r="AA698" i="2"/>
  <c r="AA697" i="2"/>
  <c r="AA696" i="2"/>
  <c r="AA695" i="2"/>
  <c r="AA694" i="2"/>
  <c r="AA693" i="2"/>
  <c r="AA692" i="2"/>
  <c r="AA691" i="2"/>
  <c r="AA690" i="2"/>
  <c r="AA689" i="2"/>
  <c r="AA688" i="2"/>
  <c r="AA687" i="2"/>
  <c r="AA686" i="2"/>
  <c r="AA685" i="2"/>
  <c r="AA684" i="2"/>
  <c r="AA683" i="2"/>
  <c r="AA682" i="2"/>
  <c r="AA681" i="2"/>
  <c r="AA680" i="2"/>
  <c r="AA679" i="2"/>
  <c r="AA678" i="2"/>
  <c r="AA677" i="2"/>
  <c r="AA676" i="2"/>
  <c r="AA675" i="2"/>
  <c r="AA674" i="2"/>
  <c r="AA673" i="2"/>
  <c r="AA672" i="2"/>
  <c r="AA671" i="2"/>
  <c r="AA670" i="2"/>
  <c r="AA669" i="2"/>
  <c r="AA668" i="2"/>
  <c r="AA667" i="2"/>
  <c r="AA666" i="2"/>
  <c r="AA665" i="2"/>
  <c r="AA664" i="2"/>
  <c r="AA663" i="2"/>
  <c r="AA662" i="2"/>
  <c r="AA661" i="2"/>
  <c r="AA660" i="2"/>
  <c r="AA659" i="2"/>
  <c r="AA658" i="2"/>
  <c r="AA657" i="2"/>
  <c r="AA656" i="2"/>
  <c r="AA655" i="2"/>
  <c r="AA654" i="2"/>
  <c r="AA653" i="2"/>
  <c r="AA652" i="2"/>
  <c r="AA651" i="2"/>
  <c r="AA650" i="2"/>
  <c r="AA649" i="2"/>
  <c r="AA648" i="2"/>
  <c r="AA647" i="2"/>
  <c r="AA646" i="2"/>
  <c r="AA645" i="2"/>
  <c r="AA644" i="2"/>
  <c r="AA643" i="2"/>
  <c r="AA642" i="2"/>
  <c r="AA641" i="2"/>
  <c r="AA640" i="2"/>
  <c r="AA639" i="2"/>
  <c r="AA638" i="2"/>
  <c r="AA637" i="2"/>
  <c r="AA636" i="2"/>
  <c r="AA635" i="2"/>
  <c r="AA634" i="2"/>
  <c r="AA633" i="2"/>
  <c r="AA632" i="2"/>
  <c r="AA631" i="2"/>
  <c r="AA630" i="2"/>
  <c r="AA629" i="2"/>
  <c r="AA628" i="2"/>
  <c r="AA627" i="2"/>
  <c r="AA626" i="2"/>
  <c r="AA625" i="2"/>
  <c r="AA624" i="2"/>
  <c r="AA623" i="2"/>
  <c r="AA622" i="2"/>
  <c r="AA621" i="2"/>
  <c r="AA620" i="2"/>
  <c r="AA619" i="2"/>
  <c r="AA618" i="2"/>
  <c r="AA617" i="2"/>
  <c r="AA616" i="2"/>
  <c r="AA615" i="2"/>
  <c r="AA614" i="2"/>
  <c r="AA613" i="2"/>
  <c r="AA612" i="2"/>
  <c r="AA611" i="2"/>
  <c r="AA610" i="2"/>
  <c r="AA609" i="2"/>
  <c r="AA608" i="2"/>
  <c r="AA607" i="2"/>
  <c r="AA606" i="2"/>
  <c r="AA605" i="2"/>
  <c r="AA604" i="2"/>
  <c r="AA603" i="2"/>
  <c r="AA602" i="2"/>
  <c r="AA601" i="2"/>
  <c r="AA600" i="2"/>
  <c r="AA599" i="2"/>
  <c r="AA598" i="2"/>
  <c r="AA597" i="2"/>
  <c r="AA596" i="2"/>
  <c r="AA595" i="2"/>
  <c r="AA594" i="2"/>
  <c r="AA593" i="2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41" i="2"/>
  <c r="AA540" i="2"/>
  <c r="AA539" i="2"/>
  <c r="AA538" i="2"/>
  <c r="AA537" i="2"/>
  <c r="AA536" i="2"/>
  <c r="AA535" i="2"/>
  <c r="AA534" i="2"/>
  <c r="AA533" i="2"/>
  <c r="AA532" i="2"/>
  <c r="AA531" i="2"/>
  <c r="AA530" i="2"/>
  <c r="AA529" i="2"/>
  <c r="AA528" i="2"/>
  <c r="AA527" i="2"/>
  <c r="AA526" i="2"/>
  <c r="AA525" i="2"/>
  <c r="AA524" i="2"/>
  <c r="AA523" i="2"/>
  <c r="AA522" i="2"/>
  <c r="AA521" i="2"/>
  <c r="AA520" i="2"/>
  <c r="AA519" i="2"/>
  <c r="AA518" i="2"/>
  <c r="AA517" i="2"/>
  <c r="AA516" i="2"/>
  <c r="AA515" i="2"/>
  <c r="AA514" i="2"/>
  <c r="AA513" i="2"/>
  <c r="AA512" i="2"/>
  <c r="AA511" i="2"/>
  <c r="AA510" i="2"/>
  <c r="AA509" i="2"/>
  <c r="AA508" i="2"/>
  <c r="AA507" i="2"/>
  <c r="AA506" i="2"/>
  <c r="AA505" i="2"/>
  <c r="AA504" i="2"/>
  <c r="AA503" i="2"/>
  <c r="AA502" i="2"/>
  <c r="AA501" i="2"/>
  <c r="AA500" i="2"/>
  <c r="AA499" i="2"/>
  <c r="AA498" i="2"/>
  <c r="AA497" i="2"/>
  <c r="AA496" i="2"/>
  <c r="AA495" i="2"/>
  <c r="AA494" i="2"/>
  <c r="AA493" i="2"/>
  <c r="AA492" i="2"/>
  <c r="AA491" i="2"/>
  <c r="AA490" i="2"/>
  <c r="AA489" i="2"/>
  <c r="AA488" i="2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9" i="2"/>
  <c r="AA458" i="2"/>
  <c r="AA457" i="2"/>
  <c r="AA456" i="2"/>
  <c r="AA455" i="2"/>
  <c r="AA454" i="2"/>
  <c r="AA453" i="2"/>
  <c r="AA452" i="2"/>
  <c r="AA451" i="2"/>
  <c r="AA450" i="2"/>
  <c r="AA449" i="2"/>
  <c r="AA448" i="2"/>
  <c r="AA447" i="2"/>
  <c r="AA446" i="2"/>
  <c r="AA445" i="2"/>
  <c r="AA444" i="2"/>
  <c r="AA443" i="2"/>
  <c r="AA442" i="2"/>
  <c r="AA441" i="2"/>
  <c r="AA440" i="2"/>
  <c r="AA439" i="2"/>
  <c r="AA438" i="2"/>
  <c r="AA437" i="2"/>
  <c r="AA436" i="2"/>
  <c r="AA435" i="2"/>
  <c r="AA434" i="2"/>
  <c r="AA433" i="2"/>
  <c r="AA432" i="2"/>
  <c r="AA431" i="2"/>
  <c r="AA430" i="2"/>
  <c r="AA429" i="2"/>
  <c r="AA428" i="2"/>
  <c r="AA427" i="2"/>
  <c r="AA426" i="2"/>
  <c r="AA425" i="2"/>
  <c r="AA424" i="2"/>
  <c r="AA423" i="2"/>
  <c r="AA422" i="2"/>
  <c r="AA421" i="2"/>
  <c r="AA420" i="2"/>
  <c r="AA419" i="2"/>
  <c r="AA418" i="2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AA405" i="2"/>
  <c r="AA404" i="2"/>
  <c r="AA403" i="2"/>
  <c r="AA402" i="2"/>
  <c r="AA401" i="2"/>
  <c r="AA400" i="2"/>
  <c r="AA399" i="2"/>
  <c r="AA398" i="2"/>
  <c r="AA397" i="2"/>
  <c r="AA396" i="2"/>
  <c r="AA395" i="2"/>
  <c r="AA394" i="2"/>
  <c r="AA393" i="2"/>
  <c r="AA392" i="2"/>
  <c r="AA391" i="2"/>
  <c r="AA390" i="2"/>
  <c r="AA389" i="2"/>
  <c r="AA388" i="2"/>
  <c r="AA387" i="2"/>
  <c r="AA386" i="2"/>
  <c r="AA385" i="2"/>
  <c r="AA384" i="2"/>
  <c r="AA383" i="2"/>
  <c r="AA382" i="2"/>
  <c r="AA381" i="2"/>
  <c r="AA380" i="2"/>
  <c r="AA379" i="2"/>
  <c r="AA378" i="2"/>
  <c r="AA377" i="2"/>
  <c r="AA376" i="2"/>
  <c r="AA375" i="2"/>
  <c r="AA374" i="2"/>
  <c r="AA373" i="2"/>
  <c r="AA372" i="2"/>
  <c r="AA371" i="2"/>
  <c r="AA370" i="2"/>
  <c r="AA369" i="2"/>
  <c r="AA368" i="2"/>
  <c r="AA367" i="2"/>
  <c r="AA366" i="2"/>
  <c r="AA365" i="2"/>
  <c r="AA364" i="2"/>
  <c r="AA363" i="2"/>
  <c r="AA362" i="2"/>
  <c r="AA361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T1126" i="2" l="1"/>
  <c r="AC1126" i="2" s="1"/>
  <c r="T1125" i="2"/>
  <c r="AC1125" i="2" s="1"/>
  <c r="T1124" i="2"/>
  <c r="AC1124" i="2" s="1"/>
  <c r="T1123" i="2"/>
  <c r="AC1123" i="2" s="1"/>
  <c r="T1122" i="2"/>
  <c r="AC1122" i="2" s="1"/>
  <c r="T1121" i="2"/>
  <c r="AC1121" i="2" s="1"/>
  <c r="T1120" i="2"/>
  <c r="AC1120" i="2" s="1"/>
  <c r="T1119" i="2"/>
  <c r="AC1119" i="2" s="1"/>
  <c r="T1118" i="2"/>
  <c r="AC1118" i="2" s="1"/>
  <c r="T1117" i="2"/>
  <c r="AC1117" i="2" s="1"/>
  <c r="T1116" i="2"/>
  <c r="AC1116" i="2" s="1"/>
  <c r="T1115" i="2"/>
  <c r="AC1115" i="2" s="1"/>
  <c r="T1114" i="2"/>
  <c r="AC1114" i="2" s="1"/>
  <c r="T1113" i="2"/>
  <c r="AC1113" i="2" s="1"/>
  <c r="T1112" i="2"/>
  <c r="AC1112" i="2" s="1"/>
  <c r="T1111" i="2"/>
  <c r="AC1111" i="2" s="1"/>
  <c r="T1110" i="2"/>
  <c r="AC1110" i="2" s="1"/>
  <c r="T1109" i="2"/>
  <c r="AC1109" i="2" s="1"/>
  <c r="T1108" i="2"/>
  <c r="AC1108" i="2" s="1"/>
  <c r="T1107" i="2"/>
  <c r="AC1107" i="2" s="1"/>
  <c r="T1106" i="2"/>
  <c r="AC1106" i="2" s="1"/>
  <c r="T1105" i="2"/>
  <c r="AC1105" i="2" s="1"/>
  <c r="T1104" i="2"/>
  <c r="AC1104" i="2" s="1"/>
  <c r="T1103" i="2"/>
  <c r="AC1103" i="2" s="1"/>
  <c r="T1102" i="2"/>
  <c r="AC1102" i="2" s="1"/>
  <c r="T1101" i="2"/>
  <c r="AC1101" i="2" s="1"/>
  <c r="T1100" i="2"/>
  <c r="AC1100" i="2" s="1"/>
  <c r="T1099" i="2"/>
  <c r="AC1099" i="2" s="1"/>
  <c r="T1098" i="2"/>
  <c r="AC1098" i="2" s="1"/>
  <c r="T1097" i="2"/>
  <c r="AC1097" i="2" s="1"/>
  <c r="T1096" i="2"/>
  <c r="AC1096" i="2" s="1"/>
  <c r="T1095" i="2"/>
  <c r="AC1095" i="2" s="1"/>
  <c r="T1094" i="2"/>
  <c r="AC1094" i="2" s="1"/>
  <c r="T1093" i="2"/>
  <c r="AC1093" i="2" s="1"/>
  <c r="T1092" i="2"/>
  <c r="AC1092" i="2" s="1"/>
  <c r="T1091" i="2"/>
  <c r="AC1091" i="2" s="1"/>
  <c r="T1090" i="2"/>
  <c r="AC1090" i="2" s="1"/>
  <c r="T1089" i="2"/>
  <c r="AC1089" i="2" s="1"/>
  <c r="T1088" i="2"/>
  <c r="AC1088" i="2" s="1"/>
  <c r="T1087" i="2"/>
  <c r="AC1087" i="2" s="1"/>
  <c r="T1086" i="2"/>
  <c r="AC1086" i="2" s="1"/>
  <c r="T1085" i="2"/>
  <c r="AC1085" i="2" s="1"/>
  <c r="T1084" i="2"/>
  <c r="AC1084" i="2" s="1"/>
  <c r="T1083" i="2"/>
  <c r="AC1083" i="2" s="1"/>
  <c r="T1082" i="2"/>
  <c r="AC1082" i="2" s="1"/>
  <c r="T1081" i="2"/>
  <c r="AC1081" i="2" s="1"/>
  <c r="T1080" i="2"/>
  <c r="AC1080" i="2" s="1"/>
  <c r="T1079" i="2"/>
  <c r="AC1079" i="2" s="1"/>
  <c r="T1078" i="2"/>
  <c r="AC1078" i="2" s="1"/>
  <c r="T1077" i="2"/>
  <c r="AC1077" i="2" s="1"/>
  <c r="T1076" i="2"/>
  <c r="AC1076" i="2" s="1"/>
  <c r="T1075" i="2"/>
  <c r="AC1075" i="2" s="1"/>
  <c r="T1074" i="2"/>
  <c r="AC1074" i="2" s="1"/>
  <c r="T1073" i="2"/>
  <c r="AC1073" i="2" s="1"/>
  <c r="T1072" i="2"/>
  <c r="AC1072" i="2" s="1"/>
  <c r="T1071" i="2"/>
  <c r="AC1071" i="2" s="1"/>
  <c r="T1070" i="2"/>
  <c r="AC1070" i="2" s="1"/>
  <c r="T1069" i="2"/>
  <c r="AC1069" i="2" s="1"/>
  <c r="T1068" i="2"/>
  <c r="AC1068" i="2" s="1"/>
  <c r="T1067" i="2"/>
  <c r="AC1067" i="2" s="1"/>
  <c r="T1066" i="2"/>
  <c r="AC1066" i="2" s="1"/>
  <c r="T1065" i="2"/>
  <c r="AC1065" i="2" s="1"/>
  <c r="T1064" i="2"/>
  <c r="AC1064" i="2" s="1"/>
  <c r="T1063" i="2"/>
  <c r="AC1063" i="2" s="1"/>
  <c r="T1062" i="2"/>
  <c r="AC1062" i="2" s="1"/>
  <c r="T1061" i="2"/>
  <c r="AC1061" i="2" s="1"/>
  <c r="T1060" i="2"/>
  <c r="AC1060" i="2" s="1"/>
  <c r="T1059" i="2"/>
  <c r="AC1059" i="2" s="1"/>
  <c r="T1058" i="2"/>
  <c r="AC1058" i="2" s="1"/>
  <c r="T1057" i="2"/>
  <c r="AC1057" i="2" s="1"/>
  <c r="T1056" i="2"/>
  <c r="AC1056" i="2" s="1"/>
  <c r="T1055" i="2"/>
  <c r="AC1055" i="2" s="1"/>
  <c r="T1054" i="2"/>
  <c r="AC1054" i="2" s="1"/>
  <c r="T1053" i="2"/>
  <c r="AC1053" i="2" s="1"/>
  <c r="T1052" i="2"/>
  <c r="AC1052" i="2" s="1"/>
  <c r="T1051" i="2"/>
  <c r="AC1051" i="2" s="1"/>
  <c r="T1050" i="2"/>
  <c r="AC1050" i="2" s="1"/>
  <c r="T1049" i="2"/>
  <c r="AC1049" i="2" s="1"/>
  <c r="T1048" i="2"/>
  <c r="AC1048" i="2" s="1"/>
  <c r="T1047" i="2"/>
  <c r="AC1047" i="2" s="1"/>
  <c r="T1046" i="2"/>
  <c r="AC1046" i="2" s="1"/>
  <c r="T1045" i="2"/>
  <c r="AC1045" i="2" s="1"/>
  <c r="T1044" i="2"/>
  <c r="AC1044" i="2" s="1"/>
  <c r="T1043" i="2"/>
  <c r="AC1043" i="2" s="1"/>
  <c r="T1042" i="2"/>
  <c r="AC1042" i="2" s="1"/>
  <c r="T1041" i="2"/>
  <c r="AC1041" i="2" s="1"/>
  <c r="T1040" i="2"/>
  <c r="AC1040" i="2" s="1"/>
  <c r="T1039" i="2"/>
  <c r="AC1039" i="2" s="1"/>
  <c r="T1038" i="2"/>
  <c r="AC1038" i="2" s="1"/>
  <c r="T1037" i="2"/>
  <c r="AC1037" i="2" s="1"/>
  <c r="T1036" i="2"/>
  <c r="AC1036" i="2" s="1"/>
  <c r="T1035" i="2"/>
  <c r="AC1035" i="2" s="1"/>
  <c r="T1034" i="2"/>
  <c r="AC1034" i="2" s="1"/>
  <c r="T1033" i="2"/>
  <c r="AC1033" i="2" s="1"/>
  <c r="T1032" i="2"/>
  <c r="AC1032" i="2" s="1"/>
  <c r="T1031" i="2"/>
  <c r="AC1031" i="2" s="1"/>
  <c r="T1030" i="2"/>
  <c r="AC1030" i="2" s="1"/>
  <c r="T1029" i="2"/>
  <c r="AC1029" i="2" s="1"/>
  <c r="T1028" i="2"/>
  <c r="AC1028" i="2" s="1"/>
  <c r="T1027" i="2"/>
  <c r="AC1027" i="2" s="1"/>
  <c r="T1026" i="2"/>
  <c r="AC1026" i="2" s="1"/>
  <c r="T1025" i="2"/>
  <c r="AC1025" i="2" s="1"/>
  <c r="T1024" i="2"/>
  <c r="AC1024" i="2" s="1"/>
  <c r="T1023" i="2"/>
  <c r="AC1023" i="2" s="1"/>
  <c r="T1022" i="2"/>
  <c r="AC1022" i="2" s="1"/>
  <c r="T1021" i="2"/>
  <c r="AC1021" i="2" s="1"/>
  <c r="T1020" i="2"/>
  <c r="AC1020" i="2" s="1"/>
  <c r="T1019" i="2"/>
  <c r="AC1019" i="2" s="1"/>
  <c r="T1018" i="2"/>
  <c r="AC1018" i="2" s="1"/>
  <c r="T1017" i="2"/>
  <c r="AC1017" i="2" s="1"/>
  <c r="T1016" i="2"/>
  <c r="AC1016" i="2" s="1"/>
  <c r="T1015" i="2"/>
  <c r="AC1015" i="2" s="1"/>
  <c r="T1014" i="2"/>
  <c r="AC1014" i="2" s="1"/>
  <c r="T1013" i="2"/>
  <c r="AC1013" i="2" s="1"/>
  <c r="T1012" i="2"/>
  <c r="AC1012" i="2" s="1"/>
  <c r="T1011" i="2"/>
  <c r="AC1011" i="2" s="1"/>
  <c r="T1010" i="2"/>
  <c r="AC1010" i="2" s="1"/>
  <c r="T1009" i="2"/>
  <c r="AC1009" i="2" s="1"/>
  <c r="T1008" i="2"/>
  <c r="AC1008" i="2" s="1"/>
  <c r="T1007" i="2"/>
  <c r="AC1007" i="2" s="1"/>
  <c r="T1006" i="2"/>
  <c r="AC1006" i="2" s="1"/>
  <c r="T1005" i="2"/>
  <c r="AC1005" i="2" s="1"/>
  <c r="T1004" i="2"/>
  <c r="AC1004" i="2" s="1"/>
  <c r="T1003" i="2"/>
  <c r="AC1003" i="2" s="1"/>
  <c r="T1002" i="2"/>
  <c r="AC1002" i="2" s="1"/>
  <c r="T1001" i="2"/>
  <c r="AC1001" i="2" s="1"/>
  <c r="T1000" i="2"/>
  <c r="AC1000" i="2" s="1"/>
  <c r="T999" i="2"/>
  <c r="AC999" i="2" s="1"/>
  <c r="T998" i="2"/>
  <c r="AC998" i="2" s="1"/>
  <c r="T997" i="2"/>
  <c r="AC997" i="2" s="1"/>
  <c r="T996" i="2"/>
  <c r="AC996" i="2" s="1"/>
  <c r="T995" i="2"/>
  <c r="AC995" i="2" s="1"/>
  <c r="T994" i="2"/>
  <c r="AC994" i="2" s="1"/>
  <c r="T993" i="2"/>
  <c r="AC993" i="2" s="1"/>
  <c r="T992" i="2"/>
  <c r="AC992" i="2" s="1"/>
  <c r="T991" i="2"/>
  <c r="AC991" i="2" s="1"/>
  <c r="T990" i="2"/>
  <c r="AC990" i="2" s="1"/>
  <c r="T989" i="2"/>
  <c r="AC989" i="2" s="1"/>
  <c r="T988" i="2"/>
  <c r="AC988" i="2" s="1"/>
  <c r="T987" i="2"/>
  <c r="AC987" i="2" s="1"/>
  <c r="T986" i="2"/>
  <c r="AC986" i="2" s="1"/>
  <c r="T985" i="2"/>
  <c r="AC985" i="2" s="1"/>
  <c r="T984" i="2"/>
  <c r="AC984" i="2" s="1"/>
  <c r="T983" i="2"/>
  <c r="AC983" i="2" s="1"/>
  <c r="T982" i="2"/>
  <c r="AC982" i="2" s="1"/>
  <c r="T981" i="2"/>
  <c r="AC981" i="2" s="1"/>
  <c r="T980" i="2"/>
  <c r="AC980" i="2" s="1"/>
  <c r="T979" i="2"/>
  <c r="AC979" i="2" s="1"/>
  <c r="T978" i="2"/>
  <c r="AC978" i="2" s="1"/>
  <c r="T977" i="2"/>
  <c r="AC977" i="2" s="1"/>
  <c r="T976" i="2"/>
  <c r="AC976" i="2" s="1"/>
  <c r="T975" i="2"/>
  <c r="AC975" i="2" s="1"/>
  <c r="T974" i="2"/>
  <c r="AC974" i="2" s="1"/>
  <c r="T973" i="2"/>
  <c r="AC973" i="2" s="1"/>
  <c r="T972" i="2"/>
  <c r="AC972" i="2" s="1"/>
  <c r="T971" i="2"/>
  <c r="AC971" i="2" s="1"/>
  <c r="T970" i="2"/>
  <c r="AC970" i="2" s="1"/>
  <c r="T969" i="2"/>
  <c r="AC969" i="2" s="1"/>
  <c r="T968" i="2"/>
  <c r="AC968" i="2" s="1"/>
  <c r="T967" i="2"/>
  <c r="AC967" i="2" s="1"/>
  <c r="T966" i="2"/>
  <c r="AC966" i="2" s="1"/>
  <c r="T965" i="2"/>
  <c r="AC965" i="2" s="1"/>
  <c r="T964" i="2"/>
  <c r="AC964" i="2" s="1"/>
  <c r="T963" i="2"/>
  <c r="AC963" i="2" s="1"/>
  <c r="T962" i="2"/>
  <c r="AC962" i="2" s="1"/>
  <c r="T961" i="2"/>
  <c r="AC961" i="2" s="1"/>
  <c r="T960" i="2"/>
  <c r="AC960" i="2" s="1"/>
  <c r="T959" i="2"/>
  <c r="AC959" i="2" s="1"/>
  <c r="T958" i="2"/>
  <c r="AC958" i="2" s="1"/>
  <c r="T957" i="2"/>
  <c r="AC957" i="2" s="1"/>
  <c r="T956" i="2"/>
  <c r="AC956" i="2" s="1"/>
  <c r="T955" i="2"/>
  <c r="AC955" i="2" s="1"/>
  <c r="T954" i="2"/>
  <c r="AC954" i="2" s="1"/>
  <c r="T953" i="2"/>
  <c r="AC953" i="2" s="1"/>
  <c r="T952" i="2"/>
  <c r="AC952" i="2" s="1"/>
  <c r="T951" i="2"/>
  <c r="AC951" i="2" s="1"/>
  <c r="T950" i="2"/>
  <c r="AC950" i="2" s="1"/>
  <c r="T949" i="2"/>
  <c r="AC949" i="2" s="1"/>
  <c r="T948" i="2"/>
  <c r="AC948" i="2" s="1"/>
  <c r="T947" i="2"/>
  <c r="AC947" i="2" s="1"/>
  <c r="T946" i="2"/>
  <c r="AC946" i="2" s="1"/>
  <c r="T945" i="2"/>
  <c r="AC945" i="2" s="1"/>
  <c r="T944" i="2"/>
  <c r="AC944" i="2" s="1"/>
  <c r="T943" i="2"/>
  <c r="AC943" i="2" s="1"/>
  <c r="T942" i="2"/>
  <c r="AC942" i="2" s="1"/>
  <c r="T941" i="2"/>
  <c r="AC941" i="2" s="1"/>
  <c r="T940" i="2"/>
  <c r="AC940" i="2" s="1"/>
  <c r="T939" i="2"/>
  <c r="AC939" i="2" s="1"/>
  <c r="T938" i="2"/>
  <c r="AC938" i="2" s="1"/>
  <c r="T937" i="2"/>
  <c r="AC937" i="2" s="1"/>
  <c r="T936" i="2"/>
  <c r="AC936" i="2" s="1"/>
  <c r="T935" i="2"/>
  <c r="AC935" i="2" s="1"/>
  <c r="T934" i="2"/>
  <c r="AC934" i="2" s="1"/>
  <c r="T933" i="2"/>
  <c r="AC933" i="2" s="1"/>
  <c r="T932" i="2"/>
  <c r="AC932" i="2" s="1"/>
  <c r="T931" i="2"/>
  <c r="AC931" i="2" s="1"/>
  <c r="T930" i="2"/>
  <c r="AC930" i="2" s="1"/>
  <c r="T929" i="2"/>
  <c r="AC929" i="2" s="1"/>
  <c r="T928" i="2"/>
  <c r="AC928" i="2" s="1"/>
  <c r="T927" i="2"/>
  <c r="AC927" i="2" s="1"/>
  <c r="T926" i="2"/>
  <c r="AC926" i="2" s="1"/>
  <c r="T925" i="2"/>
  <c r="AC925" i="2" s="1"/>
  <c r="T924" i="2"/>
  <c r="AC924" i="2" s="1"/>
  <c r="T923" i="2"/>
  <c r="AC923" i="2" s="1"/>
  <c r="T922" i="2"/>
  <c r="AC922" i="2" s="1"/>
  <c r="T921" i="2"/>
  <c r="AC921" i="2" s="1"/>
  <c r="T920" i="2"/>
  <c r="AC920" i="2" s="1"/>
  <c r="T919" i="2"/>
  <c r="AC919" i="2" s="1"/>
  <c r="T918" i="2"/>
  <c r="AC918" i="2" s="1"/>
  <c r="T917" i="2"/>
  <c r="AC917" i="2" s="1"/>
  <c r="T916" i="2"/>
  <c r="AC916" i="2" s="1"/>
  <c r="T915" i="2"/>
  <c r="AC915" i="2" s="1"/>
  <c r="T914" i="2"/>
  <c r="AC914" i="2" s="1"/>
  <c r="T913" i="2"/>
  <c r="AC913" i="2" s="1"/>
  <c r="T912" i="2"/>
  <c r="AC912" i="2" s="1"/>
  <c r="T911" i="2"/>
  <c r="AC911" i="2" s="1"/>
  <c r="T910" i="2"/>
  <c r="AC910" i="2" s="1"/>
  <c r="T909" i="2"/>
  <c r="AC909" i="2" s="1"/>
  <c r="T908" i="2"/>
  <c r="AC908" i="2" s="1"/>
  <c r="T907" i="2"/>
  <c r="AC907" i="2" s="1"/>
  <c r="T906" i="2"/>
  <c r="AC906" i="2" s="1"/>
  <c r="T905" i="2"/>
  <c r="AC905" i="2" s="1"/>
  <c r="T904" i="2"/>
  <c r="AC904" i="2" s="1"/>
  <c r="T903" i="2"/>
  <c r="AC903" i="2" s="1"/>
  <c r="T902" i="2"/>
  <c r="AC902" i="2" s="1"/>
  <c r="T901" i="2"/>
  <c r="AC901" i="2" s="1"/>
  <c r="T900" i="2"/>
  <c r="AC900" i="2" s="1"/>
  <c r="T899" i="2"/>
  <c r="AC899" i="2" s="1"/>
  <c r="T898" i="2"/>
  <c r="AC898" i="2" s="1"/>
  <c r="T897" i="2"/>
  <c r="AC897" i="2" s="1"/>
  <c r="T896" i="2"/>
  <c r="AC896" i="2" s="1"/>
  <c r="T895" i="2"/>
  <c r="AC895" i="2" s="1"/>
  <c r="T894" i="2"/>
  <c r="AC894" i="2" s="1"/>
  <c r="T893" i="2"/>
  <c r="AC893" i="2" s="1"/>
  <c r="T892" i="2"/>
  <c r="AC892" i="2" s="1"/>
  <c r="T891" i="2"/>
  <c r="AC891" i="2" s="1"/>
  <c r="T890" i="2"/>
  <c r="AC890" i="2" s="1"/>
  <c r="T889" i="2"/>
  <c r="AC889" i="2" s="1"/>
  <c r="T888" i="2"/>
  <c r="AC888" i="2" s="1"/>
  <c r="T887" i="2"/>
  <c r="AC887" i="2" s="1"/>
  <c r="T886" i="2"/>
  <c r="AC886" i="2" s="1"/>
  <c r="T885" i="2"/>
  <c r="AC885" i="2" s="1"/>
  <c r="T884" i="2"/>
  <c r="AC884" i="2" s="1"/>
  <c r="T883" i="2"/>
  <c r="AC883" i="2" s="1"/>
  <c r="T882" i="2"/>
  <c r="AC882" i="2" s="1"/>
  <c r="T881" i="2"/>
  <c r="AC881" i="2" s="1"/>
  <c r="T880" i="2"/>
  <c r="AC880" i="2" s="1"/>
  <c r="T879" i="2"/>
  <c r="AC879" i="2" s="1"/>
  <c r="T878" i="2"/>
  <c r="AC878" i="2" s="1"/>
  <c r="T877" i="2"/>
  <c r="AC877" i="2" s="1"/>
  <c r="T876" i="2"/>
  <c r="AC876" i="2" s="1"/>
  <c r="T875" i="2"/>
  <c r="AC875" i="2" s="1"/>
  <c r="T874" i="2"/>
  <c r="AC874" i="2" s="1"/>
  <c r="T873" i="2"/>
  <c r="AC873" i="2" s="1"/>
  <c r="T872" i="2"/>
  <c r="AC872" i="2" s="1"/>
  <c r="T871" i="2"/>
  <c r="AC871" i="2" s="1"/>
  <c r="T870" i="2"/>
  <c r="AC870" i="2" s="1"/>
  <c r="T869" i="2"/>
  <c r="AC869" i="2" s="1"/>
  <c r="T868" i="2"/>
  <c r="AC868" i="2" s="1"/>
  <c r="T867" i="2"/>
  <c r="AC867" i="2" s="1"/>
  <c r="T866" i="2"/>
  <c r="AC866" i="2" s="1"/>
  <c r="T865" i="2"/>
  <c r="AC865" i="2" s="1"/>
  <c r="T864" i="2"/>
  <c r="AC864" i="2" s="1"/>
  <c r="T863" i="2"/>
  <c r="AC863" i="2" s="1"/>
  <c r="T862" i="2"/>
  <c r="AC862" i="2" s="1"/>
  <c r="T861" i="2"/>
  <c r="AC861" i="2" s="1"/>
  <c r="T860" i="2"/>
  <c r="AC860" i="2" s="1"/>
  <c r="T859" i="2"/>
  <c r="AC859" i="2" s="1"/>
  <c r="T858" i="2"/>
  <c r="AC858" i="2" s="1"/>
  <c r="T857" i="2"/>
  <c r="AC857" i="2" s="1"/>
  <c r="T856" i="2"/>
  <c r="AC856" i="2" s="1"/>
  <c r="T855" i="2"/>
  <c r="AC855" i="2" s="1"/>
  <c r="T854" i="2"/>
  <c r="AC854" i="2" s="1"/>
  <c r="T853" i="2"/>
  <c r="AC853" i="2" s="1"/>
  <c r="T852" i="2"/>
  <c r="AC852" i="2" s="1"/>
  <c r="T851" i="2"/>
  <c r="AC851" i="2" s="1"/>
  <c r="T850" i="2"/>
  <c r="AC850" i="2" s="1"/>
  <c r="T849" i="2"/>
  <c r="AC849" i="2" s="1"/>
  <c r="T848" i="2"/>
  <c r="AC848" i="2" s="1"/>
  <c r="T847" i="2"/>
  <c r="AC847" i="2" s="1"/>
  <c r="T846" i="2"/>
  <c r="AC846" i="2" s="1"/>
  <c r="T845" i="2"/>
  <c r="AC845" i="2" s="1"/>
  <c r="T844" i="2"/>
  <c r="AC844" i="2" s="1"/>
  <c r="T843" i="2"/>
  <c r="AC843" i="2" s="1"/>
  <c r="T842" i="2"/>
  <c r="AC842" i="2" s="1"/>
  <c r="T841" i="2"/>
  <c r="AC841" i="2" s="1"/>
  <c r="T840" i="2"/>
  <c r="AC840" i="2" s="1"/>
  <c r="T839" i="2"/>
  <c r="AC839" i="2" s="1"/>
  <c r="T838" i="2"/>
  <c r="AC838" i="2" s="1"/>
  <c r="T837" i="2"/>
  <c r="AC837" i="2" s="1"/>
  <c r="T836" i="2"/>
  <c r="AC836" i="2" s="1"/>
  <c r="T835" i="2"/>
  <c r="AC835" i="2" s="1"/>
  <c r="T834" i="2"/>
  <c r="AC834" i="2" s="1"/>
  <c r="T833" i="2"/>
  <c r="AC833" i="2" s="1"/>
  <c r="T832" i="2"/>
  <c r="AC832" i="2" s="1"/>
  <c r="T831" i="2"/>
  <c r="AC831" i="2" s="1"/>
  <c r="T830" i="2"/>
  <c r="AC830" i="2" s="1"/>
  <c r="T829" i="2"/>
  <c r="AC829" i="2" s="1"/>
  <c r="T828" i="2"/>
  <c r="AC828" i="2" s="1"/>
  <c r="T827" i="2"/>
  <c r="AC827" i="2" s="1"/>
  <c r="T826" i="2"/>
  <c r="AC826" i="2" s="1"/>
  <c r="T825" i="2"/>
  <c r="AC825" i="2" s="1"/>
  <c r="T824" i="2"/>
  <c r="AC824" i="2" s="1"/>
  <c r="T823" i="2"/>
  <c r="AC823" i="2" s="1"/>
  <c r="T822" i="2"/>
  <c r="AC822" i="2" s="1"/>
  <c r="T821" i="2"/>
  <c r="AC821" i="2" s="1"/>
  <c r="T820" i="2"/>
  <c r="AC820" i="2" s="1"/>
  <c r="T819" i="2"/>
  <c r="AC819" i="2" s="1"/>
  <c r="T818" i="2"/>
  <c r="AC818" i="2" s="1"/>
  <c r="T817" i="2"/>
  <c r="AC817" i="2" s="1"/>
  <c r="T816" i="2"/>
  <c r="AC816" i="2" s="1"/>
  <c r="T815" i="2"/>
  <c r="AC815" i="2" s="1"/>
  <c r="T814" i="2"/>
  <c r="AC814" i="2" s="1"/>
  <c r="T813" i="2"/>
  <c r="AC813" i="2" s="1"/>
  <c r="T812" i="2"/>
  <c r="AC812" i="2" s="1"/>
  <c r="T811" i="2"/>
  <c r="AC811" i="2" s="1"/>
  <c r="T810" i="2"/>
  <c r="AC810" i="2" s="1"/>
  <c r="T809" i="2"/>
  <c r="AC809" i="2" s="1"/>
  <c r="T808" i="2"/>
  <c r="AC808" i="2" s="1"/>
  <c r="T807" i="2"/>
  <c r="AC807" i="2" s="1"/>
  <c r="T806" i="2"/>
  <c r="AC806" i="2" s="1"/>
  <c r="T805" i="2"/>
  <c r="AC805" i="2" s="1"/>
  <c r="T804" i="2"/>
  <c r="AC804" i="2" s="1"/>
  <c r="T803" i="2"/>
  <c r="AC803" i="2" s="1"/>
  <c r="T802" i="2"/>
  <c r="AC802" i="2" s="1"/>
  <c r="T801" i="2"/>
  <c r="AC801" i="2" s="1"/>
  <c r="T800" i="2"/>
  <c r="AC800" i="2" s="1"/>
  <c r="T799" i="2"/>
  <c r="AC799" i="2" s="1"/>
  <c r="T798" i="2"/>
  <c r="AC798" i="2" s="1"/>
  <c r="T797" i="2"/>
  <c r="AC797" i="2" s="1"/>
  <c r="T796" i="2"/>
  <c r="AC796" i="2" s="1"/>
  <c r="T795" i="2"/>
  <c r="AC795" i="2" s="1"/>
  <c r="T794" i="2"/>
  <c r="AC794" i="2" s="1"/>
  <c r="T793" i="2"/>
  <c r="AC793" i="2" s="1"/>
  <c r="T792" i="2"/>
  <c r="AC792" i="2" s="1"/>
  <c r="T791" i="2"/>
  <c r="AC791" i="2" s="1"/>
  <c r="T790" i="2"/>
  <c r="AC790" i="2" s="1"/>
  <c r="T789" i="2"/>
  <c r="AC789" i="2" s="1"/>
  <c r="T788" i="2"/>
  <c r="AC788" i="2" s="1"/>
  <c r="T787" i="2"/>
  <c r="AC787" i="2" s="1"/>
  <c r="T786" i="2"/>
  <c r="AC786" i="2" s="1"/>
  <c r="T785" i="2"/>
  <c r="AC785" i="2" s="1"/>
  <c r="T784" i="2"/>
  <c r="AC784" i="2" s="1"/>
  <c r="T783" i="2"/>
  <c r="AC783" i="2" s="1"/>
  <c r="T782" i="2"/>
  <c r="AC782" i="2" s="1"/>
  <c r="T781" i="2"/>
  <c r="AC781" i="2" s="1"/>
  <c r="T780" i="2"/>
  <c r="AC780" i="2" s="1"/>
  <c r="T779" i="2"/>
  <c r="AC779" i="2" s="1"/>
  <c r="T778" i="2"/>
  <c r="AC778" i="2" s="1"/>
  <c r="T777" i="2"/>
  <c r="AC777" i="2" s="1"/>
  <c r="T776" i="2"/>
  <c r="AC776" i="2" s="1"/>
  <c r="T775" i="2"/>
  <c r="AC775" i="2" s="1"/>
  <c r="T774" i="2"/>
  <c r="AC774" i="2" s="1"/>
  <c r="T773" i="2"/>
  <c r="AC773" i="2" s="1"/>
  <c r="T772" i="2"/>
  <c r="AC772" i="2" s="1"/>
  <c r="T771" i="2"/>
  <c r="AC771" i="2" s="1"/>
  <c r="T770" i="2"/>
  <c r="AC770" i="2" s="1"/>
  <c r="T769" i="2"/>
  <c r="AC769" i="2" s="1"/>
  <c r="T768" i="2"/>
  <c r="AC768" i="2" s="1"/>
  <c r="T767" i="2"/>
  <c r="AC767" i="2" s="1"/>
  <c r="T766" i="2"/>
  <c r="AC766" i="2" s="1"/>
  <c r="T765" i="2"/>
  <c r="AC765" i="2" s="1"/>
  <c r="T764" i="2"/>
  <c r="AC764" i="2" s="1"/>
  <c r="T763" i="2"/>
  <c r="AC763" i="2" s="1"/>
  <c r="T762" i="2"/>
  <c r="AC762" i="2" s="1"/>
  <c r="T761" i="2"/>
  <c r="AC761" i="2" s="1"/>
  <c r="T760" i="2"/>
  <c r="AC760" i="2" s="1"/>
  <c r="T759" i="2"/>
  <c r="AC759" i="2" s="1"/>
  <c r="T758" i="2"/>
  <c r="AC758" i="2" s="1"/>
  <c r="T757" i="2"/>
  <c r="AC757" i="2" s="1"/>
  <c r="T756" i="2"/>
  <c r="AC756" i="2" s="1"/>
  <c r="T755" i="2"/>
  <c r="AC755" i="2" s="1"/>
  <c r="T754" i="2"/>
  <c r="AC754" i="2" s="1"/>
  <c r="T753" i="2"/>
  <c r="AC753" i="2" s="1"/>
  <c r="T752" i="2"/>
  <c r="AC752" i="2" s="1"/>
  <c r="T751" i="2"/>
  <c r="AC751" i="2" s="1"/>
  <c r="T750" i="2"/>
  <c r="AC750" i="2" s="1"/>
  <c r="T749" i="2"/>
  <c r="AC749" i="2" s="1"/>
  <c r="T748" i="2"/>
  <c r="AC748" i="2" s="1"/>
  <c r="T747" i="2"/>
  <c r="AC747" i="2" s="1"/>
  <c r="T746" i="2"/>
  <c r="AC746" i="2" s="1"/>
  <c r="T745" i="2"/>
  <c r="AC745" i="2" s="1"/>
  <c r="T744" i="2"/>
  <c r="AC744" i="2" s="1"/>
  <c r="T743" i="2"/>
  <c r="AC743" i="2" s="1"/>
  <c r="T742" i="2"/>
  <c r="AC742" i="2" s="1"/>
  <c r="T741" i="2"/>
  <c r="AC741" i="2" s="1"/>
  <c r="T740" i="2"/>
  <c r="AC740" i="2" s="1"/>
  <c r="T739" i="2"/>
  <c r="AC739" i="2" s="1"/>
  <c r="T738" i="2"/>
  <c r="AC738" i="2" s="1"/>
  <c r="T737" i="2"/>
  <c r="AC737" i="2" s="1"/>
  <c r="T736" i="2"/>
  <c r="AC736" i="2" s="1"/>
  <c r="T735" i="2"/>
  <c r="AC735" i="2" s="1"/>
  <c r="T734" i="2"/>
  <c r="AC734" i="2" s="1"/>
  <c r="T733" i="2"/>
  <c r="AC733" i="2" s="1"/>
  <c r="T732" i="2"/>
  <c r="AC732" i="2" s="1"/>
  <c r="T731" i="2"/>
  <c r="AC731" i="2" s="1"/>
  <c r="T730" i="2"/>
  <c r="AC730" i="2" s="1"/>
  <c r="T729" i="2"/>
  <c r="AC729" i="2" s="1"/>
  <c r="T728" i="2"/>
  <c r="AC728" i="2" s="1"/>
  <c r="T727" i="2"/>
  <c r="AC727" i="2" s="1"/>
  <c r="T726" i="2"/>
  <c r="AC726" i="2" s="1"/>
  <c r="T725" i="2"/>
  <c r="AC725" i="2" s="1"/>
  <c r="T724" i="2"/>
  <c r="AC724" i="2" s="1"/>
  <c r="T723" i="2"/>
  <c r="AC723" i="2" s="1"/>
  <c r="T722" i="2"/>
  <c r="T721" i="2"/>
  <c r="AC721" i="2" s="1"/>
  <c r="T720" i="2"/>
  <c r="AC720" i="2" s="1"/>
  <c r="T719" i="2"/>
  <c r="AC719" i="2" s="1"/>
  <c r="T718" i="2"/>
  <c r="AC718" i="2" s="1"/>
  <c r="T717" i="2"/>
  <c r="AC717" i="2" s="1"/>
  <c r="T716" i="2"/>
  <c r="AC716" i="2" s="1"/>
  <c r="T715" i="2"/>
  <c r="AC715" i="2" s="1"/>
  <c r="T714" i="2"/>
  <c r="AC714" i="2" s="1"/>
  <c r="T713" i="2"/>
  <c r="AC713" i="2" s="1"/>
  <c r="T712" i="2"/>
  <c r="AC712" i="2" s="1"/>
  <c r="T711" i="2"/>
  <c r="AC711" i="2" s="1"/>
  <c r="T710" i="2"/>
  <c r="AC710" i="2" s="1"/>
  <c r="T709" i="2"/>
  <c r="AC709" i="2" s="1"/>
  <c r="T708" i="2"/>
  <c r="AC708" i="2" s="1"/>
  <c r="T707" i="2"/>
  <c r="AC707" i="2" s="1"/>
  <c r="T706" i="2"/>
  <c r="AC706" i="2" s="1"/>
  <c r="T705" i="2"/>
  <c r="AC705" i="2" s="1"/>
  <c r="T704" i="2"/>
  <c r="AC704" i="2" s="1"/>
  <c r="T703" i="2"/>
  <c r="AC703" i="2" s="1"/>
  <c r="T702" i="2"/>
  <c r="AC702" i="2" s="1"/>
  <c r="T701" i="2"/>
  <c r="AC701" i="2" s="1"/>
  <c r="T700" i="2"/>
  <c r="AC700" i="2" s="1"/>
  <c r="T699" i="2"/>
  <c r="AC699" i="2" s="1"/>
  <c r="T698" i="2"/>
  <c r="AC698" i="2" s="1"/>
  <c r="T697" i="2"/>
  <c r="AC697" i="2" s="1"/>
  <c r="T696" i="2"/>
  <c r="AC696" i="2" s="1"/>
  <c r="T695" i="2"/>
  <c r="AC695" i="2" s="1"/>
  <c r="T694" i="2"/>
  <c r="AC694" i="2" s="1"/>
  <c r="T693" i="2"/>
  <c r="AC693" i="2" s="1"/>
  <c r="T692" i="2"/>
  <c r="AC692" i="2" s="1"/>
  <c r="T691" i="2"/>
  <c r="AC691" i="2" s="1"/>
  <c r="T690" i="2"/>
  <c r="AC690" i="2" s="1"/>
  <c r="T689" i="2"/>
  <c r="AC689" i="2" s="1"/>
  <c r="T688" i="2"/>
  <c r="AC688" i="2" s="1"/>
  <c r="T687" i="2"/>
  <c r="AC687" i="2" s="1"/>
  <c r="T686" i="2"/>
  <c r="AC686" i="2" s="1"/>
  <c r="T685" i="2"/>
  <c r="AC685" i="2" s="1"/>
  <c r="T684" i="2"/>
  <c r="AC684" i="2" s="1"/>
  <c r="T683" i="2"/>
  <c r="AC683" i="2" s="1"/>
  <c r="T682" i="2"/>
  <c r="AC682" i="2" s="1"/>
  <c r="T681" i="2"/>
  <c r="AC681" i="2" s="1"/>
  <c r="T680" i="2"/>
  <c r="AC680" i="2" s="1"/>
  <c r="T679" i="2"/>
  <c r="AC679" i="2" s="1"/>
  <c r="T678" i="2"/>
  <c r="AC678" i="2" s="1"/>
  <c r="T677" i="2"/>
  <c r="AC677" i="2" s="1"/>
  <c r="T676" i="2"/>
  <c r="AC676" i="2" s="1"/>
  <c r="T675" i="2"/>
  <c r="AC675" i="2" s="1"/>
  <c r="T674" i="2"/>
  <c r="AC674" i="2" s="1"/>
  <c r="T673" i="2"/>
  <c r="AC673" i="2" s="1"/>
  <c r="T672" i="2"/>
  <c r="AC672" i="2" s="1"/>
  <c r="T671" i="2"/>
  <c r="AC671" i="2" s="1"/>
  <c r="T670" i="2"/>
  <c r="AC670" i="2" s="1"/>
  <c r="T669" i="2"/>
  <c r="AC669" i="2" s="1"/>
  <c r="T668" i="2"/>
  <c r="AC668" i="2" s="1"/>
  <c r="T667" i="2"/>
  <c r="AC667" i="2" s="1"/>
  <c r="T666" i="2"/>
  <c r="AC666" i="2" s="1"/>
  <c r="T665" i="2"/>
  <c r="AC665" i="2" s="1"/>
  <c r="T664" i="2"/>
  <c r="AC664" i="2" s="1"/>
  <c r="T663" i="2"/>
  <c r="AC663" i="2" s="1"/>
  <c r="T662" i="2"/>
  <c r="AC662" i="2" s="1"/>
  <c r="T661" i="2"/>
  <c r="AC661" i="2" s="1"/>
  <c r="T660" i="2"/>
  <c r="AC660" i="2" s="1"/>
  <c r="T659" i="2"/>
  <c r="AC659" i="2" s="1"/>
  <c r="T658" i="2"/>
  <c r="AC658" i="2" s="1"/>
  <c r="T657" i="2"/>
  <c r="AC657" i="2" s="1"/>
  <c r="T656" i="2"/>
  <c r="AC656" i="2" s="1"/>
  <c r="T655" i="2"/>
  <c r="AC655" i="2" s="1"/>
  <c r="T654" i="2"/>
  <c r="AC654" i="2" s="1"/>
  <c r="T653" i="2"/>
  <c r="AC653" i="2" s="1"/>
  <c r="T652" i="2"/>
  <c r="AC652" i="2" s="1"/>
  <c r="T651" i="2"/>
  <c r="AC651" i="2" s="1"/>
  <c r="T650" i="2"/>
  <c r="AC650" i="2" s="1"/>
  <c r="T649" i="2"/>
  <c r="AC649" i="2" s="1"/>
  <c r="T648" i="2"/>
  <c r="AC648" i="2" s="1"/>
  <c r="T647" i="2"/>
  <c r="AC647" i="2" s="1"/>
  <c r="T646" i="2"/>
  <c r="AC646" i="2" s="1"/>
  <c r="T645" i="2"/>
  <c r="AC645" i="2" s="1"/>
  <c r="T644" i="2"/>
  <c r="AC644" i="2" s="1"/>
  <c r="T643" i="2"/>
  <c r="AC643" i="2" s="1"/>
  <c r="T642" i="2"/>
  <c r="AC642" i="2" s="1"/>
  <c r="T641" i="2"/>
  <c r="AC641" i="2" s="1"/>
  <c r="T640" i="2"/>
  <c r="AC640" i="2" s="1"/>
  <c r="T639" i="2"/>
  <c r="AC639" i="2" s="1"/>
  <c r="T638" i="2"/>
  <c r="AC638" i="2" s="1"/>
  <c r="T637" i="2"/>
  <c r="AC637" i="2" s="1"/>
  <c r="T636" i="2"/>
  <c r="AC636" i="2" s="1"/>
  <c r="T635" i="2"/>
  <c r="AC635" i="2" s="1"/>
  <c r="T634" i="2"/>
  <c r="AC634" i="2" s="1"/>
  <c r="T633" i="2"/>
  <c r="AC633" i="2" s="1"/>
  <c r="T632" i="2"/>
  <c r="AC632" i="2" s="1"/>
  <c r="T631" i="2"/>
  <c r="AC631" i="2" s="1"/>
  <c r="T630" i="2"/>
  <c r="AC630" i="2" s="1"/>
  <c r="T629" i="2"/>
  <c r="AC629" i="2" s="1"/>
  <c r="T628" i="2"/>
  <c r="AC628" i="2" s="1"/>
  <c r="T627" i="2"/>
  <c r="AC627" i="2" s="1"/>
  <c r="T626" i="2"/>
  <c r="AC626" i="2" s="1"/>
  <c r="T625" i="2"/>
  <c r="AC625" i="2" s="1"/>
  <c r="T624" i="2"/>
  <c r="AC624" i="2" s="1"/>
  <c r="T623" i="2"/>
  <c r="AC623" i="2" s="1"/>
  <c r="T622" i="2"/>
  <c r="AC622" i="2" s="1"/>
  <c r="T621" i="2"/>
  <c r="AC621" i="2" s="1"/>
  <c r="T620" i="2"/>
  <c r="AC620" i="2" s="1"/>
  <c r="T619" i="2"/>
  <c r="AC619" i="2" s="1"/>
  <c r="T618" i="2"/>
  <c r="AC618" i="2" s="1"/>
  <c r="T617" i="2"/>
  <c r="AC617" i="2" s="1"/>
  <c r="T616" i="2"/>
  <c r="AC616" i="2" s="1"/>
  <c r="T615" i="2"/>
  <c r="AC615" i="2" s="1"/>
  <c r="T614" i="2"/>
  <c r="AC614" i="2" s="1"/>
  <c r="T613" i="2"/>
  <c r="AC613" i="2" s="1"/>
  <c r="T612" i="2"/>
  <c r="AC612" i="2" s="1"/>
  <c r="T611" i="2"/>
  <c r="AC611" i="2" s="1"/>
  <c r="T610" i="2"/>
  <c r="AC610" i="2" s="1"/>
  <c r="T609" i="2"/>
  <c r="AC609" i="2" s="1"/>
  <c r="T608" i="2"/>
  <c r="AC608" i="2" s="1"/>
  <c r="T607" i="2"/>
  <c r="AC607" i="2" s="1"/>
  <c r="T606" i="2"/>
  <c r="AC606" i="2" s="1"/>
  <c r="T605" i="2"/>
  <c r="AC605" i="2" s="1"/>
  <c r="T604" i="2"/>
  <c r="AC604" i="2" s="1"/>
  <c r="T603" i="2"/>
  <c r="AC603" i="2" s="1"/>
  <c r="T602" i="2"/>
  <c r="AC602" i="2" s="1"/>
  <c r="T601" i="2"/>
  <c r="AC601" i="2" s="1"/>
  <c r="T600" i="2"/>
  <c r="AC600" i="2" s="1"/>
  <c r="T599" i="2"/>
  <c r="AC599" i="2" s="1"/>
  <c r="T598" i="2"/>
  <c r="AC598" i="2" s="1"/>
  <c r="T597" i="2"/>
  <c r="AC597" i="2" s="1"/>
  <c r="T596" i="2"/>
  <c r="AC596" i="2" s="1"/>
  <c r="T595" i="2"/>
  <c r="AC595" i="2" s="1"/>
  <c r="T594" i="2"/>
  <c r="AC594" i="2" s="1"/>
  <c r="T593" i="2"/>
  <c r="AC593" i="2" s="1"/>
  <c r="T592" i="2"/>
  <c r="AC592" i="2" s="1"/>
  <c r="T591" i="2"/>
  <c r="AC591" i="2" s="1"/>
  <c r="T590" i="2"/>
  <c r="AC590" i="2" s="1"/>
  <c r="T589" i="2"/>
  <c r="AC589" i="2" s="1"/>
  <c r="T588" i="2"/>
  <c r="AC588" i="2" s="1"/>
  <c r="T587" i="2"/>
  <c r="AC587" i="2" s="1"/>
  <c r="T586" i="2"/>
  <c r="AC586" i="2" s="1"/>
  <c r="T585" i="2"/>
  <c r="AC585" i="2" s="1"/>
  <c r="T584" i="2"/>
  <c r="AC584" i="2" s="1"/>
  <c r="T583" i="2"/>
  <c r="AC583" i="2" s="1"/>
  <c r="T582" i="2"/>
  <c r="AC582" i="2" s="1"/>
  <c r="T581" i="2"/>
  <c r="AC581" i="2" s="1"/>
  <c r="T580" i="2"/>
  <c r="AC580" i="2" s="1"/>
  <c r="T579" i="2"/>
  <c r="AC579" i="2" s="1"/>
  <c r="T578" i="2"/>
  <c r="AC578" i="2" s="1"/>
  <c r="T577" i="2"/>
  <c r="AC577" i="2" s="1"/>
  <c r="T576" i="2"/>
  <c r="AC576" i="2" s="1"/>
  <c r="T575" i="2"/>
  <c r="AC575" i="2" s="1"/>
  <c r="T574" i="2"/>
  <c r="AC574" i="2" s="1"/>
  <c r="T573" i="2"/>
  <c r="AC573" i="2" s="1"/>
  <c r="T572" i="2"/>
  <c r="AC572" i="2" s="1"/>
  <c r="T571" i="2"/>
  <c r="AC571" i="2" s="1"/>
  <c r="T570" i="2"/>
  <c r="AC570" i="2" s="1"/>
  <c r="T569" i="2"/>
  <c r="AC569" i="2" s="1"/>
  <c r="T568" i="2"/>
  <c r="AC568" i="2" s="1"/>
  <c r="T567" i="2"/>
  <c r="AC567" i="2" s="1"/>
  <c r="T566" i="2"/>
  <c r="AC566" i="2" s="1"/>
  <c r="T565" i="2"/>
  <c r="AC565" i="2" s="1"/>
  <c r="T564" i="2"/>
  <c r="AC564" i="2" s="1"/>
  <c r="T563" i="2"/>
  <c r="AC563" i="2" s="1"/>
  <c r="T562" i="2"/>
  <c r="AC562" i="2" s="1"/>
  <c r="T561" i="2"/>
  <c r="AC561" i="2" s="1"/>
  <c r="T560" i="2"/>
  <c r="AC560" i="2" s="1"/>
  <c r="T559" i="2"/>
  <c r="AC559" i="2" s="1"/>
  <c r="T558" i="2"/>
  <c r="AC558" i="2" s="1"/>
  <c r="T557" i="2"/>
  <c r="AC557" i="2" s="1"/>
  <c r="T556" i="2"/>
  <c r="AC556" i="2" s="1"/>
  <c r="T555" i="2"/>
  <c r="AC555" i="2" s="1"/>
  <c r="T554" i="2"/>
  <c r="AC554" i="2" s="1"/>
  <c r="T553" i="2"/>
  <c r="AC553" i="2" s="1"/>
  <c r="T552" i="2"/>
  <c r="AC552" i="2" s="1"/>
  <c r="T551" i="2"/>
  <c r="AC551" i="2" s="1"/>
  <c r="T550" i="2"/>
  <c r="AC550" i="2" s="1"/>
  <c r="T549" i="2"/>
  <c r="AC549" i="2" s="1"/>
  <c r="T548" i="2"/>
  <c r="AC548" i="2" s="1"/>
  <c r="T547" i="2"/>
  <c r="AC547" i="2" s="1"/>
  <c r="T546" i="2"/>
  <c r="AC546" i="2" s="1"/>
  <c r="T545" i="2"/>
  <c r="AC545" i="2" s="1"/>
  <c r="T544" i="2"/>
  <c r="AC544" i="2" s="1"/>
  <c r="T543" i="2"/>
  <c r="AC543" i="2" s="1"/>
  <c r="T542" i="2"/>
  <c r="AC542" i="2" s="1"/>
  <c r="T541" i="2"/>
  <c r="AC541" i="2" s="1"/>
  <c r="T540" i="2"/>
  <c r="AC540" i="2" s="1"/>
  <c r="T539" i="2"/>
  <c r="AC539" i="2" s="1"/>
  <c r="T538" i="2"/>
  <c r="AC538" i="2" s="1"/>
  <c r="T537" i="2"/>
  <c r="AC537" i="2" s="1"/>
  <c r="T536" i="2"/>
  <c r="AC536" i="2" s="1"/>
  <c r="T535" i="2"/>
  <c r="AC535" i="2" s="1"/>
  <c r="T534" i="2"/>
  <c r="AC534" i="2" s="1"/>
  <c r="T533" i="2"/>
  <c r="AC533" i="2" s="1"/>
  <c r="T532" i="2"/>
  <c r="AC532" i="2" s="1"/>
  <c r="T531" i="2"/>
  <c r="AC531" i="2" s="1"/>
  <c r="T530" i="2"/>
  <c r="AC530" i="2" s="1"/>
  <c r="T529" i="2"/>
  <c r="AC529" i="2" s="1"/>
  <c r="T528" i="2"/>
  <c r="AC528" i="2" s="1"/>
  <c r="T527" i="2"/>
  <c r="AC527" i="2" s="1"/>
  <c r="T526" i="2"/>
  <c r="AC526" i="2" s="1"/>
  <c r="T525" i="2"/>
  <c r="AC525" i="2" s="1"/>
  <c r="T524" i="2"/>
  <c r="AC524" i="2" s="1"/>
  <c r="T523" i="2"/>
  <c r="AC523" i="2" s="1"/>
  <c r="T522" i="2"/>
  <c r="AC522" i="2" s="1"/>
  <c r="T521" i="2"/>
  <c r="AC521" i="2" s="1"/>
  <c r="T520" i="2"/>
  <c r="AC520" i="2" s="1"/>
  <c r="T519" i="2"/>
  <c r="AC519" i="2" s="1"/>
  <c r="T518" i="2"/>
  <c r="AC518" i="2" s="1"/>
  <c r="T517" i="2"/>
  <c r="AC517" i="2" s="1"/>
  <c r="T516" i="2"/>
  <c r="AC516" i="2" s="1"/>
  <c r="T515" i="2"/>
  <c r="AC515" i="2" s="1"/>
  <c r="T514" i="2"/>
  <c r="AC514" i="2" s="1"/>
  <c r="T513" i="2"/>
  <c r="AC513" i="2" s="1"/>
  <c r="T512" i="2"/>
  <c r="AC512" i="2" s="1"/>
  <c r="T511" i="2"/>
  <c r="AC511" i="2" s="1"/>
  <c r="T510" i="2"/>
  <c r="AC510" i="2" s="1"/>
  <c r="T509" i="2"/>
  <c r="AC509" i="2" s="1"/>
  <c r="T508" i="2"/>
  <c r="AC508" i="2" s="1"/>
  <c r="T507" i="2"/>
  <c r="AC507" i="2" s="1"/>
  <c r="T506" i="2"/>
  <c r="AC506" i="2" s="1"/>
  <c r="T505" i="2"/>
  <c r="AC505" i="2" s="1"/>
  <c r="T504" i="2"/>
  <c r="AC504" i="2" s="1"/>
  <c r="T503" i="2"/>
  <c r="AC503" i="2" s="1"/>
  <c r="T502" i="2"/>
  <c r="AC502" i="2" s="1"/>
  <c r="T501" i="2"/>
  <c r="AC501" i="2" s="1"/>
  <c r="T500" i="2"/>
  <c r="AC500" i="2" s="1"/>
  <c r="T499" i="2"/>
  <c r="AC499" i="2" s="1"/>
  <c r="T498" i="2"/>
  <c r="AC498" i="2" s="1"/>
  <c r="T497" i="2"/>
  <c r="AC497" i="2" s="1"/>
  <c r="T496" i="2"/>
  <c r="AC496" i="2" s="1"/>
  <c r="T495" i="2"/>
  <c r="AC495" i="2" s="1"/>
  <c r="T494" i="2"/>
  <c r="AC494" i="2" s="1"/>
  <c r="T493" i="2"/>
  <c r="AC493" i="2" s="1"/>
  <c r="T492" i="2"/>
  <c r="AC492" i="2" s="1"/>
  <c r="T491" i="2"/>
  <c r="AC491" i="2" s="1"/>
  <c r="T490" i="2"/>
  <c r="AC490" i="2" s="1"/>
  <c r="T489" i="2"/>
  <c r="AC489" i="2" s="1"/>
  <c r="T488" i="2"/>
  <c r="AC488" i="2" s="1"/>
  <c r="T487" i="2"/>
  <c r="AC487" i="2" s="1"/>
  <c r="T486" i="2"/>
  <c r="AC486" i="2" s="1"/>
  <c r="T485" i="2"/>
  <c r="AC485" i="2" s="1"/>
  <c r="T484" i="2"/>
  <c r="AC484" i="2" s="1"/>
  <c r="T483" i="2"/>
  <c r="AC483" i="2" s="1"/>
  <c r="T482" i="2"/>
  <c r="AC482" i="2" s="1"/>
  <c r="T481" i="2"/>
  <c r="AC481" i="2" s="1"/>
  <c r="T480" i="2"/>
  <c r="AC480" i="2" s="1"/>
  <c r="T479" i="2"/>
  <c r="AC479" i="2" s="1"/>
  <c r="T478" i="2"/>
  <c r="AC478" i="2" s="1"/>
  <c r="T477" i="2"/>
  <c r="AC477" i="2" s="1"/>
  <c r="T476" i="2"/>
  <c r="AC476" i="2" s="1"/>
  <c r="T475" i="2"/>
  <c r="AC475" i="2" s="1"/>
  <c r="T474" i="2"/>
  <c r="AC474" i="2" s="1"/>
  <c r="T473" i="2"/>
  <c r="AC473" i="2" s="1"/>
  <c r="T472" i="2"/>
  <c r="AC472" i="2" s="1"/>
  <c r="T471" i="2"/>
  <c r="AC471" i="2" s="1"/>
  <c r="T470" i="2"/>
  <c r="AC470" i="2" s="1"/>
  <c r="T469" i="2"/>
  <c r="AC469" i="2" s="1"/>
  <c r="T468" i="2"/>
  <c r="AC468" i="2" s="1"/>
  <c r="T467" i="2"/>
  <c r="AC467" i="2" s="1"/>
  <c r="T466" i="2"/>
  <c r="AC466" i="2" s="1"/>
  <c r="T465" i="2"/>
  <c r="AC465" i="2" s="1"/>
  <c r="T464" i="2"/>
  <c r="AC464" i="2" s="1"/>
  <c r="T463" i="2"/>
  <c r="AC463" i="2" s="1"/>
  <c r="T462" i="2"/>
  <c r="AC462" i="2" s="1"/>
  <c r="T461" i="2"/>
  <c r="AC461" i="2" s="1"/>
  <c r="T460" i="2"/>
  <c r="AC460" i="2" s="1"/>
  <c r="T459" i="2"/>
  <c r="AC459" i="2" s="1"/>
  <c r="T458" i="2"/>
  <c r="AC458" i="2" s="1"/>
  <c r="T457" i="2"/>
  <c r="AC457" i="2" s="1"/>
  <c r="T456" i="2"/>
  <c r="AC456" i="2" s="1"/>
  <c r="T455" i="2"/>
  <c r="AC455" i="2" s="1"/>
  <c r="T454" i="2"/>
  <c r="AC454" i="2" s="1"/>
  <c r="T453" i="2"/>
  <c r="AC453" i="2" s="1"/>
  <c r="T452" i="2"/>
  <c r="AC452" i="2" s="1"/>
  <c r="T451" i="2"/>
  <c r="AC451" i="2" s="1"/>
  <c r="T450" i="2"/>
  <c r="AC450" i="2" s="1"/>
  <c r="T449" i="2"/>
  <c r="AC449" i="2" s="1"/>
  <c r="T448" i="2"/>
  <c r="AC448" i="2" s="1"/>
  <c r="T447" i="2"/>
  <c r="AC447" i="2" s="1"/>
  <c r="T446" i="2"/>
  <c r="AC446" i="2" s="1"/>
  <c r="T445" i="2"/>
  <c r="AC445" i="2" s="1"/>
  <c r="T444" i="2"/>
  <c r="AC444" i="2" s="1"/>
  <c r="T443" i="2"/>
  <c r="AC443" i="2" s="1"/>
  <c r="T442" i="2"/>
  <c r="AC442" i="2" s="1"/>
  <c r="T441" i="2"/>
  <c r="AC441" i="2" s="1"/>
  <c r="T440" i="2"/>
  <c r="AC440" i="2" s="1"/>
  <c r="T439" i="2"/>
  <c r="AC439" i="2" s="1"/>
  <c r="T438" i="2"/>
  <c r="AC438" i="2" s="1"/>
  <c r="T437" i="2"/>
  <c r="AC437" i="2" s="1"/>
  <c r="T436" i="2"/>
  <c r="AC436" i="2" s="1"/>
  <c r="T435" i="2"/>
  <c r="AC435" i="2" s="1"/>
  <c r="T434" i="2"/>
  <c r="AC434" i="2" s="1"/>
  <c r="T433" i="2"/>
  <c r="AC433" i="2" s="1"/>
  <c r="T432" i="2"/>
  <c r="AC432" i="2" s="1"/>
  <c r="T431" i="2"/>
  <c r="AC431" i="2" s="1"/>
  <c r="T430" i="2"/>
  <c r="AC430" i="2" s="1"/>
  <c r="T429" i="2"/>
  <c r="AC429" i="2" s="1"/>
  <c r="T428" i="2"/>
  <c r="AC428" i="2" s="1"/>
  <c r="T427" i="2"/>
  <c r="AC427" i="2" s="1"/>
  <c r="T426" i="2"/>
  <c r="AC426" i="2" s="1"/>
  <c r="T425" i="2"/>
  <c r="AC425" i="2" s="1"/>
  <c r="T424" i="2"/>
  <c r="AC424" i="2" s="1"/>
  <c r="T423" i="2"/>
  <c r="AC423" i="2" s="1"/>
  <c r="T422" i="2"/>
  <c r="AC422" i="2" s="1"/>
  <c r="T421" i="2"/>
  <c r="AC421" i="2" s="1"/>
  <c r="T420" i="2"/>
  <c r="AC420" i="2" s="1"/>
  <c r="T419" i="2"/>
  <c r="AC419" i="2" s="1"/>
  <c r="T418" i="2"/>
  <c r="AC418" i="2" s="1"/>
  <c r="T417" i="2"/>
  <c r="AC417" i="2" s="1"/>
  <c r="T416" i="2"/>
  <c r="AC416" i="2" s="1"/>
  <c r="T415" i="2"/>
  <c r="AC415" i="2" s="1"/>
  <c r="T414" i="2"/>
  <c r="AC414" i="2" s="1"/>
  <c r="T413" i="2"/>
  <c r="AC413" i="2" s="1"/>
  <c r="T412" i="2"/>
  <c r="AC412" i="2" s="1"/>
  <c r="T411" i="2"/>
  <c r="AC411" i="2" s="1"/>
  <c r="T410" i="2"/>
  <c r="AC410" i="2" s="1"/>
  <c r="T409" i="2"/>
  <c r="AC409" i="2" s="1"/>
  <c r="T408" i="2"/>
  <c r="AC408" i="2" s="1"/>
  <c r="T407" i="2"/>
  <c r="AC407" i="2" s="1"/>
  <c r="T406" i="2"/>
  <c r="AC406" i="2" s="1"/>
  <c r="T405" i="2"/>
  <c r="AC405" i="2" s="1"/>
  <c r="T404" i="2"/>
  <c r="AC404" i="2" s="1"/>
  <c r="T403" i="2"/>
  <c r="AC403" i="2" s="1"/>
  <c r="T402" i="2"/>
  <c r="AC402" i="2" s="1"/>
  <c r="T401" i="2"/>
  <c r="AC401" i="2" s="1"/>
  <c r="T400" i="2"/>
  <c r="AC400" i="2" s="1"/>
  <c r="T399" i="2"/>
  <c r="AC399" i="2" s="1"/>
  <c r="T398" i="2"/>
  <c r="AC398" i="2" s="1"/>
  <c r="T397" i="2"/>
  <c r="AC397" i="2" s="1"/>
  <c r="T396" i="2"/>
  <c r="AC396" i="2" s="1"/>
  <c r="T395" i="2"/>
  <c r="AC395" i="2" s="1"/>
  <c r="T394" i="2"/>
  <c r="AC394" i="2" s="1"/>
  <c r="T393" i="2"/>
  <c r="AC393" i="2" s="1"/>
  <c r="T392" i="2"/>
  <c r="AC392" i="2" s="1"/>
  <c r="T391" i="2"/>
  <c r="AC391" i="2" s="1"/>
  <c r="T390" i="2"/>
  <c r="AC390" i="2" s="1"/>
  <c r="T389" i="2"/>
  <c r="AC389" i="2" s="1"/>
  <c r="T388" i="2"/>
  <c r="AC388" i="2" s="1"/>
  <c r="T387" i="2"/>
  <c r="AC387" i="2" s="1"/>
  <c r="T386" i="2"/>
  <c r="AC386" i="2" s="1"/>
  <c r="T385" i="2"/>
  <c r="AC385" i="2" s="1"/>
  <c r="T384" i="2"/>
  <c r="AC384" i="2" s="1"/>
  <c r="T383" i="2"/>
  <c r="AC383" i="2" s="1"/>
  <c r="T382" i="2"/>
  <c r="AC382" i="2" s="1"/>
  <c r="T381" i="2"/>
  <c r="AC381" i="2" s="1"/>
  <c r="T380" i="2"/>
  <c r="AC380" i="2" s="1"/>
  <c r="T379" i="2"/>
  <c r="AC379" i="2" s="1"/>
  <c r="T378" i="2"/>
  <c r="AC378" i="2" s="1"/>
  <c r="T377" i="2"/>
  <c r="AC377" i="2" s="1"/>
  <c r="T376" i="2"/>
  <c r="AC376" i="2" s="1"/>
  <c r="T375" i="2"/>
  <c r="AC375" i="2" s="1"/>
  <c r="T374" i="2"/>
  <c r="AC374" i="2" s="1"/>
  <c r="T373" i="2"/>
  <c r="AC373" i="2" s="1"/>
  <c r="T372" i="2"/>
  <c r="AC372" i="2" s="1"/>
  <c r="T371" i="2"/>
  <c r="AC371" i="2" s="1"/>
  <c r="T370" i="2"/>
  <c r="AC370" i="2" s="1"/>
  <c r="T369" i="2"/>
  <c r="AC369" i="2" s="1"/>
  <c r="T368" i="2"/>
  <c r="AC368" i="2" s="1"/>
  <c r="T367" i="2"/>
  <c r="AC367" i="2" s="1"/>
  <c r="T366" i="2"/>
  <c r="AC366" i="2" s="1"/>
  <c r="T365" i="2"/>
  <c r="AC365" i="2" s="1"/>
  <c r="T364" i="2"/>
  <c r="AC364" i="2" s="1"/>
  <c r="T363" i="2"/>
  <c r="AC363" i="2" s="1"/>
  <c r="T362" i="2"/>
  <c r="AC362" i="2" s="1"/>
  <c r="T361" i="2"/>
  <c r="AC361" i="2" s="1"/>
  <c r="T360" i="2"/>
  <c r="AC360" i="2" s="1"/>
  <c r="T359" i="2"/>
  <c r="AC359" i="2" s="1"/>
  <c r="T358" i="2"/>
  <c r="AC358" i="2" s="1"/>
  <c r="T357" i="2"/>
  <c r="AC357" i="2" s="1"/>
  <c r="T356" i="2"/>
  <c r="AC356" i="2" s="1"/>
  <c r="T355" i="2"/>
  <c r="AC355" i="2" s="1"/>
  <c r="T354" i="2"/>
  <c r="AC354" i="2" s="1"/>
  <c r="T353" i="2"/>
  <c r="AC353" i="2" s="1"/>
  <c r="T352" i="2"/>
  <c r="AC352" i="2" s="1"/>
  <c r="T351" i="2"/>
  <c r="AC351" i="2" s="1"/>
  <c r="T350" i="2"/>
  <c r="AC350" i="2" s="1"/>
  <c r="T349" i="2"/>
  <c r="AC349" i="2" s="1"/>
  <c r="T348" i="2"/>
  <c r="AC348" i="2" s="1"/>
  <c r="T347" i="2"/>
  <c r="AC347" i="2" s="1"/>
  <c r="T346" i="2"/>
  <c r="AC346" i="2" s="1"/>
  <c r="T345" i="2"/>
  <c r="AC345" i="2" s="1"/>
  <c r="T344" i="2"/>
  <c r="AC344" i="2" s="1"/>
  <c r="T343" i="2"/>
  <c r="AC343" i="2" s="1"/>
  <c r="T342" i="2"/>
  <c r="AC342" i="2" s="1"/>
  <c r="T341" i="2"/>
  <c r="AC341" i="2" s="1"/>
  <c r="T340" i="2"/>
  <c r="AC340" i="2" s="1"/>
  <c r="T339" i="2"/>
  <c r="AC339" i="2" s="1"/>
  <c r="T338" i="2"/>
  <c r="AC338" i="2" s="1"/>
  <c r="T337" i="2"/>
  <c r="AC337" i="2" s="1"/>
  <c r="T336" i="2"/>
  <c r="AC336" i="2" s="1"/>
  <c r="T335" i="2"/>
  <c r="AC335" i="2" s="1"/>
  <c r="T334" i="2"/>
  <c r="AC334" i="2" s="1"/>
  <c r="T333" i="2"/>
  <c r="AC333" i="2" s="1"/>
  <c r="T332" i="2"/>
  <c r="AC332" i="2" s="1"/>
  <c r="T331" i="2"/>
  <c r="AC331" i="2" s="1"/>
  <c r="T330" i="2"/>
  <c r="AC330" i="2" s="1"/>
  <c r="T329" i="2"/>
  <c r="AC329" i="2" s="1"/>
  <c r="T328" i="2"/>
  <c r="AC328" i="2" s="1"/>
  <c r="T327" i="2"/>
  <c r="AC327" i="2" s="1"/>
  <c r="T326" i="2"/>
  <c r="AC326" i="2" s="1"/>
  <c r="T325" i="2"/>
  <c r="AC325" i="2" s="1"/>
  <c r="T324" i="2"/>
  <c r="AC324" i="2" s="1"/>
  <c r="T323" i="2"/>
  <c r="AC323" i="2" s="1"/>
  <c r="T322" i="2"/>
  <c r="AC322" i="2" s="1"/>
  <c r="T321" i="2"/>
  <c r="AC321" i="2" s="1"/>
  <c r="T320" i="2"/>
  <c r="AC320" i="2" s="1"/>
  <c r="T319" i="2"/>
  <c r="AC319" i="2" s="1"/>
  <c r="T318" i="2"/>
  <c r="AC318" i="2" s="1"/>
  <c r="T317" i="2"/>
  <c r="AC317" i="2" s="1"/>
  <c r="T316" i="2"/>
  <c r="AC316" i="2" s="1"/>
  <c r="T315" i="2"/>
  <c r="AC315" i="2" s="1"/>
  <c r="T314" i="2"/>
  <c r="AC314" i="2" s="1"/>
  <c r="T313" i="2"/>
  <c r="AC313" i="2" s="1"/>
  <c r="T312" i="2"/>
  <c r="AC312" i="2" s="1"/>
  <c r="T311" i="2"/>
  <c r="AC311" i="2" s="1"/>
  <c r="T310" i="2"/>
  <c r="AC310" i="2" s="1"/>
  <c r="T309" i="2"/>
  <c r="AC309" i="2" s="1"/>
  <c r="T308" i="2"/>
  <c r="AC308" i="2" s="1"/>
  <c r="T307" i="2"/>
  <c r="AC307" i="2" s="1"/>
  <c r="T306" i="2"/>
  <c r="AC306" i="2" s="1"/>
  <c r="T305" i="2"/>
  <c r="AC305" i="2" s="1"/>
  <c r="T304" i="2"/>
  <c r="AC304" i="2" s="1"/>
  <c r="T303" i="2"/>
  <c r="AC303" i="2" s="1"/>
  <c r="T302" i="2"/>
  <c r="AC302" i="2" s="1"/>
  <c r="T301" i="2"/>
  <c r="AC301" i="2" s="1"/>
  <c r="T300" i="2"/>
  <c r="AC300" i="2" s="1"/>
  <c r="T299" i="2"/>
  <c r="AC299" i="2" s="1"/>
  <c r="T298" i="2"/>
  <c r="AC298" i="2" s="1"/>
  <c r="T297" i="2"/>
  <c r="AC297" i="2" s="1"/>
  <c r="T296" i="2"/>
  <c r="AC296" i="2" s="1"/>
  <c r="T295" i="2"/>
  <c r="AC295" i="2" s="1"/>
  <c r="T294" i="2"/>
  <c r="AC294" i="2" s="1"/>
  <c r="T293" i="2"/>
  <c r="AC293" i="2" s="1"/>
  <c r="T292" i="2"/>
  <c r="AC292" i="2" s="1"/>
  <c r="T291" i="2"/>
  <c r="AC291" i="2" s="1"/>
  <c r="T290" i="2"/>
  <c r="AC290" i="2" s="1"/>
  <c r="T289" i="2"/>
  <c r="AC289" i="2" s="1"/>
  <c r="T288" i="2"/>
  <c r="AC288" i="2" s="1"/>
  <c r="T287" i="2"/>
  <c r="AC287" i="2" s="1"/>
  <c r="T286" i="2"/>
  <c r="AC286" i="2" s="1"/>
  <c r="T285" i="2"/>
  <c r="AC285" i="2" s="1"/>
  <c r="T284" i="2"/>
  <c r="AC284" i="2" s="1"/>
  <c r="T283" i="2"/>
  <c r="AC283" i="2" s="1"/>
  <c r="T282" i="2"/>
  <c r="AC282" i="2" s="1"/>
  <c r="T281" i="2"/>
  <c r="AC281" i="2" s="1"/>
  <c r="T280" i="2"/>
  <c r="AC280" i="2" s="1"/>
  <c r="T279" i="2"/>
  <c r="AC279" i="2" s="1"/>
  <c r="T278" i="2"/>
  <c r="AC278" i="2" s="1"/>
  <c r="T277" i="2"/>
  <c r="AC277" i="2" s="1"/>
  <c r="T276" i="2"/>
  <c r="AC276" i="2" s="1"/>
  <c r="T275" i="2"/>
  <c r="AC275" i="2" s="1"/>
  <c r="T274" i="2"/>
  <c r="AC274" i="2" s="1"/>
  <c r="T273" i="2"/>
  <c r="AC273" i="2" s="1"/>
  <c r="T272" i="2"/>
  <c r="AC272" i="2" s="1"/>
  <c r="T271" i="2"/>
  <c r="AC271" i="2" s="1"/>
  <c r="T270" i="2"/>
  <c r="AC270" i="2" s="1"/>
  <c r="T269" i="2"/>
  <c r="AC269" i="2" s="1"/>
  <c r="T268" i="2"/>
  <c r="AC268" i="2" s="1"/>
  <c r="T267" i="2"/>
  <c r="AC267" i="2" s="1"/>
  <c r="T266" i="2"/>
  <c r="AC266" i="2" s="1"/>
  <c r="T265" i="2"/>
  <c r="AC265" i="2" s="1"/>
  <c r="T264" i="2"/>
  <c r="AC264" i="2" s="1"/>
  <c r="T263" i="2"/>
  <c r="AC263" i="2" s="1"/>
  <c r="T262" i="2"/>
  <c r="AC262" i="2" s="1"/>
  <c r="T261" i="2"/>
  <c r="AC261" i="2" s="1"/>
  <c r="T260" i="2"/>
  <c r="AC260" i="2" s="1"/>
  <c r="T259" i="2"/>
  <c r="AC259" i="2" s="1"/>
  <c r="T258" i="2"/>
  <c r="AC258" i="2" s="1"/>
  <c r="T257" i="2"/>
  <c r="AC257" i="2" s="1"/>
  <c r="T256" i="2"/>
  <c r="AC256" i="2" s="1"/>
  <c r="T255" i="2"/>
  <c r="AC255" i="2" s="1"/>
  <c r="T254" i="2"/>
  <c r="AC254" i="2" s="1"/>
  <c r="T253" i="2"/>
  <c r="AC253" i="2" s="1"/>
  <c r="T252" i="2"/>
  <c r="AC252" i="2" s="1"/>
  <c r="T251" i="2"/>
  <c r="AC251" i="2" s="1"/>
  <c r="T250" i="2"/>
  <c r="AC250" i="2" s="1"/>
  <c r="T249" i="2"/>
  <c r="AC249" i="2" s="1"/>
  <c r="T248" i="2"/>
  <c r="AC248" i="2" s="1"/>
  <c r="T247" i="2"/>
  <c r="AC247" i="2" s="1"/>
  <c r="T246" i="2"/>
  <c r="AC246" i="2" s="1"/>
  <c r="T245" i="2"/>
  <c r="AC245" i="2" s="1"/>
  <c r="T244" i="2"/>
  <c r="AC244" i="2" s="1"/>
  <c r="T243" i="2"/>
  <c r="AC243" i="2" s="1"/>
  <c r="T242" i="2"/>
  <c r="AC242" i="2" s="1"/>
  <c r="T241" i="2"/>
  <c r="AC241" i="2" s="1"/>
  <c r="T240" i="2"/>
  <c r="AC240" i="2" s="1"/>
  <c r="T239" i="2"/>
  <c r="AC239" i="2" s="1"/>
  <c r="T238" i="2"/>
  <c r="AC238" i="2" s="1"/>
  <c r="T237" i="2"/>
  <c r="AC237" i="2" s="1"/>
  <c r="T236" i="2"/>
  <c r="AC236" i="2" s="1"/>
  <c r="T235" i="2"/>
  <c r="AC235" i="2" s="1"/>
  <c r="T234" i="2"/>
  <c r="AC234" i="2" s="1"/>
  <c r="T233" i="2"/>
  <c r="AC233" i="2" s="1"/>
  <c r="T232" i="2"/>
  <c r="AC232" i="2" s="1"/>
  <c r="T231" i="2"/>
  <c r="AC231" i="2" s="1"/>
  <c r="T230" i="2"/>
  <c r="AC230" i="2" s="1"/>
  <c r="T229" i="2"/>
  <c r="AC229" i="2" s="1"/>
  <c r="T228" i="2"/>
  <c r="AC228" i="2" s="1"/>
  <c r="T227" i="2"/>
  <c r="AC227" i="2" s="1"/>
  <c r="T226" i="2"/>
  <c r="AC226" i="2" s="1"/>
  <c r="T225" i="2"/>
  <c r="AC225" i="2" s="1"/>
  <c r="T224" i="2"/>
  <c r="AC224" i="2" s="1"/>
  <c r="T223" i="2"/>
  <c r="AC223" i="2" s="1"/>
  <c r="T222" i="2"/>
  <c r="AC222" i="2" s="1"/>
  <c r="T221" i="2"/>
  <c r="AC221" i="2" s="1"/>
  <c r="T220" i="2"/>
  <c r="AC220" i="2" s="1"/>
  <c r="T219" i="2"/>
  <c r="AC219" i="2" s="1"/>
  <c r="T218" i="2"/>
  <c r="AC218" i="2" s="1"/>
  <c r="T217" i="2"/>
  <c r="AC217" i="2" s="1"/>
  <c r="T216" i="2"/>
  <c r="AC216" i="2" s="1"/>
  <c r="T215" i="2"/>
  <c r="AC215" i="2" s="1"/>
  <c r="T214" i="2"/>
  <c r="AC214" i="2" s="1"/>
  <c r="T213" i="2"/>
  <c r="AC213" i="2" s="1"/>
  <c r="T212" i="2"/>
  <c r="AC212" i="2" s="1"/>
  <c r="T211" i="2"/>
  <c r="AC211" i="2" s="1"/>
  <c r="T210" i="2"/>
  <c r="AC210" i="2" s="1"/>
  <c r="T209" i="2"/>
  <c r="AC209" i="2" s="1"/>
  <c r="T208" i="2"/>
  <c r="AC208" i="2" s="1"/>
  <c r="T207" i="2"/>
  <c r="AC207" i="2" s="1"/>
  <c r="T206" i="2"/>
  <c r="AC206" i="2" s="1"/>
  <c r="T205" i="2"/>
  <c r="AC205" i="2" s="1"/>
  <c r="T204" i="2"/>
  <c r="AC204" i="2" s="1"/>
  <c r="T203" i="2"/>
  <c r="AC203" i="2" s="1"/>
  <c r="T202" i="2"/>
  <c r="AC202" i="2" s="1"/>
  <c r="T201" i="2"/>
  <c r="AC201" i="2" s="1"/>
  <c r="T200" i="2"/>
  <c r="AC200" i="2" s="1"/>
  <c r="T199" i="2"/>
  <c r="AC199" i="2" s="1"/>
  <c r="T198" i="2"/>
  <c r="AC198" i="2" s="1"/>
  <c r="T197" i="2"/>
  <c r="AC197" i="2" s="1"/>
  <c r="T196" i="2"/>
  <c r="AC196" i="2" s="1"/>
  <c r="T195" i="2"/>
  <c r="AC195" i="2" s="1"/>
  <c r="T194" i="2"/>
  <c r="AC194" i="2" s="1"/>
  <c r="T193" i="2"/>
  <c r="AC193" i="2" s="1"/>
  <c r="T192" i="2"/>
  <c r="AC192" i="2" s="1"/>
  <c r="T191" i="2"/>
  <c r="AC191" i="2" s="1"/>
  <c r="T190" i="2"/>
  <c r="AC190" i="2" s="1"/>
  <c r="T189" i="2"/>
  <c r="AC189" i="2" s="1"/>
  <c r="T188" i="2"/>
  <c r="AC188" i="2" s="1"/>
  <c r="T187" i="2"/>
  <c r="AC187" i="2" s="1"/>
  <c r="T186" i="2"/>
  <c r="AC186" i="2" s="1"/>
  <c r="T185" i="2"/>
  <c r="AC185" i="2" s="1"/>
  <c r="T184" i="2"/>
  <c r="AC184" i="2" s="1"/>
  <c r="T183" i="2"/>
  <c r="AC183" i="2" s="1"/>
  <c r="T182" i="2"/>
  <c r="AC182" i="2" s="1"/>
  <c r="T181" i="2"/>
  <c r="AC181" i="2" s="1"/>
  <c r="T180" i="2"/>
  <c r="AC180" i="2" s="1"/>
  <c r="T179" i="2"/>
  <c r="AC179" i="2" s="1"/>
  <c r="T178" i="2"/>
  <c r="AC178" i="2" s="1"/>
  <c r="T177" i="2"/>
  <c r="AC177" i="2" s="1"/>
  <c r="T176" i="2"/>
  <c r="AC176" i="2" s="1"/>
  <c r="T175" i="2"/>
  <c r="AC175" i="2" s="1"/>
  <c r="T174" i="2"/>
  <c r="AC174" i="2" s="1"/>
  <c r="T173" i="2"/>
  <c r="AC173" i="2" s="1"/>
  <c r="T172" i="2"/>
  <c r="AC172" i="2" s="1"/>
  <c r="T171" i="2"/>
  <c r="AC171" i="2" s="1"/>
  <c r="T170" i="2"/>
  <c r="AC170" i="2" s="1"/>
  <c r="T169" i="2"/>
  <c r="AC169" i="2" s="1"/>
  <c r="T168" i="2"/>
  <c r="AC168" i="2" s="1"/>
  <c r="T167" i="2"/>
  <c r="AC167" i="2" s="1"/>
  <c r="T166" i="2"/>
  <c r="AC166" i="2" s="1"/>
  <c r="T165" i="2"/>
  <c r="AC165" i="2" s="1"/>
  <c r="T164" i="2"/>
  <c r="AC164" i="2" s="1"/>
  <c r="T163" i="2"/>
  <c r="AC163" i="2" s="1"/>
  <c r="T162" i="2"/>
  <c r="AC162" i="2" s="1"/>
  <c r="T161" i="2"/>
  <c r="AC161" i="2" s="1"/>
  <c r="T160" i="2"/>
  <c r="AC160" i="2" s="1"/>
  <c r="T159" i="2"/>
  <c r="AC159" i="2" s="1"/>
  <c r="T158" i="2"/>
  <c r="AC158" i="2" s="1"/>
  <c r="T157" i="2"/>
  <c r="AC157" i="2" s="1"/>
  <c r="T156" i="2"/>
  <c r="AC156" i="2" s="1"/>
  <c r="T155" i="2"/>
  <c r="AC155" i="2" s="1"/>
  <c r="T154" i="2"/>
  <c r="AC154" i="2" s="1"/>
  <c r="T153" i="2"/>
  <c r="AC153" i="2" s="1"/>
  <c r="T152" i="2"/>
  <c r="AC152" i="2" s="1"/>
  <c r="T151" i="2"/>
  <c r="AC151" i="2" s="1"/>
  <c r="T150" i="2"/>
  <c r="AC150" i="2" s="1"/>
  <c r="T149" i="2"/>
  <c r="AC149" i="2" s="1"/>
  <c r="T148" i="2"/>
  <c r="AC148" i="2" s="1"/>
  <c r="T147" i="2"/>
  <c r="AC147" i="2" s="1"/>
  <c r="T146" i="2"/>
  <c r="AC146" i="2" s="1"/>
  <c r="T145" i="2"/>
  <c r="AC145" i="2" s="1"/>
  <c r="T144" i="2"/>
  <c r="AC144" i="2" s="1"/>
  <c r="T143" i="2"/>
  <c r="AC143" i="2" s="1"/>
  <c r="T142" i="2"/>
  <c r="AC142" i="2" s="1"/>
  <c r="T141" i="2"/>
  <c r="AC141" i="2" s="1"/>
  <c r="T140" i="2"/>
  <c r="AC140" i="2" s="1"/>
  <c r="T139" i="2"/>
  <c r="AC139" i="2" s="1"/>
  <c r="T138" i="2"/>
  <c r="AC138" i="2" s="1"/>
  <c r="T137" i="2"/>
  <c r="AC137" i="2" s="1"/>
  <c r="T136" i="2"/>
  <c r="AC136" i="2" s="1"/>
  <c r="T135" i="2"/>
  <c r="AC135" i="2" s="1"/>
  <c r="T134" i="2"/>
  <c r="AC134" i="2" s="1"/>
  <c r="T133" i="2"/>
  <c r="AC133" i="2" s="1"/>
  <c r="T132" i="2"/>
  <c r="AC132" i="2" s="1"/>
  <c r="T131" i="2"/>
  <c r="AC131" i="2" s="1"/>
  <c r="T130" i="2"/>
  <c r="AC130" i="2" s="1"/>
  <c r="T129" i="2"/>
  <c r="AC129" i="2" s="1"/>
  <c r="T128" i="2"/>
  <c r="AC128" i="2" s="1"/>
  <c r="T127" i="2"/>
  <c r="AC127" i="2" s="1"/>
  <c r="T126" i="2"/>
  <c r="AC126" i="2" s="1"/>
  <c r="T125" i="2"/>
  <c r="AC125" i="2" s="1"/>
  <c r="T124" i="2"/>
  <c r="AC124" i="2" s="1"/>
  <c r="T123" i="2"/>
  <c r="AC123" i="2" s="1"/>
  <c r="T122" i="2"/>
  <c r="AC122" i="2" s="1"/>
  <c r="T121" i="2"/>
  <c r="AC121" i="2" s="1"/>
  <c r="T120" i="2"/>
  <c r="AC120" i="2" s="1"/>
  <c r="T119" i="2"/>
  <c r="AC119" i="2" s="1"/>
  <c r="T118" i="2"/>
  <c r="AC118" i="2" s="1"/>
  <c r="T117" i="2"/>
  <c r="AC117" i="2" s="1"/>
  <c r="T116" i="2"/>
  <c r="AC116" i="2" s="1"/>
  <c r="T115" i="2"/>
  <c r="AC115" i="2" s="1"/>
  <c r="T114" i="2"/>
  <c r="AC114" i="2" s="1"/>
  <c r="T113" i="2"/>
  <c r="AC113" i="2" s="1"/>
  <c r="T112" i="2"/>
  <c r="AC112" i="2" s="1"/>
  <c r="T111" i="2"/>
  <c r="AC111" i="2" s="1"/>
  <c r="T110" i="2"/>
  <c r="AC110" i="2" s="1"/>
  <c r="T109" i="2"/>
  <c r="AC109" i="2" s="1"/>
  <c r="T108" i="2"/>
  <c r="AC108" i="2" s="1"/>
  <c r="T107" i="2"/>
  <c r="AC107" i="2" s="1"/>
  <c r="T106" i="2"/>
  <c r="AC106" i="2" s="1"/>
  <c r="T105" i="2"/>
  <c r="AC105" i="2" s="1"/>
  <c r="T104" i="2"/>
  <c r="AC104" i="2" s="1"/>
  <c r="T103" i="2"/>
  <c r="AC103" i="2" s="1"/>
  <c r="T102" i="2"/>
  <c r="AC102" i="2" s="1"/>
  <c r="T101" i="2"/>
  <c r="AC101" i="2" s="1"/>
  <c r="T100" i="2"/>
  <c r="AC100" i="2" s="1"/>
  <c r="T99" i="2"/>
  <c r="AC99" i="2" s="1"/>
  <c r="T98" i="2"/>
  <c r="AC98" i="2" s="1"/>
  <c r="T97" i="2"/>
  <c r="AC97" i="2" s="1"/>
  <c r="T96" i="2"/>
  <c r="AC96" i="2" s="1"/>
  <c r="T95" i="2"/>
  <c r="AC95" i="2" s="1"/>
  <c r="T94" i="2"/>
  <c r="AC94" i="2" s="1"/>
  <c r="T93" i="2"/>
  <c r="AC93" i="2" s="1"/>
  <c r="T92" i="2"/>
  <c r="AC92" i="2" s="1"/>
  <c r="T91" i="2"/>
  <c r="AC91" i="2" s="1"/>
  <c r="T90" i="2"/>
  <c r="AC90" i="2" s="1"/>
  <c r="T89" i="2"/>
  <c r="AC89" i="2" s="1"/>
  <c r="T88" i="2"/>
  <c r="AC88" i="2" s="1"/>
  <c r="T87" i="2"/>
  <c r="AC87" i="2" s="1"/>
  <c r="T86" i="2"/>
  <c r="AC86" i="2" s="1"/>
  <c r="T85" i="2"/>
  <c r="AC85" i="2" s="1"/>
  <c r="T84" i="2"/>
  <c r="AC84" i="2" s="1"/>
  <c r="T83" i="2"/>
  <c r="AC83" i="2" s="1"/>
  <c r="T82" i="2"/>
  <c r="AC82" i="2" s="1"/>
  <c r="T81" i="2"/>
  <c r="AC81" i="2" s="1"/>
  <c r="T80" i="2"/>
  <c r="AC80" i="2" s="1"/>
  <c r="T79" i="2"/>
  <c r="AC79" i="2" s="1"/>
  <c r="T78" i="2"/>
  <c r="AC78" i="2" s="1"/>
  <c r="T77" i="2"/>
  <c r="AC77" i="2" s="1"/>
  <c r="T76" i="2"/>
  <c r="AC76" i="2" s="1"/>
  <c r="T75" i="2"/>
  <c r="AC75" i="2" s="1"/>
  <c r="T74" i="2"/>
  <c r="AC74" i="2" s="1"/>
  <c r="T73" i="2"/>
  <c r="AC73" i="2" s="1"/>
  <c r="T72" i="2"/>
  <c r="AC72" i="2" s="1"/>
  <c r="T71" i="2"/>
  <c r="AC71" i="2" s="1"/>
  <c r="T70" i="2"/>
  <c r="AC70" i="2" s="1"/>
  <c r="T69" i="2"/>
  <c r="AC69" i="2" s="1"/>
  <c r="T68" i="2"/>
  <c r="AC68" i="2" s="1"/>
  <c r="T67" i="2"/>
  <c r="AC67" i="2" s="1"/>
  <c r="T66" i="2"/>
  <c r="AC66" i="2" s="1"/>
  <c r="T65" i="2"/>
  <c r="AC65" i="2" s="1"/>
  <c r="T64" i="2"/>
  <c r="AC64" i="2" s="1"/>
  <c r="T63" i="2"/>
  <c r="AC63" i="2" s="1"/>
  <c r="T62" i="2"/>
  <c r="AC62" i="2" s="1"/>
  <c r="T61" i="2"/>
  <c r="AC61" i="2" s="1"/>
  <c r="T60" i="2"/>
  <c r="AC60" i="2" s="1"/>
  <c r="T59" i="2"/>
  <c r="AC59" i="2" s="1"/>
  <c r="T58" i="2"/>
  <c r="AC58" i="2" s="1"/>
  <c r="T57" i="2"/>
  <c r="AC57" i="2" s="1"/>
  <c r="T56" i="2"/>
  <c r="AC56" i="2" s="1"/>
  <c r="T55" i="2"/>
  <c r="AC55" i="2" s="1"/>
  <c r="T54" i="2"/>
  <c r="AC54" i="2" s="1"/>
  <c r="T53" i="2"/>
  <c r="AC53" i="2" s="1"/>
  <c r="T52" i="2"/>
  <c r="AC52" i="2" s="1"/>
  <c r="T51" i="2"/>
  <c r="AC51" i="2" s="1"/>
  <c r="T50" i="2"/>
  <c r="AC50" i="2" s="1"/>
  <c r="T49" i="2"/>
  <c r="AC49" i="2" s="1"/>
  <c r="T48" i="2"/>
  <c r="AC48" i="2" s="1"/>
  <c r="T47" i="2"/>
  <c r="AC47" i="2" s="1"/>
  <c r="T46" i="2"/>
  <c r="AC46" i="2" s="1"/>
  <c r="T45" i="2"/>
  <c r="AC45" i="2" s="1"/>
  <c r="T44" i="2"/>
  <c r="AC44" i="2" s="1"/>
  <c r="T43" i="2"/>
  <c r="AC43" i="2" s="1"/>
  <c r="T42" i="2"/>
  <c r="AC42" i="2" s="1"/>
  <c r="T41" i="2"/>
  <c r="AC41" i="2" s="1"/>
  <c r="T40" i="2"/>
  <c r="AC40" i="2" s="1"/>
  <c r="T39" i="2"/>
  <c r="AC39" i="2" s="1"/>
  <c r="T38" i="2"/>
  <c r="AC38" i="2" s="1"/>
  <c r="T37" i="2"/>
  <c r="AC37" i="2" s="1"/>
  <c r="T36" i="2"/>
  <c r="AC36" i="2" s="1"/>
  <c r="T35" i="2"/>
  <c r="AC35" i="2" s="1"/>
  <c r="T34" i="2"/>
  <c r="AC34" i="2" s="1"/>
  <c r="T33" i="2"/>
  <c r="AC33" i="2" s="1"/>
  <c r="T32" i="2"/>
  <c r="AC32" i="2" s="1"/>
  <c r="T31" i="2"/>
  <c r="AC31" i="2" s="1"/>
  <c r="T30" i="2"/>
  <c r="AC30" i="2" s="1"/>
  <c r="T29" i="2"/>
  <c r="AC29" i="2" s="1"/>
  <c r="T28" i="2"/>
  <c r="AC28" i="2" s="1"/>
  <c r="T27" i="2"/>
  <c r="AC27" i="2" s="1"/>
  <c r="T26" i="2"/>
  <c r="AC26" i="2" s="1"/>
  <c r="T25" i="2"/>
  <c r="AC25" i="2" s="1"/>
  <c r="T24" i="2"/>
  <c r="AC24" i="2" s="1"/>
  <c r="T23" i="2"/>
  <c r="AC23" i="2" s="1"/>
  <c r="T22" i="2"/>
  <c r="AC22" i="2" s="1"/>
  <c r="T21" i="2"/>
  <c r="AC21" i="2" s="1"/>
  <c r="T20" i="2"/>
  <c r="AC20" i="2" s="1"/>
  <c r="T19" i="2"/>
  <c r="AC19" i="2" s="1"/>
  <c r="T18" i="2"/>
  <c r="AC18" i="2" s="1"/>
  <c r="T17" i="2"/>
  <c r="AC17" i="2" s="1"/>
  <c r="T16" i="2"/>
  <c r="AC16" i="2" s="1"/>
  <c r="T15" i="2"/>
  <c r="AC15" i="2" s="1"/>
  <c r="T14" i="2"/>
  <c r="AC14" i="2" s="1"/>
  <c r="T13" i="2"/>
  <c r="AC13" i="2" s="1"/>
  <c r="T12" i="2"/>
  <c r="AC12" i="2" s="1"/>
  <c r="T11" i="2"/>
  <c r="AC11" i="2" s="1"/>
  <c r="T10" i="2"/>
  <c r="AC10" i="2" s="1"/>
  <c r="T9" i="2"/>
  <c r="AC9" i="2" s="1"/>
  <c r="T8" i="2"/>
  <c r="AC8" i="2" s="1"/>
  <c r="T7" i="2"/>
  <c r="AC7" i="2" s="1"/>
  <c r="T6" i="2"/>
  <c r="AC6" i="2" s="1"/>
  <c r="T5" i="2"/>
  <c r="AC5" i="2" s="1"/>
  <c r="T4" i="2"/>
  <c r="AC4" i="2" s="1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N14" i="2" l="1"/>
  <c r="R14" i="2" s="1"/>
  <c r="V14" i="2" s="1"/>
  <c r="N22" i="2"/>
  <c r="R22" i="2" s="1"/>
  <c r="V22" i="2" s="1"/>
  <c r="N30" i="2"/>
  <c r="R30" i="2" s="1"/>
  <c r="V30" i="2" s="1"/>
  <c r="N42" i="2"/>
  <c r="R42" i="2" s="1"/>
  <c r="V42" i="2" s="1"/>
  <c r="N50" i="2"/>
  <c r="R50" i="2" s="1"/>
  <c r="V50" i="2" s="1"/>
  <c r="N58" i="2"/>
  <c r="R58" i="2" s="1"/>
  <c r="V58" i="2" s="1"/>
  <c r="N64" i="2"/>
  <c r="R64" i="2" s="1"/>
  <c r="V64" i="2" s="1"/>
  <c r="N82" i="2"/>
  <c r="R82" i="2" s="1"/>
  <c r="V82" i="2" s="1"/>
  <c r="N90" i="2"/>
  <c r="R90" i="2" s="1"/>
  <c r="V90" i="2" s="1"/>
  <c r="N98" i="2"/>
  <c r="R98" i="2" s="1"/>
  <c r="V98" i="2" s="1"/>
  <c r="N105" i="2"/>
  <c r="R105" i="2" s="1"/>
  <c r="V105" i="2" s="1"/>
  <c r="N113" i="2"/>
  <c r="R113" i="2" s="1"/>
  <c r="V113" i="2" s="1"/>
  <c r="N121" i="2"/>
  <c r="R121" i="2" s="1"/>
  <c r="V121" i="2" s="1"/>
  <c r="N129" i="2"/>
  <c r="R129" i="2" s="1"/>
  <c r="V129" i="2" s="1"/>
  <c r="N137" i="2"/>
  <c r="R137" i="2" s="1"/>
  <c r="V137" i="2" s="1"/>
  <c r="N147" i="2"/>
  <c r="R147" i="2" s="1"/>
  <c r="V147" i="2" s="1"/>
  <c r="N154" i="2"/>
  <c r="R154" i="2" s="1"/>
  <c r="V154" i="2" s="1"/>
  <c r="N162" i="2"/>
  <c r="R162" i="2" s="1"/>
  <c r="V162" i="2" s="1"/>
  <c r="N170" i="2"/>
  <c r="R170" i="2" s="1"/>
  <c r="V170" i="2" s="1"/>
  <c r="N178" i="2"/>
  <c r="R178" i="2" s="1"/>
  <c r="V178" i="2" s="1"/>
  <c r="N189" i="2"/>
  <c r="R189" i="2" s="1"/>
  <c r="V189" i="2" s="1"/>
  <c r="N198" i="2"/>
  <c r="R198" i="2" s="1"/>
  <c r="V198" i="2" s="1"/>
  <c r="N206" i="2"/>
  <c r="R206" i="2" s="1"/>
  <c r="V206" i="2" s="1"/>
  <c r="N214" i="2"/>
  <c r="R214" i="2" s="1"/>
  <c r="V214" i="2" s="1"/>
  <c r="N222" i="2"/>
  <c r="R222" i="2" s="1"/>
  <c r="V222" i="2" s="1"/>
  <c r="N229" i="2"/>
  <c r="R229" i="2" s="1"/>
  <c r="V229" i="2" s="1"/>
  <c r="N232" i="2"/>
  <c r="R232" i="2" s="1"/>
  <c r="V232" i="2" s="1"/>
  <c r="N236" i="2"/>
  <c r="R236" i="2" s="1"/>
  <c r="V236" i="2" s="1"/>
  <c r="N244" i="2"/>
  <c r="R244" i="2" s="1"/>
  <c r="V244" i="2" s="1"/>
  <c r="N247" i="2"/>
  <c r="R247" i="2" s="1"/>
  <c r="V247" i="2" s="1"/>
  <c r="N251" i="2"/>
  <c r="R251" i="2" s="1"/>
  <c r="V251" i="2" s="1"/>
  <c r="N255" i="2"/>
  <c r="R255" i="2" s="1"/>
  <c r="V255" i="2" s="1"/>
  <c r="N259" i="2"/>
  <c r="R259" i="2" s="1"/>
  <c r="V259" i="2" s="1"/>
  <c r="N263" i="2"/>
  <c r="R263" i="2" s="1"/>
  <c r="V263" i="2" s="1"/>
  <c r="N267" i="2"/>
  <c r="R267" i="2" s="1"/>
  <c r="V267" i="2" s="1"/>
  <c r="N274" i="2"/>
  <c r="R274" i="2" s="1"/>
  <c r="V274" i="2" s="1"/>
  <c r="N281" i="2"/>
  <c r="R281" i="2" s="1"/>
  <c r="V281" i="2" s="1"/>
  <c r="N285" i="2"/>
  <c r="R285" i="2" s="1"/>
  <c r="V285" i="2" s="1"/>
  <c r="N289" i="2"/>
  <c r="R289" i="2" s="1"/>
  <c r="V289" i="2" s="1"/>
  <c r="N293" i="2"/>
  <c r="R293" i="2" s="1"/>
  <c r="V293" i="2" s="1"/>
  <c r="N297" i="2"/>
  <c r="R297" i="2" s="1"/>
  <c r="V297" i="2" s="1"/>
  <c r="N301" i="2"/>
  <c r="R301" i="2" s="1"/>
  <c r="V301" i="2" s="1"/>
  <c r="N306" i="2"/>
  <c r="R306" i="2" s="1"/>
  <c r="V306" i="2" s="1"/>
  <c r="N314" i="2"/>
  <c r="R314" i="2" s="1"/>
  <c r="V314" i="2" s="1"/>
  <c r="N10" i="2"/>
  <c r="R10" i="2" s="1"/>
  <c r="V10" i="2" s="1"/>
  <c r="N18" i="2"/>
  <c r="R18" i="2" s="1"/>
  <c r="V18" i="2" s="1"/>
  <c r="N26" i="2"/>
  <c r="R26" i="2" s="1"/>
  <c r="V26" i="2" s="1"/>
  <c r="N34" i="2"/>
  <c r="R34" i="2" s="1"/>
  <c r="V34" i="2" s="1"/>
  <c r="N38" i="2"/>
  <c r="R38" i="2" s="1"/>
  <c r="V38" i="2" s="1"/>
  <c r="N46" i="2"/>
  <c r="R46" i="2" s="1"/>
  <c r="V46" i="2" s="1"/>
  <c r="N54" i="2"/>
  <c r="R54" i="2" s="1"/>
  <c r="V54" i="2" s="1"/>
  <c r="N60" i="2"/>
  <c r="R60" i="2" s="1"/>
  <c r="V60" i="2" s="1"/>
  <c r="N68" i="2"/>
  <c r="R68" i="2" s="1"/>
  <c r="V68" i="2" s="1"/>
  <c r="N74" i="2"/>
  <c r="R74" i="2" s="1"/>
  <c r="V74" i="2" s="1"/>
  <c r="N78" i="2"/>
  <c r="R78" i="2" s="1"/>
  <c r="V78" i="2" s="1"/>
  <c r="N86" i="2"/>
  <c r="R86" i="2" s="1"/>
  <c r="V86" i="2" s="1"/>
  <c r="N94" i="2"/>
  <c r="R94" i="2" s="1"/>
  <c r="V94" i="2" s="1"/>
  <c r="N102" i="2"/>
  <c r="R102" i="2" s="1"/>
  <c r="V102" i="2" s="1"/>
  <c r="N109" i="2"/>
  <c r="R109" i="2" s="1"/>
  <c r="V109" i="2" s="1"/>
  <c r="N117" i="2"/>
  <c r="R117" i="2" s="1"/>
  <c r="V117" i="2" s="1"/>
  <c r="N125" i="2"/>
  <c r="R125" i="2" s="1"/>
  <c r="V125" i="2" s="1"/>
  <c r="N133" i="2"/>
  <c r="R133" i="2" s="1"/>
  <c r="V133" i="2" s="1"/>
  <c r="N140" i="2"/>
  <c r="R140" i="2" s="1"/>
  <c r="V140" i="2" s="1"/>
  <c r="N143" i="2"/>
  <c r="R143" i="2" s="1"/>
  <c r="V143" i="2" s="1"/>
  <c r="N151" i="2"/>
  <c r="R151" i="2" s="1"/>
  <c r="V151" i="2" s="1"/>
  <c r="N158" i="2"/>
  <c r="R158" i="2" s="1"/>
  <c r="V158" i="2" s="1"/>
  <c r="N166" i="2"/>
  <c r="R166" i="2" s="1"/>
  <c r="V166" i="2" s="1"/>
  <c r="N174" i="2"/>
  <c r="R174" i="2" s="1"/>
  <c r="V174" i="2" s="1"/>
  <c r="N182" i="2"/>
  <c r="R182" i="2" s="1"/>
  <c r="V182" i="2" s="1"/>
  <c r="N185" i="2"/>
  <c r="R185" i="2" s="1"/>
  <c r="V185" i="2" s="1"/>
  <c r="N192" i="2"/>
  <c r="R192" i="2" s="1"/>
  <c r="V192" i="2" s="1"/>
  <c r="N202" i="2"/>
  <c r="R202" i="2" s="1"/>
  <c r="V202" i="2" s="1"/>
  <c r="N210" i="2"/>
  <c r="R210" i="2" s="1"/>
  <c r="V210" i="2" s="1"/>
  <c r="N218" i="2"/>
  <c r="R218" i="2" s="1"/>
  <c r="V218" i="2" s="1"/>
  <c r="N226" i="2"/>
  <c r="R226" i="2" s="1"/>
  <c r="V226" i="2" s="1"/>
  <c r="N240" i="2"/>
  <c r="R240" i="2" s="1"/>
  <c r="V240" i="2" s="1"/>
  <c r="N430" i="2"/>
  <c r="R430" i="2" s="1"/>
  <c r="V430" i="2" s="1"/>
  <c r="N6" i="2"/>
  <c r="R6" i="2" s="1"/>
  <c r="V6" i="2" s="1"/>
  <c r="N310" i="2"/>
  <c r="R310" i="2" s="1"/>
  <c r="V310" i="2" s="1"/>
  <c r="N318" i="2"/>
  <c r="R318" i="2" s="1"/>
  <c r="V318" i="2" s="1"/>
  <c r="N322" i="2"/>
  <c r="R322" i="2" s="1"/>
  <c r="V322" i="2" s="1"/>
  <c r="N326" i="2"/>
  <c r="R326" i="2" s="1"/>
  <c r="V326" i="2" s="1"/>
  <c r="N330" i="2"/>
  <c r="R330" i="2" s="1"/>
  <c r="V330" i="2" s="1"/>
  <c r="N334" i="2"/>
  <c r="R334" i="2" s="1"/>
  <c r="V334" i="2" s="1"/>
  <c r="N338" i="2"/>
  <c r="R338" i="2" s="1"/>
  <c r="V338" i="2" s="1"/>
  <c r="N342" i="2"/>
  <c r="R342" i="2" s="1"/>
  <c r="V342" i="2" s="1"/>
  <c r="N346" i="2"/>
  <c r="R346" i="2" s="1"/>
  <c r="V346" i="2" s="1"/>
  <c r="N350" i="2"/>
  <c r="R350" i="2" s="1"/>
  <c r="V350" i="2" s="1"/>
  <c r="N354" i="2"/>
  <c r="R354" i="2" s="1"/>
  <c r="V354" i="2" s="1"/>
  <c r="N358" i="2"/>
  <c r="R358" i="2" s="1"/>
  <c r="V358" i="2" s="1"/>
  <c r="N362" i="2"/>
  <c r="R362" i="2" s="1"/>
  <c r="V362" i="2" s="1"/>
  <c r="N366" i="2"/>
  <c r="R366" i="2" s="1"/>
  <c r="V366" i="2" s="1"/>
  <c r="N370" i="2"/>
  <c r="R370" i="2" s="1"/>
  <c r="V370" i="2" s="1"/>
  <c r="N374" i="2"/>
  <c r="R374" i="2" s="1"/>
  <c r="V374" i="2" s="1"/>
  <c r="N378" i="2"/>
  <c r="R378" i="2" s="1"/>
  <c r="V378" i="2" s="1"/>
  <c r="N382" i="2"/>
  <c r="R382" i="2" s="1"/>
  <c r="V382" i="2" s="1"/>
  <c r="N386" i="2"/>
  <c r="R386" i="2" s="1"/>
  <c r="V386" i="2" s="1"/>
  <c r="N390" i="2"/>
  <c r="R390" i="2" s="1"/>
  <c r="V390" i="2" s="1"/>
  <c r="N394" i="2"/>
  <c r="R394" i="2" s="1"/>
  <c r="V394" i="2" s="1"/>
  <c r="N398" i="2"/>
  <c r="R398" i="2" s="1"/>
  <c r="V398" i="2" s="1"/>
  <c r="N402" i="2"/>
  <c r="R402" i="2" s="1"/>
  <c r="V402" i="2" s="1"/>
  <c r="N406" i="2"/>
  <c r="R406" i="2" s="1"/>
  <c r="V406" i="2" s="1"/>
  <c r="N410" i="2"/>
  <c r="R410" i="2" s="1"/>
  <c r="V410" i="2" s="1"/>
  <c r="N414" i="2"/>
  <c r="R414" i="2" s="1"/>
  <c r="V414" i="2" s="1"/>
  <c r="N418" i="2"/>
  <c r="R418" i="2" s="1"/>
  <c r="V418" i="2" s="1"/>
  <c r="N422" i="2"/>
  <c r="R422" i="2" s="1"/>
  <c r="V422" i="2" s="1"/>
  <c r="N438" i="2"/>
  <c r="R438" i="2" s="1"/>
  <c r="V438" i="2" s="1"/>
  <c r="N454" i="2"/>
  <c r="R454" i="2" s="1"/>
  <c r="V454" i="2" s="1"/>
  <c r="N476" i="2"/>
  <c r="R476" i="2" s="1"/>
  <c r="V476" i="2" s="1"/>
  <c r="N489" i="2"/>
  <c r="R489" i="2" s="1"/>
  <c r="V489" i="2" s="1"/>
  <c r="N505" i="2"/>
  <c r="R505" i="2" s="1"/>
  <c r="V505" i="2" s="1"/>
  <c r="N525" i="2"/>
  <c r="R525" i="2" s="1"/>
  <c r="V525" i="2" s="1"/>
  <c r="N537" i="2"/>
  <c r="R537" i="2" s="1"/>
  <c r="V537" i="2" s="1"/>
  <c r="N552" i="2"/>
  <c r="R552" i="2" s="1"/>
  <c r="V552" i="2" s="1"/>
  <c r="N580" i="2"/>
  <c r="R580" i="2" s="1"/>
  <c r="V580" i="2" s="1"/>
  <c r="N592" i="2"/>
  <c r="R592" i="2" s="1"/>
  <c r="V592" i="2" s="1"/>
  <c r="N602" i="2"/>
  <c r="R602" i="2" s="1"/>
  <c r="V602" i="2" s="1"/>
  <c r="N613" i="2"/>
  <c r="R613" i="2" s="1"/>
  <c r="V613" i="2" s="1"/>
  <c r="N625" i="2"/>
  <c r="R625" i="2" s="1"/>
  <c r="V625" i="2" s="1"/>
  <c r="N640" i="2"/>
  <c r="R640" i="2" s="1"/>
  <c r="V640" i="2" s="1"/>
  <c r="N651" i="2"/>
  <c r="R651" i="2" s="1"/>
  <c r="V651" i="2" s="1"/>
  <c r="N659" i="2"/>
  <c r="R659" i="2" s="1"/>
  <c r="V659" i="2" s="1"/>
  <c r="N671" i="2"/>
  <c r="R671" i="2" s="1"/>
  <c r="V671" i="2" s="1"/>
  <c r="N683" i="2"/>
  <c r="R683" i="2" s="1"/>
  <c r="V683" i="2" s="1"/>
  <c r="N698" i="2"/>
  <c r="R698" i="2" s="1"/>
  <c r="V698" i="2" s="1"/>
  <c r="N718" i="2"/>
  <c r="R718" i="2" s="1"/>
  <c r="V718" i="2" s="1"/>
  <c r="N730" i="2"/>
  <c r="R730" i="2" s="1"/>
  <c r="V730" i="2" s="1"/>
  <c r="N742" i="2"/>
  <c r="R742" i="2" s="1"/>
  <c r="V742" i="2" s="1"/>
  <c r="N758" i="2"/>
  <c r="R758" i="2" s="1"/>
  <c r="V758" i="2" s="1"/>
  <c r="N773" i="2"/>
  <c r="R773" i="2" s="1"/>
  <c r="V773" i="2" s="1"/>
  <c r="N785" i="2"/>
  <c r="R785" i="2" s="1"/>
  <c r="V785" i="2" s="1"/>
  <c r="N797" i="2"/>
  <c r="R797" i="2" s="1"/>
  <c r="V797" i="2" s="1"/>
  <c r="N813" i="2"/>
  <c r="R813" i="2" s="1"/>
  <c r="V813" i="2" s="1"/>
  <c r="N829" i="2"/>
  <c r="R829" i="2" s="1"/>
  <c r="V829" i="2" s="1"/>
  <c r="N841" i="2"/>
  <c r="R841" i="2" s="1"/>
  <c r="V841" i="2" s="1"/>
  <c r="N853" i="2"/>
  <c r="R853" i="2" s="1"/>
  <c r="V853" i="2" s="1"/>
  <c r="N865" i="2"/>
  <c r="R865" i="2" s="1"/>
  <c r="V865" i="2" s="1"/>
  <c r="N884" i="2"/>
  <c r="R884" i="2" s="1"/>
  <c r="V884" i="2" s="1"/>
  <c r="N899" i="2"/>
  <c r="R899" i="2" s="1"/>
  <c r="V899" i="2" s="1"/>
  <c r="N915" i="2"/>
  <c r="R915" i="2" s="1"/>
  <c r="V915" i="2" s="1"/>
  <c r="N927" i="2"/>
  <c r="R927" i="2" s="1"/>
  <c r="V927" i="2" s="1"/>
  <c r="N938" i="2"/>
  <c r="R938" i="2" s="1"/>
  <c r="V938" i="2" s="1"/>
  <c r="N950" i="2"/>
  <c r="N962" i="2"/>
  <c r="R962" i="2" s="1"/>
  <c r="V962" i="2" s="1"/>
  <c r="N968" i="2"/>
  <c r="R968" i="2" s="1"/>
  <c r="V968" i="2" s="1"/>
  <c r="N979" i="2"/>
  <c r="R979" i="2" s="1"/>
  <c r="V979" i="2" s="1"/>
  <c r="N990" i="2"/>
  <c r="N1001" i="2"/>
  <c r="R1001" i="2" s="1"/>
  <c r="V1001" i="2" s="1"/>
  <c r="N1021" i="2"/>
  <c r="R1021" i="2" s="1"/>
  <c r="V1021" i="2" s="1"/>
  <c r="N1033" i="2"/>
  <c r="R1033" i="2" s="1"/>
  <c r="V1033" i="2" s="1"/>
  <c r="N1041" i="2"/>
  <c r="N1058" i="2"/>
  <c r="R1058" i="2" s="1"/>
  <c r="V1058" i="2" s="1"/>
  <c r="N1066" i="2"/>
  <c r="R1066" i="2" s="1"/>
  <c r="V1066" i="2" s="1"/>
  <c r="N1074" i="2"/>
  <c r="R1074" i="2" s="1"/>
  <c r="V1074" i="2" s="1"/>
  <c r="N1086" i="2"/>
  <c r="R1086" i="2" s="1"/>
  <c r="V1086" i="2" s="1"/>
  <c r="N1094" i="2"/>
  <c r="R1094" i="2" s="1"/>
  <c r="V1094" i="2" s="1"/>
  <c r="N1106" i="2"/>
  <c r="R1106" i="2" s="1"/>
  <c r="V1106" i="2" s="1"/>
  <c r="N1118" i="2"/>
  <c r="N1122" i="2"/>
  <c r="R1122" i="2" s="1"/>
  <c r="V1122" i="2" s="1"/>
  <c r="N442" i="2"/>
  <c r="R442" i="2" s="1"/>
  <c r="V442" i="2" s="1"/>
  <c r="N450" i="2"/>
  <c r="R450" i="2" s="1"/>
  <c r="V450" i="2" s="1"/>
  <c r="N462" i="2"/>
  <c r="R462" i="2" s="1"/>
  <c r="V462" i="2" s="1"/>
  <c r="N472" i="2"/>
  <c r="R472" i="2" s="1"/>
  <c r="V472" i="2" s="1"/>
  <c r="N481" i="2"/>
  <c r="R481" i="2" s="1"/>
  <c r="V481" i="2" s="1"/>
  <c r="N497" i="2"/>
  <c r="R497" i="2" s="1"/>
  <c r="V497" i="2" s="1"/>
  <c r="N509" i="2"/>
  <c r="R509" i="2" s="1"/>
  <c r="V509" i="2" s="1"/>
  <c r="N521" i="2"/>
  <c r="R521" i="2" s="1"/>
  <c r="V521" i="2" s="1"/>
  <c r="N533" i="2"/>
  <c r="R533" i="2" s="1"/>
  <c r="V533" i="2" s="1"/>
  <c r="N545" i="2"/>
  <c r="R545" i="2" s="1"/>
  <c r="V545" i="2" s="1"/>
  <c r="N554" i="2"/>
  <c r="R554" i="2" s="1"/>
  <c r="V554" i="2" s="1"/>
  <c r="N568" i="2"/>
  <c r="R568" i="2" s="1"/>
  <c r="V568" i="2" s="1"/>
  <c r="N576" i="2"/>
  <c r="R576" i="2" s="1"/>
  <c r="V576" i="2" s="1"/>
  <c r="N588" i="2"/>
  <c r="R588" i="2" s="1"/>
  <c r="V588" i="2" s="1"/>
  <c r="N599" i="2"/>
  <c r="R599" i="2" s="1"/>
  <c r="V599" i="2" s="1"/>
  <c r="N610" i="2"/>
  <c r="R610" i="2" s="1"/>
  <c r="V610" i="2" s="1"/>
  <c r="N621" i="2"/>
  <c r="R621" i="2" s="1"/>
  <c r="V621" i="2" s="1"/>
  <c r="N633" i="2"/>
  <c r="R633" i="2" s="1"/>
  <c r="V633" i="2" s="1"/>
  <c r="N647" i="2"/>
  <c r="R647" i="2" s="1"/>
  <c r="V647" i="2" s="1"/>
  <c r="N663" i="2"/>
  <c r="R663" i="2" s="1"/>
  <c r="V663" i="2" s="1"/>
  <c r="N679" i="2"/>
  <c r="R679" i="2" s="1"/>
  <c r="V679" i="2" s="1"/>
  <c r="N690" i="2"/>
  <c r="R690" i="2" s="1"/>
  <c r="V690" i="2" s="1"/>
  <c r="N702" i="2"/>
  <c r="R702" i="2" s="1"/>
  <c r="V702" i="2" s="1"/>
  <c r="N710" i="2"/>
  <c r="R710" i="2" s="1"/>
  <c r="V710" i="2" s="1"/>
  <c r="N722" i="2"/>
  <c r="N734" i="2"/>
  <c r="R734" i="2" s="1"/>
  <c r="V734" i="2" s="1"/>
  <c r="N746" i="2"/>
  <c r="R746" i="2" s="1"/>
  <c r="V746" i="2" s="1"/>
  <c r="N754" i="2"/>
  <c r="R754" i="2" s="1"/>
  <c r="V754" i="2" s="1"/>
  <c r="N765" i="2"/>
  <c r="R765" i="2" s="1"/>
  <c r="V765" i="2" s="1"/>
  <c r="N777" i="2"/>
  <c r="R777" i="2" s="1"/>
  <c r="V777" i="2" s="1"/>
  <c r="N789" i="2"/>
  <c r="R789" i="2" s="1"/>
  <c r="V789" i="2" s="1"/>
  <c r="N801" i="2"/>
  <c r="R801" i="2" s="1"/>
  <c r="V801" i="2" s="1"/>
  <c r="N809" i="2"/>
  <c r="R809" i="2" s="1"/>
  <c r="V809" i="2" s="1"/>
  <c r="N825" i="2"/>
  <c r="R825" i="2" s="1"/>
  <c r="V825" i="2" s="1"/>
  <c r="N833" i="2"/>
  <c r="R833" i="2" s="1"/>
  <c r="V833" i="2" s="1"/>
  <c r="N845" i="2"/>
  <c r="R845" i="2" s="1"/>
  <c r="V845" i="2" s="1"/>
  <c r="N857" i="2"/>
  <c r="R857" i="2" s="1"/>
  <c r="V857" i="2" s="1"/>
  <c r="N869" i="2"/>
  <c r="R869" i="2" s="1"/>
  <c r="V869" i="2" s="1"/>
  <c r="N877" i="2"/>
  <c r="R877" i="2" s="1"/>
  <c r="V877" i="2" s="1"/>
  <c r="N887" i="2"/>
  <c r="R887" i="2" s="1"/>
  <c r="V887" i="2" s="1"/>
  <c r="N895" i="2"/>
  <c r="R895" i="2" s="1"/>
  <c r="V895" i="2" s="1"/>
  <c r="N907" i="2"/>
  <c r="R907" i="2" s="1"/>
  <c r="V907" i="2" s="1"/>
  <c r="N923" i="2"/>
  <c r="R923" i="2" s="1"/>
  <c r="V923" i="2" s="1"/>
  <c r="N934" i="2"/>
  <c r="R934" i="2" s="1"/>
  <c r="V934" i="2" s="1"/>
  <c r="N946" i="2"/>
  <c r="N958" i="2"/>
  <c r="R958" i="2" s="1"/>
  <c r="V958" i="2" s="1"/>
  <c r="N965" i="2"/>
  <c r="R965" i="2" s="1"/>
  <c r="V965" i="2" s="1"/>
  <c r="N976" i="2"/>
  <c r="R976" i="2" s="1"/>
  <c r="V976" i="2" s="1"/>
  <c r="N982" i="2"/>
  <c r="R982" i="2" s="1"/>
  <c r="V982" i="2" s="1"/>
  <c r="N994" i="2"/>
  <c r="R994" i="2" s="1"/>
  <c r="V994" i="2" s="1"/>
  <c r="N1009" i="2"/>
  <c r="R1009" i="2" s="1"/>
  <c r="V1009" i="2" s="1"/>
  <c r="N1017" i="2"/>
  <c r="R1017" i="2" s="1"/>
  <c r="V1017" i="2" s="1"/>
  <c r="N1025" i="2"/>
  <c r="R1025" i="2" s="1"/>
  <c r="V1025" i="2" s="1"/>
  <c r="N1037" i="2"/>
  <c r="R1037" i="2" s="1"/>
  <c r="V1037" i="2" s="1"/>
  <c r="N1045" i="2"/>
  <c r="R1045" i="2" s="1"/>
  <c r="V1045" i="2" s="1"/>
  <c r="N1054" i="2"/>
  <c r="R1054" i="2" s="1"/>
  <c r="V1054" i="2" s="1"/>
  <c r="N1062" i="2"/>
  <c r="N1070" i="2"/>
  <c r="R1070" i="2" s="1"/>
  <c r="V1070" i="2" s="1"/>
  <c r="N1078" i="2"/>
  <c r="R1078" i="2" s="1"/>
  <c r="V1078" i="2" s="1"/>
  <c r="N1082" i="2"/>
  <c r="R1082" i="2" s="1"/>
  <c r="V1082" i="2" s="1"/>
  <c r="N1090" i="2"/>
  <c r="R1090" i="2" s="1"/>
  <c r="V1090" i="2" s="1"/>
  <c r="N1098" i="2"/>
  <c r="R1098" i="2" s="1"/>
  <c r="V1098" i="2" s="1"/>
  <c r="N1102" i="2"/>
  <c r="R1102" i="2" s="1"/>
  <c r="V1102" i="2" s="1"/>
  <c r="N1114" i="2"/>
  <c r="R1114" i="2" s="1"/>
  <c r="V1114" i="2" s="1"/>
  <c r="N1126" i="2"/>
  <c r="N426" i="2"/>
  <c r="R426" i="2" s="1"/>
  <c r="V426" i="2" s="1"/>
  <c r="N434" i="2"/>
  <c r="R434" i="2" s="1"/>
  <c r="V434" i="2" s="1"/>
  <c r="N446" i="2"/>
  <c r="R446" i="2" s="1"/>
  <c r="V446" i="2" s="1"/>
  <c r="N458" i="2"/>
  <c r="R458" i="2" s="1"/>
  <c r="V458" i="2" s="1"/>
  <c r="N466" i="2"/>
  <c r="R466" i="2" s="1"/>
  <c r="V466" i="2" s="1"/>
  <c r="N474" i="2"/>
  <c r="R474" i="2" s="1"/>
  <c r="V474" i="2" s="1"/>
  <c r="N479" i="2"/>
  <c r="R479" i="2" s="1"/>
  <c r="V479" i="2" s="1"/>
  <c r="N485" i="2"/>
  <c r="R485" i="2" s="1"/>
  <c r="V485" i="2" s="1"/>
  <c r="N493" i="2"/>
  <c r="R493" i="2" s="1"/>
  <c r="V493" i="2" s="1"/>
  <c r="N501" i="2"/>
  <c r="R501" i="2" s="1"/>
  <c r="V501" i="2" s="1"/>
  <c r="N513" i="2"/>
  <c r="R513" i="2" s="1"/>
  <c r="V513" i="2" s="1"/>
  <c r="N517" i="2"/>
  <c r="R517" i="2" s="1"/>
  <c r="V517" i="2" s="1"/>
  <c r="N529" i="2"/>
  <c r="R529" i="2" s="1"/>
  <c r="V529" i="2" s="1"/>
  <c r="N541" i="2"/>
  <c r="R541" i="2" s="1"/>
  <c r="V541" i="2" s="1"/>
  <c r="N548" i="2"/>
  <c r="R548" i="2" s="1"/>
  <c r="V548" i="2" s="1"/>
  <c r="N557" i="2"/>
  <c r="R557" i="2" s="1"/>
  <c r="V557" i="2" s="1"/>
  <c r="N564" i="2"/>
  <c r="R564" i="2" s="1"/>
  <c r="V564" i="2" s="1"/>
  <c r="N572" i="2"/>
  <c r="R572" i="2" s="1"/>
  <c r="V572" i="2" s="1"/>
  <c r="N584" i="2"/>
  <c r="R584" i="2" s="1"/>
  <c r="V584" i="2" s="1"/>
  <c r="N596" i="2"/>
  <c r="R596" i="2" s="1"/>
  <c r="V596" i="2" s="1"/>
  <c r="N606" i="2"/>
  <c r="R606" i="2" s="1"/>
  <c r="V606" i="2" s="1"/>
  <c r="N617" i="2"/>
  <c r="N629" i="2"/>
  <c r="R629" i="2" s="1"/>
  <c r="V629" i="2" s="1"/>
  <c r="N637" i="2"/>
  <c r="R637" i="2" s="1"/>
  <c r="V637" i="2" s="1"/>
  <c r="N644" i="2"/>
  <c r="R644" i="2" s="1"/>
  <c r="V644" i="2" s="1"/>
  <c r="N655" i="2"/>
  <c r="R655" i="2" s="1"/>
  <c r="V655" i="2" s="1"/>
  <c r="N667" i="2"/>
  <c r="R667" i="2" s="1"/>
  <c r="V667" i="2" s="1"/>
  <c r="N675" i="2"/>
  <c r="R675" i="2" s="1"/>
  <c r="V675" i="2" s="1"/>
  <c r="N687" i="2"/>
  <c r="R687" i="2" s="1"/>
  <c r="V687" i="2" s="1"/>
  <c r="N694" i="2"/>
  <c r="R694" i="2" s="1"/>
  <c r="V694" i="2" s="1"/>
  <c r="N706" i="2"/>
  <c r="R706" i="2" s="1"/>
  <c r="V706" i="2" s="1"/>
  <c r="N714" i="2"/>
  <c r="R714" i="2" s="1"/>
  <c r="V714" i="2" s="1"/>
  <c r="N726" i="2"/>
  <c r="R726" i="2" s="1"/>
  <c r="V726" i="2" s="1"/>
  <c r="N738" i="2"/>
  <c r="R738" i="2" s="1"/>
  <c r="V738" i="2" s="1"/>
  <c r="N750" i="2"/>
  <c r="R750" i="2" s="1"/>
  <c r="V750" i="2" s="1"/>
  <c r="N762" i="2"/>
  <c r="R762" i="2" s="1"/>
  <c r="V762" i="2" s="1"/>
  <c r="N769" i="2"/>
  <c r="R769" i="2" s="1"/>
  <c r="V769" i="2" s="1"/>
  <c r="N781" i="2"/>
  <c r="R781" i="2" s="1"/>
  <c r="V781" i="2" s="1"/>
  <c r="N793" i="2"/>
  <c r="R793" i="2" s="1"/>
  <c r="V793" i="2" s="1"/>
  <c r="N805" i="2"/>
  <c r="R805" i="2" s="1"/>
  <c r="V805" i="2" s="1"/>
  <c r="N817" i="2"/>
  <c r="R817" i="2" s="1"/>
  <c r="V817" i="2" s="1"/>
  <c r="N821" i="2"/>
  <c r="R821" i="2" s="1"/>
  <c r="V821" i="2" s="1"/>
  <c r="N837" i="2"/>
  <c r="R837" i="2" s="1"/>
  <c r="V837" i="2" s="1"/>
  <c r="N849" i="2"/>
  <c r="R849" i="2" s="1"/>
  <c r="V849" i="2" s="1"/>
  <c r="N861" i="2"/>
  <c r="R861" i="2" s="1"/>
  <c r="V861" i="2" s="1"/>
  <c r="N873" i="2"/>
  <c r="N891" i="2"/>
  <c r="R891" i="2" s="1"/>
  <c r="V891" i="2" s="1"/>
  <c r="N903" i="2"/>
  <c r="R903" i="2" s="1"/>
  <c r="V903" i="2" s="1"/>
  <c r="N911" i="2"/>
  <c r="R911" i="2" s="1"/>
  <c r="V911" i="2" s="1"/>
  <c r="N919" i="2"/>
  <c r="R919" i="2" s="1"/>
  <c r="V919" i="2" s="1"/>
  <c r="N942" i="2"/>
  <c r="R942" i="2" s="1"/>
  <c r="V942" i="2" s="1"/>
  <c r="N954" i="2"/>
  <c r="R954" i="2" s="1"/>
  <c r="V954" i="2" s="1"/>
  <c r="N972" i="2"/>
  <c r="R972" i="2" s="1"/>
  <c r="V972" i="2" s="1"/>
  <c r="N986" i="2"/>
  <c r="R986" i="2" s="1"/>
  <c r="V986" i="2" s="1"/>
  <c r="N997" i="2"/>
  <c r="R997" i="2" s="1"/>
  <c r="V997" i="2" s="1"/>
  <c r="N1005" i="2"/>
  <c r="R1005" i="2" s="1"/>
  <c r="V1005" i="2" s="1"/>
  <c r="N1013" i="2"/>
  <c r="R1013" i="2" s="1"/>
  <c r="V1013" i="2" s="1"/>
  <c r="N1029" i="2"/>
  <c r="R1029" i="2" s="1"/>
  <c r="V1029" i="2" s="1"/>
  <c r="N1050" i="2"/>
  <c r="N1110" i="2"/>
  <c r="R1110" i="2" s="1"/>
  <c r="V1110" i="2" s="1"/>
  <c r="N5" i="2"/>
  <c r="R5" i="2" s="1"/>
  <c r="V5" i="2" s="1"/>
  <c r="N9" i="2"/>
  <c r="R9" i="2" s="1"/>
  <c r="V9" i="2" s="1"/>
  <c r="N13" i="2"/>
  <c r="R13" i="2" s="1"/>
  <c r="V13" i="2" s="1"/>
  <c r="N17" i="2"/>
  <c r="R17" i="2" s="1"/>
  <c r="V17" i="2" s="1"/>
  <c r="N21" i="2"/>
  <c r="R21" i="2" s="1"/>
  <c r="V21" i="2" s="1"/>
  <c r="N25" i="2"/>
  <c r="R25" i="2" s="1"/>
  <c r="V25" i="2" s="1"/>
  <c r="N29" i="2"/>
  <c r="R29" i="2" s="1"/>
  <c r="V29" i="2" s="1"/>
  <c r="N33" i="2"/>
  <c r="R33" i="2" s="1"/>
  <c r="V33" i="2" s="1"/>
  <c r="N37" i="2"/>
  <c r="R37" i="2" s="1"/>
  <c r="V37" i="2" s="1"/>
  <c r="N41" i="2"/>
  <c r="R41" i="2" s="1"/>
  <c r="V41" i="2" s="1"/>
  <c r="N45" i="2"/>
  <c r="R45" i="2" s="1"/>
  <c r="V45" i="2" s="1"/>
  <c r="N49" i="2"/>
  <c r="R49" i="2" s="1"/>
  <c r="V49" i="2" s="1"/>
  <c r="N53" i="2"/>
  <c r="R53" i="2" s="1"/>
  <c r="V53" i="2" s="1"/>
  <c r="N57" i="2"/>
  <c r="R57" i="2" s="1"/>
  <c r="V57" i="2" s="1"/>
  <c r="N63" i="2"/>
  <c r="R63" i="2" s="1"/>
  <c r="V63" i="2" s="1"/>
  <c r="N67" i="2"/>
  <c r="R67" i="2" s="1"/>
  <c r="V67" i="2" s="1"/>
  <c r="N70" i="2"/>
  <c r="R70" i="2" s="1"/>
  <c r="V70" i="2" s="1"/>
  <c r="N73" i="2"/>
  <c r="R73" i="2" s="1"/>
  <c r="V73" i="2" s="1"/>
  <c r="N77" i="2"/>
  <c r="R77" i="2" s="1"/>
  <c r="V77" i="2" s="1"/>
  <c r="N81" i="2"/>
  <c r="R81" i="2" s="1"/>
  <c r="V81" i="2" s="1"/>
  <c r="N85" i="2"/>
  <c r="R85" i="2" s="1"/>
  <c r="V85" i="2" s="1"/>
  <c r="N89" i="2"/>
  <c r="R89" i="2" s="1"/>
  <c r="V89" i="2" s="1"/>
  <c r="N93" i="2"/>
  <c r="R93" i="2" s="1"/>
  <c r="V93" i="2" s="1"/>
  <c r="N97" i="2"/>
  <c r="R97" i="2" s="1"/>
  <c r="V97" i="2" s="1"/>
  <c r="N101" i="2"/>
  <c r="R101" i="2" s="1"/>
  <c r="V101" i="2" s="1"/>
  <c r="N104" i="2"/>
  <c r="R104" i="2" s="1"/>
  <c r="V104" i="2" s="1"/>
  <c r="N108" i="2"/>
  <c r="R108" i="2" s="1"/>
  <c r="V108" i="2" s="1"/>
  <c r="N112" i="2"/>
  <c r="R112" i="2" s="1"/>
  <c r="V112" i="2" s="1"/>
  <c r="N116" i="2"/>
  <c r="R116" i="2" s="1"/>
  <c r="V116" i="2" s="1"/>
  <c r="N120" i="2"/>
  <c r="R120" i="2" s="1"/>
  <c r="V120" i="2" s="1"/>
  <c r="N124" i="2"/>
  <c r="R124" i="2" s="1"/>
  <c r="V124" i="2" s="1"/>
  <c r="N128" i="2"/>
  <c r="R128" i="2" s="1"/>
  <c r="V128" i="2" s="1"/>
  <c r="N132" i="2"/>
  <c r="R132" i="2" s="1"/>
  <c r="V132" i="2" s="1"/>
  <c r="N136" i="2"/>
  <c r="R136" i="2" s="1"/>
  <c r="V136" i="2" s="1"/>
  <c r="N139" i="2"/>
  <c r="R139" i="2" s="1"/>
  <c r="V139" i="2" s="1"/>
  <c r="N142" i="2"/>
  <c r="R142" i="2" s="1"/>
  <c r="V142" i="2" s="1"/>
  <c r="N146" i="2"/>
  <c r="R146" i="2" s="1"/>
  <c r="V146" i="2" s="1"/>
  <c r="N150" i="2"/>
  <c r="R150" i="2" s="1"/>
  <c r="V150" i="2" s="1"/>
  <c r="N157" i="2"/>
  <c r="R157" i="2" s="1"/>
  <c r="V157" i="2" s="1"/>
  <c r="N161" i="2"/>
  <c r="R161" i="2" s="1"/>
  <c r="V161" i="2" s="1"/>
  <c r="N165" i="2"/>
  <c r="R165" i="2" s="1"/>
  <c r="V165" i="2" s="1"/>
  <c r="N169" i="2"/>
  <c r="R169" i="2" s="1"/>
  <c r="V169" i="2" s="1"/>
  <c r="N173" i="2"/>
  <c r="R173" i="2" s="1"/>
  <c r="V173" i="2" s="1"/>
  <c r="N177" i="2"/>
  <c r="R177" i="2" s="1"/>
  <c r="V177" i="2" s="1"/>
  <c r="N181" i="2"/>
  <c r="R181" i="2" s="1"/>
  <c r="V181" i="2" s="1"/>
  <c r="N188" i="2"/>
  <c r="R188" i="2" s="1"/>
  <c r="V188" i="2" s="1"/>
  <c r="N195" i="2"/>
  <c r="R195" i="2" s="1"/>
  <c r="V195" i="2" s="1"/>
  <c r="N201" i="2"/>
  <c r="R201" i="2" s="1"/>
  <c r="V201" i="2" s="1"/>
  <c r="N205" i="2"/>
  <c r="R205" i="2" s="1"/>
  <c r="V205" i="2" s="1"/>
  <c r="N209" i="2"/>
  <c r="R209" i="2" s="1"/>
  <c r="V209" i="2" s="1"/>
  <c r="N213" i="2"/>
  <c r="R213" i="2" s="1"/>
  <c r="V213" i="2" s="1"/>
  <c r="N217" i="2"/>
  <c r="R217" i="2" s="1"/>
  <c r="V217" i="2" s="1"/>
  <c r="N221" i="2"/>
  <c r="R221" i="2" s="1"/>
  <c r="V221" i="2" s="1"/>
  <c r="N225" i="2"/>
  <c r="R225" i="2" s="1"/>
  <c r="V225" i="2" s="1"/>
  <c r="N235" i="2"/>
  <c r="R235" i="2" s="1"/>
  <c r="V235" i="2" s="1"/>
  <c r="N239" i="2"/>
  <c r="R239" i="2" s="1"/>
  <c r="V239" i="2" s="1"/>
  <c r="N243" i="2"/>
  <c r="R243" i="2" s="1"/>
  <c r="V243" i="2" s="1"/>
  <c r="N246" i="2"/>
  <c r="R246" i="2" s="1"/>
  <c r="V246" i="2" s="1"/>
  <c r="N250" i="2"/>
  <c r="R250" i="2" s="1"/>
  <c r="V250" i="2" s="1"/>
  <c r="N254" i="2"/>
  <c r="R254" i="2" s="1"/>
  <c r="V254" i="2" s="1"/>
  <c r="N258" i="2"/>
  <c r="R258" i="2" s="1"/>
  <c r="V258" i="2" s="1"/>
  <c r="N262" i="2"/>
  <c r="R262" i="2" s="1"/>
  <c r="V262" i="2" s="1"/>
  <c r="N266" i="2"/>
  <c r="R266" i="2" s="1"/>
  <c r="V266" i="2" s="1"/>
  <c r="N270" i="2"/>
  <c r="R270" i="2" s="1"/>
  <c r="V270" i="2" s="1"/>
  <c r="N273" i="2"/>
  <c r="R273" i="2" s="1"/>
  <c r="V273" i="2" s="1"/>
  <c r="N277" i="2"/>
  <c r="R277" i="2" s="1"/>
  <c r="V277" i="2" s="1"/>
  <c r="N280" i="2"/>
  <c r="R280" i="2" s="1"/>
  <c r="V280" i="2" s="1"/>
  <c r="N284" i="2"/>
  <c r="R284" i="2" s="1"/>
  <c r="V284" i="2" s="1"/>
  <c r="N288" i="2"/>
  <c r="R288" i="2" s="1"/>
  <c r="V288" i="2" s="1"/>
  <c r="N292" i="2"/>
  <c r="R292" i="2" s="1"/>
  <c r="V292" i="2" s="1"/>
  <c r="N296" i="2"/>
  <c r="R296" i="2" s="1"/>
  <c r="V296" i="2" s="1"/>
  <c r="N300" i="2"/>
  <c r="R300" i="2" s="1"/>
  <c r="V300" i="2" s="1"/>
  <c r="N305" i="2"/>
  <c r="R305" i="2" s="1"/>
  <c r="V305" i="2" s="1"/>
  <c r="N309" i="2"/>
  <c r="R309" i="2" s="1"/>
  <c r="V309" i="2" s="1"/>
  <c r="N313" i="2"/>
  <c r="R313" i="2" s="1"/>
  <c r="V313" i="2" s="1"/>
  <c r="N317" i="2"/>
  <c r="R317" i="2" s="1"/>
  <c r="V317" i="2" s="1"/>
  <c r="N321" i="2"/>
  <c r="R321" i="2" s="1"/>
  <c r="V321" i="2" s="1"/>
  <c r="N325" i="2"/>
  <c r="R325" i="2" s="1"/>
  <c r="V325" i="2" s="1"/>
  <c r="N329" i="2"/>
  <c r="R329" i="2" s="1"/>
  <c r="V329" i="2" s="1"/>
  <c r="N333" i="2"/>
  <c r="R333" i="2" s="1"/>
  <c r="V333" i="2" s="1"/>
  <c r="N337" i="2"/>
  <c r="R337" i="2" s="1"/>
  <c r="V337" i="2" s="1"/>
  <c r="N341" i="2"/>
  <c r="R341" i="2" s="1"/>
  <c r="V341" i="2" s="1"/>
  <c r="N345" i="2"/>
  <c r="R345" i="2" s="1"/>
  <c r="V345" i="2" s="1"/>
  <c r="N349" i="2"/>
  <c r="R349" i="2" s="1"/>
  <c r="V349" i="2" s="1"/>
  <c r="N353" i="2"/>
  <c r="R353" i="2" s="1"/>
  <c r="V353" i="2" s="1"/>
  <c r="N357" i="2"/>
  <c r="R357" i="2" s="1"/>
  <c r="V357" i="2" s="1"/>
  <c r="N361" i="2"/>
  <c r="R361" i="2" s="1"/>
  <c r="V361" i="2" s="1"/>
  <c r="N365" i="2"/>
  <c r="R365" i="2" s="1"/>
  <c r="V365" i="2" s="1"/>
  <c r="N369" i="2"/>
  <c r="R369" i="2" s="1"/>
  <c r="V369" i="2" s="1"/>
  <c r="N373" i="2"/>
  <c r="R373" i="2" s="1"/>
  <c r="V373" i="2" s="1"/>
  <c r="N377" i="2"/>
  <c r="R377" i="2" s="1"/>
  <c r="V377" i="2" s="1"/>
  <c r="N381" i="2"/>
  <c r="R381" i="2" s="1"/>
  <c r="V381" i="2" s="1"/>
  <c r="N385" i="2"/>
  <c r="R385" i="2" s="1"/>
  <c r="V385" i="2" s="1"/>
  <c r="N389" i="2"/>
  <c r="R389" i="2" s="1"/>
  <c r="V389" i="2" s="1"/>
  <c r="N393" i="2"/>
  <c r="R393" i="2" s="1"/>
  <c r="V393" i="2" s="1"/>
  <c r="N397" i="2"/>
  <c r="R397" i="2" s="1"/>
  <c r="V397" i="2" s="1"/>
  <c r="N401" i="2"/>
  <c r="R401" i="2" s="1"/>
  <c r="V401" i="2" s="1"/>
  <c r="N405" i="2"/>
  <c r="R405" i="2" s="1"/>
  <c r="V405" i="2" s="1"/>
  <c r="N409" i="2"/>
  <c r="R409" i="2" s="1"/>
  <c r="V409" i="2" s="1"/>
  <c r="N413" i="2"/>
  <c r="R413" i="2" s="1"/>
  <c r="V413" i="2" s="1"/>
  <c r="N417" i="2"/>
  <c r="R417" i="2" s="1"/>
  <c r="V417" i="2" s="1"/>
  <c r="N421" i="2"/>
  <c r="R421" i="2" s="1"/>
  <c r="V421" i="2" s="1"/>
  <c r="N425" i="2"/>
  <c r="R425" i="2" s="1"/>
  <c r="V425" i="2" s="1"/>
  <c r="N429" i="2"/>
  <c r="R429" i="2" s="1"/>
  <c r="V429" i="2" s="1"/>
  <c r="N433" i="2"/>
  <c r="R433" i="2" s="1"/>
  <c r="V433" i="2" s="1"/>
  <c r="N437" i="2"/>
  <c r="R437" i="2" s="1"/>
  <c r="V437" i="2" s="1"/>
  <c r="N441" i="2"/>
  <c r="R441" i="2" s="1"/>
  <c r="V441" i="2" s="1"/>
  <c r="N445" i="2"/>
  <c r="R445" i="2" s="1"/>
  <c r="V445" i="2" s="1"/>
  <c r="N449" i="2"/>
  <c r="R449" i="2" s="1"/>
  <c r="V449" i="2" s="1"/>
  <c r="N453" i="2"/>
  <c r="R453" i="2" s="1"/>
  <c r="V453" i="2" s="1"/>
  <c r="N457" i="2"/>
  <c r="R457" i="2" s="1"/>
  <c r="V457" i="2" s="1"/>
  <c r="N461" i="2"/>
  <c r="R461" i="2" s="1"/>
  <c r="V461" i="2" s="1"/>
  <c r="N465" i="2"/>
  <c r="R465" i="2" s="1"/>
  <c r="V465" i="2" s="1"/>
  <c r="N469" i="2"/>
  <c r="R469" i="2" s="1"/>
  <c r="V469" i="2" s="1"/>
  <c r="N471" i="2"/>
  <c r="R471" i="2" s="1"/>
  <c r="V471" i="2" s="1"/>
  <c r="N478" i="2"/>
  <c r="R478" i="2" s="1"/>
  <c r="V478" i="2" s="1"/>
  <c r="N484" i="2"/>
  <c r="R484" i="2" s="1"/>
  <c r="V484" i="2" s="1"/>
  <c r="N488" i="2"/>
  <c r="R488" i="2" s="1"/>
  <c r="V488" i="2" s="1"/>
  <c r="N492" i="2"/>
  <c r="R492" i="2" s="1"/>
  <c r="V492" i="2" s="1"/>
  <c r="N496" i="2"/>
  <c r="R496" i="2" s="1"/>
  <c r="V496" i="2" s="1"/>
  <c r="N500" i="2"/>
  <c r="R500" i="2" s="1"/>
  <c r="V500" i="2" s="1"/>
  <c r="N504" i="2"/>
  <c r="R504" i="2" s="1"/>
  <c r="V504" i="2" s="1"/>
  <c r="N508" i="2"/>
  <c r="R508" i="2" s="1"/>
  <c r="V508" i="2" s="1"/>
  <c r="N512" i="2"/>
  <c r="R512" i="2" s="1"/>
  <c r="V512" i="2" s="1"/>
  <c r="N516" i="2"/>
  <c r="R516" i="2" s="1"/>
  <c r="V516" i="2" s="1"/>
  <c r="N520" i="2"/>
  <c r="R520" i="2" s="1"/>
  <c r="V520" i="2" s="1"/>
  <c r="N524" i="2"/>
  <c r="R524" i="2" s="1"/>
  <c r="V524" i="2" s="1"/>
  <c r="N528" i="2"/>
  <c r="R528" i="2" s="1"/>
  <c r="V528" i="2" s="1"/>
  <c r="N532" i="2"/>
  <c r="R532" i="2" s="1"/>
  <c r="V532" i="2" s="1"/>
  <c r="N536" i="2"/>
  <c r="R536" i="2" s="1"/>
  <c r="V536" i="2" s="1"/>
  <c r="N540" i="2"/>
  <c r="R540" i="2" s="1"/>
  <c r="V540" i="2" s="1"/>
  <c r="N544" i="2"/>
  <c r="R544" i="2" s="1"/>
  <c r="V544" i="2" s="1"/>
  <c r="N551" i="2"/>
  <c r="R551" i="2" s="1"/>
  <c r="V551" i="2" s="1"/>
  <c r="N558" i="2"/>
  <c r="R558" i="2" s="1"/>
  <c r="V558" i="2" s="1"/>
  <c r="N560" i="2"/>
  <c r="R560" i="2" s="1"/>
  <c r="V560" i="2" s="1"/>
  <c r="N563" i="2"/>
  <c r="R563" i="2" s="1"/>
  <c r="V563" i="2" s="1"/>
  <c r="N567" i="2"/>
  <c r="R567" i="2" s="1"/>
  <c r="V567" i="2" s="1"/>
  <c r="N575" i="2"/>
  <c r="R575" i="2" s="1"/>
  <c r="V575" i="2" s="1"/>
  <c r="N579" i="2"/>
  <c r="R579" i="2" s="1"/>
  <c r="V579" i="2" s="1"/>
  <c r="N583" i="2"/>
  <c r="R583" i="2" s="1"/>
  <c r="V583" i="2" s="1"/>
  <c r="N587" i="2"/>
  <c r="R587" i="2" s="1"/>
  <c r="V587" i="2" s="1"/>
  <c r="N591" i="2"/>
  <c r="R591" i="2" s="1"/>
  <c r="V591" i="2" s="1"/>
  <c r="N595" i="2"/>
  <c r="R595" i="2" s="1"/>
  <c r="V595" i="2" s="1"/>
  <c r="N598" i="2"/>
  <c r="R598" i="2" s="1"/>
  <c r="V598" i="2" s="1"/>
  <c r="N601" i="2"/>
  <c r="R601" i="2" s="1"/>
  <c r="V601" i="2" s="1"/>
  <c r="N605" i="2"/>
  <c r="R605" i="2" s="1"/>
  <c r="V605" i="2" s="1"/>
  <c r="N609" i="2"/>
  <c r="R609" i="2" s="1"/>
  <c r="V609" i="2" s="1"/>
  <c r="N616" i="2"/>
  <c r="R616" i="2" s="1"/>
  <c r="V616" i="2" s="1"/>
  <c r="N620" i="2"/>
  <c r="R620" i="2" s="1"/>
  <c r="V620" i="2" s="1"/>
  <c r="N624" i="2"/>
  <c r="R624" i="2" s="1"/>
  <c r="V624" i="2" s="1"/>
  <c r="N628" i="2"/>
  <c r="R628" i="2" s="1"/>
  <c r="V628" i="2" s="1"/>
  <c r="N632" i="2"/>
  <c r="R632" i="2" s="1"/>
  <c r="V632" i="2" s="1"/>
  <c r="N636" i="2"/>
  <c r="R636" i="2" s="1"/>
  <c r="V636" i="2" s="1"/>
  <c r="N639" i="2"/>
  <c r="R639" i="2" s="1"/>
  <c r="V639" i="2" s="1"/>
  <c r="N643" i="2"/>
  <c r="R643" i="2" s="1"/>
  <c r="V643" i="2" s="1"/>
  <c r="N646" i="2"/>
  <c r="R646" i="2" s="1"/>
  <c r="V646" i="2" s="1"/>
  <c r="N650" i="2"/>
  <c r="R650" i="2" s="1"/>
  <c r="V650" i="2" s="1"/>
  <c r="N654" i="2"/>
  <c r="R654" i="2" s="1"/>
  <c r="V654" i="2" s="1"/>
  <c r="N658" i="2"/>
  <c r="R658" i="2" s="1"/>
  <c r="V658" i="2" s="1"/>
  <c r="N662" i="2"/>
  <c r="R662" i="2" s="1"/>
  <c r="V662" i="2" s="1"/>
  <c r="N666" i="2"/>
  <c r="R666" i="2" s="1"/>
  <c r="V666" i="2" s="1"/>
  <c r="N670" i="2"/>
  <c r="R670" i="2" s="1"/>
  <c r="V670" i="2" s="1"/>
  <c r="N674" i="2"/>
  <c r="R674" i="2" s="1"/>
  <c r="V674" i="2" s="1"/>
  <c r="N678" i="2"/>
  <c r="R678" i="2" s="1"/>
  <c r="V678" i="2" s="1"/>
  <c r="N682" i="2"/>
  <c r="R682" i="2" s="1"/>
  <c r="V682" i="2" s="1"/>
  <c r="N686" i="2"/>
  <c r="R686" i="2" s="1"/>
  <c r="V686" i="2" s="1"/>
  <c r="N693" i="2"/>
  <c r="R693" i="2" s="1"/>
  <c r="V693" i="2" s="1"/>
  <c r="N697" i="2"/>
  <c r="R697" i="2" s="1"/>
  <c r="V697" i="2" s="1"/>
  <c r="N701" i="2"/>
  <c r="R701" i="2" s="1"/>
  <c r="V701" i="2" s="1"/>
  <c r="N705" i="2"/>
  <c r="R705" i="2" s="1"/>
  <c r="V705" i="2" s="1"/>
  <c r="N709" i="2"/>
  <c r="R709" i="2" s="1"/>
  <c r="V709" i="2" s="1"/>
  <c r="N713" i="2"/>
  <c r="R713" i="2" s="1"/>
  <c r="V713" i="2" s="1"/>
  <c r="N717" i="2"/>
  <c r="R717" i="2" s="1"/>
  <c r="V717" i="2" s="1"/>
  <c r="N721" i="2"/>
  <c r="R721" i="2" s="1"/>
  <c r="V721" i="2" s="1"/>
  <c r="N725" i="2"/>
  <c r="R725" i="2" s="1"/>
  <c r="V725" i="2" s="1"/>
  <c r="N729" i="2"/>
  <c r="R729" i="2" s="1"/>
  <c r="V729" i="2" s="1"/>
  <c r="N733" i="2"/>
  <c r="R733" i="2" s="1"/>
  <c r="V733" i="2" s="1"/>
  <c r="N737" i="2"/>
  <c r="R737" i="2" s="1"/>
  <c r="V737" i="2" s="1"/>
  <c r="N741" i="2"/>
  <c r="R741" i="2" s="1"/>
  <c r="V741" i="2" s="1"/>
  <c r="N745" i="2"/>
  <c r="R745" i="2" s="1"/>
  <c r="V745" i="2" s="1"/>
  <c r="N749" i="2"/>
  <c r="R749" i="2" s="1"/>
  <c r="V749" i="2" s="1"/>
  <c r="N753" i="2"/>
  <c r="R753" i="2" s="1"/>
  <c r="V753" i="2" s="1"/>
  <c r="N757" i="2"/>
  <c r="R757" i="2" s="1"/>
  <c r="V757" i="2" s="1"/>
  <c r="N761" i="2"/>
  <c r="R761" i="2" s="1"/>
  <c r="V761" i="2" s="1"/>
  <c r="N764" i="2"/>
  <c r="R764" i="2" s="1"/>
  <c r="V764" i="2" s="1"/>
  <c r="N768" i="2"/>
  <c r="R768" i="2" s="1"/>
  <c r="V768" i="2" s="1"/>
  <c r="N772" i="2"/>
  <c r="R772" i="2" s="1"/>
  <c r="V772" i="2" s="1"/>
  <c r="N776" i="2"/>
  <c r="R776" i="2" s="1"/>
  <c r="V776" i="2" s="1"/>
  <c r="N780" i="2"/>
  <c r="R780" i="2" s="1"/>
  <c r="V780" i="2" s="1"/>
  <c r="N784" i="2"/>
  <c r="R784" i="2" s="1"/>
  <c r="V784" i="2" s="1"/>
  <c r="N788" i="2"/>
  <c r="R788" i="2" s="1"/>
  <c r="V788" i="2" s="1"/>
  <c r="N792" i="2"/>
  <c r="R792" i="2" s="1"/>
  <c r="V792" i="2" s="1"/>
  <c r="N796" i="2"/>
  <c r="R796" i="2" s="1"/>
  <c r="V796" i="2" s="1"/>
  <c r="N800" i="2"/>
  <c r="R800" i="2" s="1"/>
  <c r="V800" i="2" s="1"/>
  <c r="N804" i="2"/>
  <c r="R804" i="2" s="1"/>
  <c r="V804" i="2" s="1"/>
  <c r="N808" i="2"/>
  <c r="R808" i="2" s="1"/>
  <c r="V808" i="2" s="1"/>
  <c r="N812" i="2"/>
  <c r="R812" i="2" s="1"/>
  <c r="V812" i="2" s="1"/>
  <c r="N816" i="2"/>
  <c r="R816" i="2" s="1"/>
  <c r="V816" i="2" s="1"/>
  <c r="N820" i="2"/>
  <c r="R820" i="2" s="1"/>
  <c r="V820" i="2" s="1"/>
  <c r="N824" i="2"/>
  <c r="R824" i="2" s="1"/>
  <c r="V824" i="2" s="1"/>
  <c r="N828" i="2"/>
  <c r="R828" i="2" s="1"/>
  <c r="V828" i="2" s="1"/>
  <c r="N832" i="2"/>
  <c r="R832" i="2" s="1"/>
  <c r="V832" i="2" s="1"/>
  <c r="N836" i="2"/>
  <c r="R836" i="2" s="1"/>
  <c r="V836" i="2" s="1"/>
  <c r="N840" i="2"/>
  <c r="R840" i="2" s="1"/>
  <c r="V840" i="2" s="1"/>
  <c r="N844" i="2"/>
  <c r="R844" i="2" s="1"/>
  <c r="V844" i="2" s="1"/>
  <c r="N848" i="2"/>
  <c r="R848" i="2" s="1"/>
  <c r="V848" i="2" s="1"/>
  <c r="N852" i="2"/>
  <c r="R852" i="2" s="1"/>
  <c r="V852" i="2" s="1"/>
  <c r="N856" i="2"/>
  <c r="R856" i="2" s="1"/>
  <c r="V856" i="2" s="1"/>
  <c r="N860" i="2"/>
  <c r="R860" i="2" s="1"/>
  <c r="V860" i="2" s="1"/>
  <c r="N864" i="2"/>
  <c r="R864" i="2" s="1"/>
  <c r="V864" i="2" s="1"/>
  <c r="N868" i="2"/>
  <c r="R868" i="2" s="1"/>
  <c r="V868" i="2" s="1"/>
  <c r="N872" i="2"/>
  <c r="R872" i="2" s="1"/>
  <c r="V872" i="2" s="1"/>
  <c r="N876" i="2"/>
  <c r="R876" i="2" s="1"/>
  <c r="V876" i="2" s="1"/>
  <c r="N880" i="2"/>
  <c r="R880" i="2" s="1"/>
  <c r="V880" i="2" s="1"/>
  <c r="N883" i="2"/>
  <c r="N886" i="2"/>
  <c r="R886" i="2" s="1"/>
  <c r="V886" i="2" s="1"/>
  <c r="N890" i="2"/>
  <c r="R890" i="2" s="1"/>
  <c r="V890" i="2" s="1"/>
  <c r="N894" i="2"/>
  <c r="R894" i="2" s="1"/>
  <c r="V894" i="2" s="1"/>
  <c r="N898" i="2"/>
  <c r="R898" i="2" s="1"/>
  <c r="V898" i="2" s="1"/>
  <c r="N902" i="2"/>
  <c r="R902" i="2" s="1"/>
  <c r="V902" i="2" s="1"/>
  <c r="N906" i="2"/>
  <c r="R906" i="2" s="1"/>
  <c r="V906" i="2" s="1"/>
  <c r="N910" i="2"/>
  <c r="R910" i="2" s="1"/>
  <c r="V910" i="2" s="1"/>
  <c r="N914" i="2"/>
  <c r="R914" i="2" s="1"/>
  <c r="V914" i="2" s="1"/>
  <c r="N918" i="2"/>
  <c r="R918" i="2" s="1"/>
  <c r="V918" i="2" s="1"/>
  <c r="N922" i="2"/>
  <c r="R922" i="2" s="1"/>
  <c r="V922" i="2" s="1"/>
  <c r="N926" i="2"/>
  <c r="R926" i="2" s="1"/>
  <c r="V926" i="2" s="1"/>
  <c r="N930" i="2"/>
  <c r="R930" i="2" s="1"/>
  <c r="V930" i="2" s="1"/>
  <c r="N933" i="2"/>
  <c r="R933" i="2" s="1"/>
  <c r="V933" i="2" s="1"/>
  <c r="N937" i="2"/>
  <c r="R937" i="2" s="1"/>
  <c r="V937" i="2" s="1"/>
  <c r="N941" i="2"/>
  <c r="R941" i="2" s="1"/>
  <c r="V941" i="2" s="1"/>
  <c r="N945" i="2"/>
  <c r="N949" i="2"/>
  <c r="R949" i="2" s="1"/>
  <c r="V949" i="2" s="1"/>
  <c r="N953" i="2"/>
  <c r="R953" i="2" s="1"/>
  <c r="V953" i="2" s="1"/>
  <c r="N957" i="2"/>
  <c r="R957" i="2" s="1"/>
  <c r="V957" i="2" s="1"/>
  <c r="N959" i="2"/>
  <c r="R959" i="2" s="1"/>
  <c r="V959" i="2" s="1"/>
  <c r="N961" i="2"/>
  <c r="R961" i="2" s="1"/>
  <c r="V961" i="2" s="1"/>
  <c r="N971" i="2"/>
  <c r="R971" i="2" s="1"/>
  <c r="V971" i="2" s="1"/>
  <c r="N975" i="2"/>
  <c r="R975" i="2" s="1"/>
  <c r="V975" i="2" s="1"/>
  <c r="N978" i="2"/>
  <c r="R978" i="2" s="1"/>
  <c r="V978" i="2" s="1"/>
  <c r="N985" i="2"/>
  <c r="R985" i="2" s="1"/>
  <c r="V985" i="2" s="1"/>
  <c r="N989" i="2"/>
  <c r="R989" i="2" s="1"/>
  <c r="V989" i="2" s="1"/>
  <c r="N993" i="2"/>
  <c r="R993" i="2" s="1"/>
  <c r="V993" i="2" s="1"/>
  <c r="N996" i="2"/>
  <c r="R996" i="2" s="1"/>
  <c r="V996" i="2" s="1"/>
  <c r="N1000" i="2"/>
  <c r="N1004" i="2"/>
  <c r="R1004" i="2" s="1"/>
  <c r="V1004" i="2" s="1"/>
  <c r="N1008" i="2"/>
  <c r="R1008" i="2" s="1"/>
  <c r="V1008" i="2" s="1"/>
  <c r="N1012" i="2"/>
  <c r="R1012" i="2" s="1"/>
  <c r="V1012" i="2" s="1"/>
  <c r="N1016" i="2"/>
  <c r="R1016" i="2" s="1"/>
  <c r="V1016" i="2" s="1"/>
  <c r="N1020" i="2"/>
  <c r="R1020" i="2" s="1"/>
  <c r="V1020" i="2" s="1"/>
  <c r="N1024" i="2"/>
  <c r="R1024" i="2" s="1"/>
  <c r="V1024" i="2" s="1"/>
  <c r="N1028" i="2"/>
  <c r="R1028" i="2" s="1"/>
  <c r="V1028" i="2" s="1"/>
  <c r="N1032" i="2"/>
  <c r="R1032" i="2" s="1"/>
  <c r="V1032" i="2" s="1"/>
  <c r="N1036" i="2"/>
  <c r="R1036" i="2" s="1"/>
  <c r="V1036" i="2" s="1"/>
  <c r="N1040" i="2"/>
  <c r="R1040" i="2" s="1"/>
  <c r="V1040" i="2" s="1"/>
  <c r="N1044" i="2"/>
  <c r="R1044" i="2" s="1"/>
  <c r="V1044" i="2" s="1"/>
  <c r="N1049" i="2"/>
  <c r="R1049" i="2" s="1"/>
  <c r="V1049" i="2" s="1"/>
  <c r="N1053" i="2"/>
  <c r="R1053" i="2" s="1"/>
  <c r="V1053" i="2" s="1"/>
  <c r="N1057" i="2"/>
  <c r="R1057" i="2" s="1"/>
  <c r="V1057" i="2" s="1"/>
  <c r="N1061" i="2"/>
  <c r="N1065" i="2"/>
  <c r="R1065" i="2" s="1"/>
  <c r="V1065" i="2" s="1"/>
  <c r="N1069" i="2"/>
  <c r="R1069" i="2" s="1"/>
  <c r="V1069" i="2" s="1"/>
  <c r="N1073" i="2"/>
  <c r="R1073" i="2" s="1"/>
  <c r="V1073" i="2" s="1"/>
  <c r="N1077" i="2"/>
  <c r="R1077" i="2" s="1"/>
  <c r="V1077" i="2" s="1"/>
  <c r="N1081" i="2"/>
  <c r="R1081" i="2" s="1"/>
  <c r="V1081" i="2" s="1"/>
  <c r="N1085" i="2"/>
  <c r="R1085" i="2" s="1"/>
  <c r="V1085" i="2" s="1"/>
  <c r="N1089" i="2"/>
  <c r="R1089" i="2" s="1"/>
  <c r="V1089" i="2" s="1"/>
  <c r="N1093" i="2"/>
  <c r="R1093" i="2" s="1"/>
  <c r="V1093" i="2" s="1"/>
  <c r="N1097" i="2"/>
  <c r="R1097" i="2" s="1"/>
  <c r="V1097" i="2" s="1"/>
  <c r="N1101" i="2"/>
  <c r="R1101" i="2" s="1"/>
  <c r="V1101" i="2" s="1"/>
  <c r="N1105" i="2"/>
  <c r="R1105" i="2" s="1"/>
  <c r="V1105" i="2" s="1"/>
  <c r="N1109" i="2"/>
  <c r="R1109" i="2" s="1"/>
  <c r="V1109" i="2" s="1"/>
  <c r="N1113" i="2"/>
  <c r="R1113" i="2" s="1"/>
  <c r="V1113" i="2" s="1"/>
  <c r="N1117" i="2"/>
  <c r="R1117" i="2" s="1"/>
  <c r="V1117" i="2" s="1"/>
  <c r="N1121" i="2"/>
  <c r="R1121" i="2" s="1"/>
  <c r="V1121" i="2" s="1"/>
  <c r="N1125" i="2"/>
  <c r="R1125" i="2" s="1"/>
  <c r="V1125" i="2" s="1"/>
  <c r="N15" i="2"/>
  <c r="R15" i="2" s="1"/>
  <c r="V15" i="2" s="1"/>
  <c r="N27" i="2"/>
  <c r="R27" i="2" s="1"/>
  <c r="V27" i="2" s="1"/>
  <c r="N39" i="2"/>
  <c r="R39" i="2" s="1"/>
  <c r="V39" i="2" s="1"/>
  <c r="N55" i="2"/>
  <c r="R55" i="2" s="1"/>
  <c r="V55" i="2" s="1"/>
  <c r="N65" i="2"/>
  <c r="R65" i="2" s="1"/>
  <c r="V65" i="2" s="1"/>
  <c r="N75" i="2"/>
  <c r="R75" i="2" s="1"/>
  <c r="V75" i="2" s="1"/>
  <c r="N87" i="2"/>
  <c r="R87" i="2" s="1"/>
  <c r="V87" i="2" s="1"/>
  <c r="N95" i="2"/>
  <c r="R95" i="2" s="1"/>
  <c r="V95" i="2" s="1"/>
  <c r="N106" i="2"/>
  <c r="R106" i="2" s="1"/>
  <c r="V106" i="2" s="1"/>
  <c r="N118" i="2"/>
  <c r="R118" i="2" s="1"/>
  <c r="V118" i="2" s="1"/>
  <c r="N130" i="2"/>
  <c r="R130" i="2" s="1"/>
  <c r="V130" i="2" s="1"/>
  <c r="N155" i="2"/>
  <c r="R155" i="2" s="1"/>
  <c r="V155" i="2" s="1"/>
  <c r="N167" i="2"/>
  <c r="R167" i="2" s="1"/>
  <c r="V167" i="2" s="1"/>
  <c r="N183" i="2"/>
  <c r="R183" i="2" s="1"/>
  <c r="V183" i="2" s="1"/>
  <c r="N193" i="2"/>
  <c r="R193" i="2" s="1"/>
  <c r="V193" i="2" s="1"/>
  <c r="N203" i="2"/>
  <c r="R203" i="2" s="1"/>
  <c r="V203" i="2" s="1"/>
  <c r="N223" i="2"/>
  <c r="R223" i="2" s="1"/>
  <c r="V223" i="2" s="1"/>
  <c r="N7" i="2"/>
  <c r="R7" i="2" s="1"/>
  <c r="V7" i="2" s="1"/>
  <c r="N23" i="2"/>
  <c r="R23" i="2" s="1"/>
  <c r="V23" i="2" s="1"/>
  <c r="N35" i="2"/>
  <c r="R35" i="2" s="1"/>
  <c r="V35" i="2" s="1"/>
  <c r="N47" i="2"/>
  <c r="R47" i="2" s="1"/>
  <c r="V47" i="2" s="1"/>
  <c r="N61" i="2"/>
  <c r="R61" i="2" s="1"/>
  <c r="V61" i="2" s="1"/>
  <c r="N71" i="2"/>
  <c r="N83" i="2"/>
  <c r="R83" i="2" s="1"/>
  <c r="V83" i="2" s="1"/>
  <c r="N99" i="2"/>
  <c r="R99" i="2" s="1"/>
  <c r="V99" i="2" s="1"/>
  <c r="N110" i="2"/>
  <c r="R110" i="2" s="1"/>
  <c r="V110" i="2" s="1"/>
  <c r="N122" i="2"/>
  <c r="R122" i="2" s="1"/>
  <c r="V122" i="2" s="1"/>
  <c r="N134" i="2"/>
  <c r="R134" i="2" s="1"/>
  <c r="V134" i="2" s="1"/>
  <c r="N144" i="2"/>
  <c r="R144" i="2" s="1"/>
  <c r="V144" i="2" s="1"/>
  <c r="N152" i="2"/>
  <c r="R152" i="2" s="1"/>
  <c r="V152" i="2" s="1"/>
  <c r="N163" i="2"/>
  <c r="R163" i="2" s="1"/>
  <c r="V163" i="2" s="1"/>
  <c r="N175" i="2"/>
  <c r="R175" i="2" s="1"/>
  <c r="V175" i="2" s="1"/>
  <c r="N186" i="2"/>
  <c r="R186" i="2" s="1"/>
  <c r="V186" i="2" s="1"/>
  <c r="N196" i="2"/>
  <c r="R196" i="2" s="1"/>
  <c r="V196" i="2" s="1"/>
  <c r="N207" i="2"/>
  <c r="R207" i="2" s="1"/>
  <c r="V207" i="2" s="1"/>
  <c r="N219" i="2"/>
  <c r="R219" i="2" s="1"/>
  <c r="V219" i="2" s="1"/>
  <c r="N11" i="2"/>
  <c r="R11" i="2" s="1"/>
  <c r="V11" i="2" s="1"/>
  <c r="N19" i="2"/>
  <c r="R19" i="2" s="1"/>
  <c r="V19" i="2" s="1"/>
  <c r="N31" i="2"/>
  <c r="R31" i="2" s="1"/>
  <c r="V31" i="2" s="1"/>
  <c r="N43" i="2"/>
  <c r="R43" i="2" s="1"/>
  <c r="V43" i="2" s="1"/>
  <c r="N51" i="2"/>
  <c r="R51" i="2" s="1"/>
  <c r="V51" i="2" s="1"/>
  <c r="N59" i="2"/>
  <c r="R59" i="2" s="1"/>
  <c r="V59" i="2" s="1"/>
  <c r="N69" i="2"/>
  <c r="R69" i="2" s="1"/>
  <c r="V69" i="2" s="1"/>
  <c r="N79" i="2"/>
  <c r="R79" i="2" s="1"/>
  <c r="V79" i="2" s="1"/>
  <c r="N91" i="2"/>
  <c r="R91" i="2" s="1"/>
  <c r="V91" i="2" s="1"/>
  <c r="N103" i="2"/>
  <c r="R103" i="2" s="1"/>
  <c r="V103" i="2" s="1"/>
  <c r="N114" i="2"/>
  <c r="N126" i="2"/>
  <c r="R126" i="2" s="1"/>
  <c r="V126" i="2" s="1"/>
  <c r="N148" i="2"/>
  <c r="R148" i="2" s="1"/>
  <c r="V148" i="2" s="1"/>
  <c r="N159" i="2"/>
  <c r="N171" i="2"/>
  <c r="R171" i="2" s="1"/>
  <c r="V171" i="2" s="1"/>
  <c r="N179" i="2"/>
  <c r="R179" i="2" s="1"/>
  <c r="V179" i="2" s="1"/>
  <c r="N190" i="2"/>
  <c r="R190" i="2" s="1"/>
  <c r="V190" i="2" s="1"/>
  <c r="N199" i="2"/>
  <c r="R199" i="2" s="1"/>
  <c r="V199" i="2" s="1"/>
  <c r="N211" i="2"/>
  <c r="R211" i="2" s="1"/>
  <c r="V211" i="2" s="1"/>
  <c r="N215" i="2"/>
  <c r="R215" i="2" s="1"/>
  <c r="V215" i="2" s="1"/>
  <c r="N227" i="2"/>
  <c r="R227" i="2" s="1"/>
  <c r="V227" i="2" s="1"/>
  <c r="N233" i="2"/>
  <c r="N252" i="2"/>
  <c r="R252" i="2" s="1"/>
  <c r="V252" i="2" s="1"/>
  <c r="N264" i="2"/>
  <c r="R264" i="2" s="1"/>
  <c r="V264" i="2" s="1"/>
  <c r="N275" i="2"/>
  <c r="R275" i="2" s="1"/>
  <c r="V275" i="2" s="1"/>
  <c r="N286" i="2"/>
  <c r="R286" i="2" s="1"/>
  <c r="V286" i="2" s="1"/>
  <c r="N302" i="2"/>
  <c r="R302" i="2" s="1"/>
  <c r="V302" i="2" s="1"/>
  <c r="N311" i="2"/>
  <c r="R311" i="2" s="1"/>
  <c r="V311" i="2" s="1"/>
  <c r="N327" i="2"/>
  <c r="R327" i="2" s="1"/>
  <c r="V327" i="2" s="1"/>
  <c r="N339" i="2"/>
  <c r="R339" i="2" s="1"/>
  <c r="V339" i="2" s="1"/>
  <c r="N351" i="2"/>
  <c r="R351" i="2" s="1"/>
  <c r="V351" i="2" s="1"/>
  <c r="N363" i="2"/>
  <c r="R363" i="2" s="1"/>
  <c r="V363" i="2" s="1"/>
  <c r="N375" i="2"/>
  <c r="R375" i="2" s="1"/>
  <c r="V375" i="2" s="1"/>
  <c r="N387" i="2"/>
  <c r="R387" i="2" s="1"/>
  <c r="V387" i="2" s="1"/>
  <c r="N403" i="2"/>
  <c r="R403" i="2" s="1"/>
  <c r="V403" i="2" s="1"/>
  <c r="N415" i="2"/>
  <c r="R415" i="2" s="1"/>
  <c r="V415" i="2" s="1"/>
  <c r="N427" i="2"/>
  <c r="R427" i="2" s="1"/>
  <c r="V427" i="2" s="1"/>
  <c r="N443" i="2"/>
  <c r="R443" i="2" s="1"/>
  <c r="V443" i="2" s="1"/>
  <c r="N451" i="2"/>
  <c r="R451" i="2" s="1"/>
  <c r="V451" i="2" s="1"/>
  <c r="N463" i="2"/>
  <c r="R463" i="2" s="1"/>
  <c r="V463" i="2" s="1"/>
  <c r="N490" i="2"/>
  <c r="R490" i="2" s="1"/>
  <c r="V490" i="2" s="1"/>
  <c r="N502" i="2"/>
  <c r="R502" i="2" s="1"/>
  <c r="V502" i="2" s="1"/>
  <c r="N518" i="2"/>
  <c r="R518" i="2" s="1"/>
  <c r="V518" i="2" s="1"/>
  <c r="N530" i="2"/>
  <c r="R530" i="2" s="1"/>
  <c r="V530" i="2" s="1"/>
  <c r="N538" i="2"/>
  <c r="R538" i="2" s="1"/>
  <c r="V538" i="2" s="1"/>
  <c r="N549" i="2"/>
  <c r="R549" i="2" s="1"/>
  <c r="V549" i="2" s="1"/>
  <c r="N559" i="2"/>
  <c r="R559" i="2" s="1"/>
  <c r="V559" i="2" s="1"/>
  <c r="N569" i="2"/>
  <c r="R569" i="2" s="1"/>
  <c r="V569" i="2" s="1"/>
  <c r="N581" i="2"/>
  <c r="R581" i="2" s="1"/>
  <c r="V581" i="2" s="1"/>
  <c r="N589" i="2"/>
  <c r="R589" i="2" s="1"/>
  <c r="V589" i="2" s="1"/>
  <c r="N611" i="2"/>
  <c r="R611" i="2" s="1"/>
  <c r="V611" i="2" s="1"/>
  <c r="N622" i="2"/>
  <c r="R622" i="2" s="1"/>
  <c r="V622" i="2" s="1"/>
  <c r="N634" i="2"/>
  <c r="R634" i="2" s="1"/>
  <c r="V634" i="2" s="1"/>
  <c r="N641" i="2"/>
  <c r="N656" i="2"/>
  <c r="R656" i="2" s="1"/>
  <c r="V656" i="2" s="1"/>
  <c r="N684" i="2"/>
  <c r="R684" i="2" s="1"/>
  <c r="V684" i="2" s="1"/>
  <c r="N695" i="2"/>
  <c r="R695" i="2" s="1"/>
  <c r="V695" i="2" s="1"/>
  <c r="N707" i="2"/>
  <c r="R707" i="2" s="1"/>
  <c r="V707" i="2" s="1"/>
  <c r="N719" i="2"/>
  <c r="R719" i="2" s="1"/>
  <c r="V719" i="2" s="1"/>
  <c r="N731" i="2"/>
  <c r="R731" i="2" s="1"/>
  <c r="V731" i="2" s="1"/>
  <c r="N743" i="2"/>
  <c r="R743" i="2" s="1"/>
  <c r="V743" i="2" s="1"/>
  <c r="N755" i="2"/>
  <c r="R755" i="2" s="1"/>
  <c r="V755" i="2" s="1"/>
  <c r="N770" i="2"/>
  <c r="N782" i="2"/>
  <c r="R782" i="2" s="1"/>
  <c r="V782" i="2" s="1"/>
  <c r="N794" i="2"/>
  <c r="R794" i="2" s="1"/>
  <c r="V794" i="2" s="1"/>
  <c r="N806" i="2"/>
  <c r="N826" i="2"/>
  <c r="R826" i="2" s="1"/>
  <c r="V826" i="2" s="1"/>
  <c r="N838" i="2"/>
  <c r="R838" i="2" s="1"/>
  <c r="V838" i="2" s="1"/>
  <c r="N850" i="2"/>
  <c r="R850" i="2" s="1"/>
  <c r="V850" i="2" s="1"/>
  <c r="N862" i="2"/>
  <c r="R862" i="2" s="1"/>
  <c r="V862" i="2" s="1"/>
  <c r="N874" i="2"/>
  <c r="R874" i="2" s="1"/>
  <c r="V874" i="2" s="1"/>
  <c r="N896" i="2"/>
  <c r="R896" i="2" s="1"/>
  <c r="V896" i="2" s="1"/>
  <c r="N908" i="2"/>
  <c r="R908" i="2" s="1"/>
  <c r="V908" i="2" s="1"/>
  <c r="N924" i="2"/>
  <c r="N935" i="2"/>
  <c r="R935" i="2" s="1"/>
  <c r="V935" i="2" s="1"/>
  <c r="N955" i="2"/>
  <c r="R955" i="2" s="1"/>
  <c r="V955" i="2" s="1"/>
  <c r="N969" i="2"/>
  <c r="R969" i="2" s="1"/>
  <c r="V969" i="2" s="1"/>
  <c r="N987" i="2"/>
  <c r="R987" i="2" s="1"/>
  <c r="V987" i="2" s="1"/>
  <c r="N998" i="2"/>
  <c r="R998" i="2" s="1"/>
  <c r="V998" i="2" s="1"/>
  <c r="N1014" i="2"/>
  <c r="R1014" i="2" s="1"/>
  <c r="V1014" i="2" s="1"/>
  <c r="N1026" i="2"/>
  <c r="R1026" i="2" s="1"/>
  <c r="V1026" i="2" s="1"/>
  <c r="N1038" i="2"/>
  <c r="R1038" i="2" s="1"/>
  <c r="V1038" i="2" s="1"/>
  <c r="N1055" i="2"/>
  <c r="R1055" i="2" s="1"/>
  <c r="V1055" i="2" s="1"/>
  <c r="N1075" i="2"/>
  <c r="R1075" i="2" s="1"/>
  <c r="V1075" i="2" s="1"/>
  <c r="N1087" i="2"/>
  <c r="R1087" i="2" s="1"/>
  <c r="V1087" i="2" s="1"/>
  <c r="N1099" i="2"/>
  <c r="R1099" i="2" s="1"/>
  <c r="V1099" i="2" s="1"/>
  <c r="N1119" i="2"/>
  <c r="R1119" i="2" s="1"/>
  <c r="V1119" i="2" s="1"/>
  <c r="N230" i="2"/>
  <c r="R230" i="2" s="1"/>
  <c r="V230" i="2" s="1"/>
  <c r="N241" i="2"/>
  <c r="R241" i="2" s="1"/>
  <c r="V241" i="2" s="1"/>
  <c r="N256" i="2"/>
  <c r="R256" i="2" s="1"/>
  <c r="V256" i="2" s="1"/>
  <c r="N271" i="2"/>
  <c r="R271" i="2" s="1"/>
  <c r="V271" i="2" s="1"/>
  <c r="N282" i="2"/>
  <c r="R282" i="2" s="1"/>
  <c r="V282" i="2" s="1"/>
  <c r="N294" i="2"/>
  <c r="N307" i="2"/>
  <c r="R307" i="2" s="1"/>
  <c r="V307" i="2" s="1"/>
  <c r="N319" i="2"/>
  <c r="R319" i="2" s="1"/>
  <c r="V319" i="2" s="1"/>
  <c r="N331" i="2"/>
  <c r="R331" i="2" s="1"/>
  <c r="V331" i="2" s="1"/>
  <c r="N343" i="2"/>
  <c r="R343" i="2" s="1"/>
  <c r="V343" i="2" s="1"/>
  <c r="N359" i="2"/>
  <c r="R359" i="2" s="1"/>
  <c r="V359" i="2" s="1"/>
  <c r="N371" i="2"/>
  <c r="N383" i="2"/>
  <c r="R383" i="2" s="1"/>
  <c r="V383" i="2" s="1"/>
  <c r="N395" i="2"/>
  <c r="R395" i="2" s="1"/>
  <c r="V395" i="2" s="1"/>
  <c r="N407" i="2"/>
  <c r="R407" i="2" s="1"/>
  <c r="V407" i="2" s="1"/>
  <c r="N419" i="2"/>
  <c r="R419" i="2" s="1"/>
  <c r="V419" i="2" s="1"/>
  <c r="N435" i="2"/>
  <c r="R435" i="2" s="1"/>
  <c r="V435" i="2" s="1"/>
  <c r="N447" i="2"/>
  <c r="R447" i="2" s="1"/>
  <c r="V447" i="2" s="1"/>
  <c r="N459" i="2"/>
  <c r="R459" i="2" s="1"/>
  <c r="V459" i="2" s="1"/>
  <c r="N470" i="2"/>
  <c r="R470" i="2" s="1"/>
  <c r="V470" i="2" s="1"/>
  <c r="N486" i="2"/>
  <c r="R486" i="2" s="1"/>
  <c r="V486" i="2" s="1"/>
  <c r="N498" i="2"/>
  <c r="R498" i="2" s="1"/>
  <c r="V498" i="2" s="1"/>
  <c r="N510" i="2"/>
  <c r="R510" i="2" s="1"/>
  <c r="V510" i="2" s="1"/>
  <c r="N522" i="2"/>
  <c r="R522" i="2" s="1"/>
  <c r="V522" i="2" s="1"/>
  <c r="N534" i="2"/>
  <c r="R534" i="2" s="1"/>
  <c r="V534" i="2" s="1"/>
  <c r="N546" i="2"/>
  <c r="R546" i="2" s="1"/>
  <c r="V546" i="2" s="1"/>
  <c r="N555" i="2"/>
  <c r="N565" i="2"/>
  <c r="R565" i="2" s="1"/>
  <c r="V565" i="2" s="1"/>
  <c r="N573" i="2"/>
  <c r="R573" i="2" s="1"/>
  <c r="V573" i="2" s="1"/>
  <c r="N585" i="2"/>
  <c r="R585" i="2" s="1"/>
  <c r="V585" i="2" s="1"/>
  <c r="N607" i="2"/>
  <c r="N618" i="2"/>
  <c r="N626" i="2"/>
  <c r="R626" i="2" s="1"/>
  <c r="V626" i="2" s="1"/>
  <c r="N638" i="2"/>
  <c r="R638" i="2" s="1"/>
  <c r="V638" i="2" s="1"/>
  <c r="N645" i="2"/>
  <c r="R645" i="2" s="1"/>
  <c r="V645" i="2" s="1"/>
  <c r="N652" i="2"/>
  <c r="R652" i="2" s="1"/>
  <c r="V652" i="2" s="1"/>
  <c r="N664" i="2"/>
  <c r="R664" i="2" s="1"/>
  <c r="V664" i="2" s="1"/>
  <c r="N668" i="2"/>
  <c r="R668" i="2" s="1"/>
  <c r="V668" i="2" s="1"/>
  <c r="N676" i="2"/>
  <c r="R676" i="2" s="1"/>
  <c r="V676" i="2" s="1"/>
  <c r="N688" i="2"/>
  <c r="N699" i="2"/>
  <c r="R699" i="2" s="1"/>
  <c r="V699" i="2" s="1"/>
  <c r="N711" i="2"/>
  <c r="R711" i="2" s="1"/>
  <c r="V711" i="2" s="1"/>
  <c r="N723" i="2"/>
  <c r="R723" i="2" s="1"/>
  <c r="V723" i="2" s="1"/>
  <c r="N739" i="2"/>
  <c r="N751" i="2"/>
  <c r="R751" i="2" s="1"/>
  <c r="V751" i="2" s="1"/>
  <c r="N759" i="2"/>
  <c r="R759" i="2" s="1"/>
  <c r="V759" i="2" s="1"/>
  <c r="N766" i="2"/>
  <c r="R766" i="2" s="1"/>
  <c r="V766" i="2" s="1"/>
  <c r="N778" i="2"/>
  <c r="R778" i="2" s="1"/>
  <c r="V778" i="2" s="1"/>
  <c r="N790" i="2"/>
  <c r="R790" i="2" s="1"/>
  <c r="V790" i="2" s="1"/>
  <c r="N802" i="2"/>
  <c r="R802" i="2" s="1"/>
  <c r="V802" i="2" s="1"/>
  <c r="N810" i="2"/>
  <c r="R810" i="2" s="1"/>
  <c r="V810" i="2" s="1"/>
  <c r="N818" i="2"/>
  <c r="N830" i="2"/>
  <c r="R830" i="2" s="1"/>
  <c r="V830" i="2" s="1"/>
  <c r="N842" i="2"/>
  <c r="R842" i="2" s="1"/>
  <c r="V842" i="2" s="1"/>
  <c r="N858" i="2"/>
  <c r="R858" i="2" s="1"/>
  <c r="V858" i="2" s="1"/>
  <c r="N870" i="2"/>
  <c r="N878" i="2"/>
  <c r="R878" i="2" s="1"/>
  <c r="V878" i="2" s="1"/>
  <c r="N888" i="2"/>
  <c r="R888" i="2" s="1"/>
  <c r="V888" i="2" s="1"/>
  <c r="N904" i="2"/>
  <c r="R904" i="2" s="1"/>
  <c r="V904" i="2" s="1"/>
  <c r="N916" i="2"/>
  <c r="N928" i="2"/>
  <c r="R928" i="2" s="1"/>
  <c r="V928" i="2" s="1"/>
  <c r="N939" i="2"/>
  <c r="R939" i="2" s="1"/>
  <c r="V939" i="2" s="1"/>
  <c r="N947" i="2"/>
  <c r="N963" i="2"/>
  <c r="N983" i="2"/>
  <c r="R983" i="2" s="1"/>
  <c r="V983" i="2" s="1"/>
  <c r="N1006" i="2"/>
  <c r="R1006" i="2" s="1"/>
  <c r="V1006" i="2" s="1"/>
  <c r="N1022" i="2"/>
  <c r="R1022" i="2" s="1"/>
  <c r="V1022" i="2" s="1"/>
  <c r="N1034" i="2"/>
  <c r="R1034" i="2" s="1"/>
  <c r="V1034" i="2" s="1"/>
  <c r="N1046" i="2"/>
  <c r="R1046" i="2" s="1"/>
  <c r="V1046" i="2" s="1"/>
  <c r="N1051" i="2"/>
  <c r="R1051" i="2" s="1"/>
  <c r="V1051" i="2" s="1"/>
  <c r="N1063" i="2"/>
  <c r="R1063" i="2" s="1"/>
  <c r="V1063" i="2" s="1"/>
  <c r="N1071" i="2"/>
  <c r="R1071" i="2" s="1"/>
  <c r="V1071" i="2" s="1"/>
  <c r="N1083" i="2"/>
  <c r="R1083" i="2" s="1"/>
  <c r="V1083" i="2" s="1"/>
  <c r="N1095" i="2"/>
  <c r="R1095" i="2" s="1"/>
  <c r="V1095" i="2" s="1"/>
  <c r="N1107" i="2"/>
  <c r="R1107" i="2" s="1"/>
  <c r="V1107" i="2" s="1"/>
  <c r="N1111" i="2"/>
  <c r="R1111" i="2" s="1"/>
  <c r="V1111" i="2" s="1"/>
  <c r="N1123" i="2"/>
  <c r="R1123" i="2" s="1"/>
  <c r="V1123" i="2" s="1"/>
  <c r="N4" i="2"/>
  <c r="R4" i="2" s="1"/>
  <c r="V4" i="2" s="1"/>
  <c r="N8" i="2"/>
  <c r="R8" i="2" s="1"/>
  <c r="V8" i="2" s="1"/>
  <c r="N12" i="2"/>
  <c r="R12" i="2" s="1"/>
  <c r="V12" i="2" s="1"/>
  <c r="N16" i="2"/>
  <c r="N20" i="2"/>
  <c r="N24" i="2"/>
  <c r="R24" i="2" s="1"/>
  <c r="V24" i="2" s="1"/>
  <c r="N28" i="2"/>
  <c r="R28" i="2" s="1"/>
  <c r="V28" i="2" s="1"/>
  <c r="N32" i="2"/>
  <c r="R32" i="2" s="1"/>
  <c r="V32" i="2" s="1"/>
  <c r="N36" i="2"/>
  <c r="N40" i="2"/>
  <c r="R40" i="2" s="1"/>
  <c r="V40" i="2" s="1"/>
  <c r="N44" i="2"/>
  <c r="N48" i="2"/>
  <c r="R48" i="2" s="1"/>
  <c r="V48" i="2" s="1"/>
  <c r="N52" i="2"/>
  <c r="N56" i="2"/>
  <c r="R56" i="2" s="1"/>
  <c r="V56" i="2" s="1"/>
  <c r="N62" i="2"/>
  <c r="R62" i="2" s="1"/>
  <c r="V62" i="2" s="1"/>
  <c r="N66" i="2"/>
  <c r="R66" i="2" s="1"/>
  <c r="V66" i="2" s="1"/>
  <c r="N72" i="2"/>
  <c r="R72" i="2" s="1"/>
  <c r="V72" i="2" s="1"/>
  <c r="N76" i="2"/>
  <c r="R76" i="2" s="1"/>
  <c r="V76" i="2" s="1"/>
  <c r="N80" i="2"/>
  <c r="R80" i="2" s="1"/>
  <c r="V80" i="2" s="1"/>
  <c r="N84" i="2"/>
  <c r="R84" i="2" s="1"/>
  <c r="V84" i="2" s="1"/>
  <c r="N88" i="2"/>
  <c r="R88" i="2" s="1"/>
  <c r="V88" i="2" s="1"/>
  <c r="N92" i="2"/>
  <c r="R92" i="2" s="1"/>
  <c r="V92" i="2" s="1"/>
  <c r="N96" i="2"/>
  <c r="R96" i="2" s="1"/>
  <c r="V96" i="2" s="1"/>
  <c r="N100" i="2"/>
  <c r="R100" i="2" s="1"/>
  <c r="V100" i="2" s="1"/>
  <c r="N107" i="2"/>
  <c r="N111" i="2"/>
  <c r="R111" i="2" s="1"/>
  <c r="V111" i="2" s="1"/>
  <c r="N115" i="2"/>
  <c r="R115" i="2" s="1"/>
  <c r="V115" i="2" s="1"/>
  <c r="N119" i="2"/>
  <c r="R119" i="2" s="1"/>
  <c r="V119" i="2" s="1"/>
  <c r="N123" i="2"/>
  <c r="R123" i="2" s="1"/>
  <c r="V123" i="2" s="1"/>
  <c r="N127" i="2"/>
  <c r="R127" i="2" s="1"/>
  <c r="V127" i="2" s="1"/>
  <c r="N131" i="2"/>
  <c r="R131" i="2" s="1"/>
  <c r="V131" i="2" s="1"/>
  <c r="N135" i="2"/>
  <c r="R135" i="2" s="1"/>
  <c r="V135" i="2" s="1"/>
  <c r="N138" i="2"/>
  <c r="R138" i="2" s="1"/>
  <c r="V138" i="2" s="1"/>
  <c r="N141" i="2"/>
  <c r="R141" i="2" s="1"/>
  <c r="V141" i="2" s="1"/>
  <c r="N145" i="2"/>
  <c r="R145" i="2" s="1"/>
  <c r="V145" i="2" s="1"/>
  <c r="N149" i="2"/>
  <c r="R149" i="2" s="1"/>
  <c r="V149" i="2" s="1"/>
  <c r="N153" i="2"/>
  <c r="R153" i="2" s="1"/>
  <c r="V153" i="2" s="1"/>
  <c r="N156" i="2"/>
  <c r="R156" i="2" s="1"/>
  <c r="V156" i="2" s="1"/>
  <c r="N160" i="2"/>
  <c r="R160" i="2" s="1"/>
  <c r="V160" i="2" s="1"/>
  <c r="N164" i="2"/>
  <c r="N168" i="2"/>
  <c r="R168" i="2" s="1"/>
  <c r="V168" i="2" s="1"/>
  <c r="N172" i="2"/>
  <c r="N176" i="2"/>
  <c r="R176" i="2" s="1"/>
  <c r="V176" i="2" s="1"/>
  <c r="N180" i="2"/>
  <c r="R180" i="2" s="1"/>
  <c r="V180" i="2" s="1"/>
  <c r="N184" i="2"/>
  <c r="R184" i="2" s="1"/>
  <c r="V184" i="2" s="1"/>
  <c r="N187" i="2"/>
  <c r="R187" i="2" s="1"/>
  <c r="V187" i="2" s="1"/>
  <c r="N191" i="2"/>
  <c r="R191" i="2" s="1"/>
  <c r="V191" i="2" s="1"/>
  <c r="N237" i="2"/>
  <c r="R237" i="2" s="1"/>
  <c r="V237" i="2" s="1"/>
  <c r="N248" i="2"/>
  <c r="R248" i="2" s="1"/>
  <c r="V248" i="2" s="1"/>
  <c r="N260" i="2"/>
  <c r="R260" i="2" s="1"/>
  <c r="V260" i="2" s="1"/>
  <c r="N268" i="2"/>
  <c r="R268" i="2" s="1"/>
  <c r="V268" i="2" s="1"/>
  <c r="N278" i="2"/>
  <c r="R278" i="2" s="1"/>
  <c r="V278" i="2" s="1"/>
  <c r="N290" i="2"/>
  <c r="R290" i="2" s="1"/>
  <c r="V290" i="2" s="1"/>
  <c r="N298" i="2"/>
  <c r="R298" i="2" s="1"/>
  <c r="V298" i="2" s="1"/>
  <c r="N303" i="2"/>
  <c r="R303" i="2" s="1"/>
  <c r="V303" i="2" s="1"/>
  <c r="N315" i="2"/>
  <c r="R315" i="2" s="1"/>
  <c r="V315" i="2" s="1"/>
  <c r="N323" i="2"/>
  <c r="N335" i="2"/>
  <c r="R335" i="2" s="1"/>
  <c r="V335" i="2" s="1"/>
  <c r="N347" i="2"/>
  <c r="R347" i="2" s="1"/>
  <c r="V347" i="2" s="1"/>
  <c r="N355" i="2"/>
  <c r="R355" i="2" s="1"/>
  <c r="V355" i="2" s="1"/>
  <c r="N367" i="2"/>
  <c r="R367" i="2" s="1"/>
  <c r="V367" i="2" s="1"/>
  <c r="N379" i="2"/>
  <c r="R379" i="2" s="1"/>
  <c r="V379" i="2" s="1"/>
  <c r="N391" i="2"/>
  <c r="R391" i="2" s="1"/>
  <c r="V391" i="2" s="1"/>
  <c r="N399" i="2"/>
  <c r="R399" i="2" s="1"/>
  <c r="V399" i="2" s="1"/>
  <c r="N411" i="2"/>
  <c r="R411" i="2" s="1"/>
  <c r="V411" i="2" s="1"/>
  <c r="N423" i="2"/>
  <c r="R423" i="2" s="1"/>
  <c r="V423" i="2" s="1"/>
  <c r="N431" i="2"/>
  <c r="R431" i="2" s="1"/>
  <c r="V431" i="2" s="1"/>
  <c r="N439" i="2"/>
  <c r="R439" i="2" s="1"/>
  <c r="V439" i="2" s="1"/>
  <c r="N455" i="2"/>
  <c r="N467" i="2"/>
  <c r="R467" i="2" s="1"/>
  <c r="V467" i="2" s="1"/>
  <c r="N482" i="2"/>
  <c r="R482" i="2" s="1"/>
  <c r="V482" i="2" s="1"/>
  <c r="N494" i="2"/>
  <c r="R494" i="2" s="1"/>
  <c r="V494" i="2" s="1"/>
  <c r="N506" i="2"/>
  <c r="R506" i="2" s="1"/>
  <c r="V506" i="2" s="1"/>
  <c r="N514" i="2"/>
  <c r="R514" i="2" s="1"/>
  <c r="V514" i="2" s="1"/>
  <c r="N526" i="2"/>
  <c r="R526" i="2" s="1"/>
  <c r="V526" i="2" s="1"/>
  <c r="N542" i="2"/>
  <c r="N553" i="2"/>
  <c r="R553" i="2" s="1"/>
  <c r="V553" i="2" s="1"/>
  <c r="N561" i="2"/>
  <c r="R561" i="2" s="1"/>
  <c r="V561" i="2" s="1"/>
  <c r="N577" i="2"/>
  <c r="N593" i="2"/>
  <c r="R593" i="2" s="1"/>
  <c r="V593" i="2" s="1"/>
  <c r="N603" i="2"/>
  <c r="R603" i="2" s="1"/>
  <c r="V603" i="2" s="1"/>
  <c r="N614" i="2"/>
  <c r="R614" i="2" s="1"/>
  <c r="V614" i="2" s="1"/>
  <c r="N630" i="2"/>
  <c r="R630" i="2" s="1"/>
  <c r="V630" i="2" s="1"/>
  <c r="N648" i="2"/>
  <c r="R648" i="2" s="1"/>
  <c r="V648" i="2" s="1"/>
  <c r="N660" i="2"/>
  <c r="R660" i="2" s="1"/>
  <c r="V660" i="2" s="1"/>
  <c r="N672" i="2"/>
  <c r="R672" i="2" s="1"/>
  <c r="V672" i="2" s="1"/>
  <c r="N680" i="2"/>
  <c r="R680" i="2" s="1"/>
  <c r="V680" i="2" s="1"/>
  <c r="N691" i="2"/>
  <c r="R691" i="2" s="1"/>
  <c r="V691" i="2" s="1"/>
  <c r="N703" i="2"/>
  <c r="R703" i="2" s="1"/>
  <c r="V703" i="2" s="1"/>
  <c r="N715" i="2"/>
  <c r="N727" i="2"/>
  <c r="R727" i="2" s="1"/>
  <c r="V727" i="2" s="1"/>
  <c r="N735" i="2"/>
  <c r="R735" i="2" s="1"/>
  <c r="V735" i="2" s="1"/>
  <c r="N747" i="2"/>
  <c r="R747" i="2" s="1"/>
  <c r="V747" i="2" s="1"/>
  <c r="N774" i="2"/>
  <c r="R774" i="2" s="1"/>
  <c r="V774" i="2" s="1"/>
  <c r="N786" i="2"/>
  <c r="R786" i="2" s="1"/>
  <c r="V786" i="2" s="1"/>
  <c r="N798" i="2"/>
  <c r="R798" i="2" s="1"/>
  <c r="V798" i="2" s="1"/>
  <c r="N814" i="2"/>
  <c r="R814" i="2" s="1"/>
  <c r="V814" i="2" s="1"/>
  <c r="N822" i="2"/>
  <c r="R822" i="2" s="1"/>
  <c r="V822" i="2" s="1"/>
  <c r="N834" i="2"/>
  <c r="R834" i="2" s="1"/>
  <c r="V834" i="2" s="1"/>
  <c r="N846" i="2"/>
  <c r="N854" i="2"/>
  <c r="N866" i="2"/>
  <c r="R866" i="2" s="1"/>
  <c r="V866" i="2" s="1"/>
  <c r="N881" i="2"/>
  <c r="R881" i="2" s="1"/>
  <c r="V881" i="2" s="1"/>
  <c r="N892" i="2"/>
  <c r="R892" i="2" s="1"/>
  <c r="V892" i="2" s="1"/>
  <c r="N900" i="2"/>
  <c r="R900" i="2" s="1"/>
  <c r="V900" i="2" s="1"/>
  <c r="N912" i="2"/>
  <c r="R912" i="2" s="1"/>
  <c r="V912" i="2" s="1"/>
  <c r="N920" i="2"/>
  <c r="R920" i="2" s="1"/>
  <c r="V920" i="2" s="1"/>
  <c r="N931" i="2"/>
  <c r="R931" i="2" s="1"/>
  <c r="V931" i="2" s="1"/>
  <c r="N943" i="2"/>
  <c r="R943" i="2" s="1"/>
  <c r="V943" i="2" s="1"/>
  <c r="N951" i="2"/>
  <c r="R951" i="2" s="1"/>
  <c r="V951" i="2" s="1"/>
  <c r="N966" i="2"/>
  <c r="R966" i="2" s="1"/>
  <c r="V966" i="2" s="1"/>
  <c r="N973" i="2"/>
  <c r="R973" i="2" s="1"/>
  <c r="V973" i="2" s="1"/>
  <c r="N980" i="2"/>
  <c r="R980" i="2" s="1"/>
  <c r="V980" i="2" s="1"/>
  <c r="N991" i="2"/>
  <c r="R991" i="2" s="1"/>
  <c r="V991" i="2" s="1"/>
  <c r="N1002" i="2"/>
  <c r="R1002" i="2" s="1"/>
  <c r="V1002" i="2" s="1"/>
  <c r="N1010" i="2"/>
  <c r="N1018" i="2"/>
  <c r="R1018" i="2" s="1"/>
  <c r="V1018" i="2" s="1"/>
  <c r="N1030" i="2"/>
  <c r="R1030" i="2" s="1"/>
  <c r="V1030" i="2" s="1"/>
  <c r="N1042" i="2"/>
  <c r="R1042" i="2" s="1"/>
  <c r="V1042" i="2" s="1"/>
  <c r="N1059" i="2"/>
  <c r="R1059" i="2" s="1"/>
  <c r="V1059" i="2" s="1"/>
  <c r="N1067" i="2"/>
  <c r="R1067" i="2" s="1"/>
  <c r="V1067" i="2" s="1"/>
  <c r="N1079" i="2"/>
  <c r="R1079" i="2" s="1"/>
  <c r="V1079" i="2" s="1"/>
  <c r="N1091" i="2"/>
  <c r="R1091" i="2" s="1"/>
  <c r="V1091" i="2" s="1"/>
  <c r="N1103" i="2"/>
  <c r="R1103" i="2" s="1"/>
  <c r="V1103" i="2" s="1"/>
  <c r="N1115" i="2"/>
  <c r="R1115" i="2" s="1"/>
  <c r="V1115" i="2" s="1"/>
  <c r="N194" i="2"/>
  <c r="R194" i="2" s="1"/>
  <c r="V194" i="2" s="1"/>
  <c r="N197" i="2"/>
  <c r="N200" i="2"/>
  <c r="R200" i="2" s="1"/>
  <c r="V200" i="2" s="1"/>
  <c r="N204" i="2"/>
  <c r="R204" i="2" s="1"/>
  <c r="V204" i="2" s="1"/>
  <c r="N208" i="2"/>
  <c r="N212" i="2"/>
  <c r="R212" i="2" s="1"/>
  <c r="V212" i="2" s="1"/>
  <c r="N216" i="2"/>
  <c r="R216" i="2" s="1"/>
  <c r="V216" i="2" s="1"/>
  <c r="N220" i="2"/>
  <c r="R220" i="2" s="1"/>
  <c r="V220" i="2" s="1"/>
  <c r="N224" i="2"/>
  <c r="R224" i="2" s="1"/>
  <c r="V224" i="2" s="1"/>
  <c r="N228" i="2"/>
  <c r="N231" i="2"/>
  <c r="R231" i="2" s="1"/>
  <c r="V231" i="2" s="1"/>
  <c r="N234" i="2"/>
  <c r="R234" i="2" s="1"/>
  <c r="V234" i="2" s="1"/>
  <c r="N238" i="2"/>
  <c r="R238" i="2" s="1"/>
  <c r="V238" i="2" s="1"/>
  <c r="N242" i="2"/>
  <c r="R242" i="2" s="1"/>
  <c r="V242" i="2" s="1"/>
  <c r="N245" i="2"/>
  <c r="R245" i="2" s="1"/>
  <c r="V245" i="2" s="1"/>
  <c r="N249" i="2"/>
  <c r="R249" i="2" s="1"/>
  <c r="V249" i="2" s="1"/>
  <c r="N253" i="2"/>
  <c r="N257" i="2"/>
  <c r="R257" i="2" s="1"/>
  <c r="V257" i="2" s="1"/>
  <c r="N261" i="2"/>
  <c r="R261" i="2" s="1"/>
  <c r="V261" i="2" s="1"/>
  <c r="N265" i="2"/>
  <c r="R265" i="2" s="1"/>
  <c r="V265" i="2" s="1"/>
  <c r="N269" i="2"/>
  <c r="R269" i="2" s="1"/>
  <c r="V269" i="2" s="1"/>
  <c r="N272" i="2"/>
  <c r="R272" i="2" s="1"/>
  <c r="V272" i="2" s="1"/>
  <c r="N276" i="2"/>
  <c r="R276" i="2" s="1"/>
  <c r="V276" i="2" s="1"/>
  <c r="N279" i="2"/>
  <c r="R279" i="2" s="1"/>
  <c r="V279" i="2" s="1"/>
  <c r="N283" i="2"/>
  <c r="R283" i="2" s="1"/>
  <c r="V283" i="2" s="1"/>
  <c r="N287" i="2"/>
  <c r="R287" i="2" s="1"/>
  <c r="V287" i="2" s="1"/>
  <c r="N291" i="2"/>
  <c r="R291" i="2" s="1"/>
  <c r="V291" i="2" s="1"/>
  <c r="N295" i="2"/>
  <c r="R295" i="2" s="1"/>
  <c r="V295" i="2" s="1"/>
  <c r="N299" i="2"/>
  <c r="N304" i="2"/>
  <c r="R304" i="2" s="1"/>
  <c r="V304" i="2" s="1"/>
  <c r="N308" i="2"/>
  <c r="R308" i="2" s="1"/>
  <c r="V308" i="2" s="1"/>
  <c r="N312" i="2"/>
  <c r="R312" i="2" s="1"/>
  <c r="V312" i="2" s="1"/>
  <c r="N316" i="2"/>
  <c r="R316" i="2" s="1"/>
  <c r="V316" i="2" s="1"/>
  <c r="N320" i="2"/>
  <c r="R320" i="2" s="1"/>
  <c r="V320" i="2" s="1"/>
  <c r="N324" i="2"/>
  <c r="R324" i="2" s="1"/>
  <c r="V324" i="2" s="1"/>
  <c r="N328" i="2"/>
  <c r="R328" i="2" s="1"/>
  <c r="V328" i="2" s="1"/>
  <c r="N332" i="2"/>
  <c r="R332" i="2" s="1"/>
  <c r="V332" i="2" s="1"/>
  <c r="N336" i="2"/>
  <c r="R336" i="2" s="1"/>
  <c r="V336" i="2" s="1"/>
  <c r="N340" i="2"/>
  <c r="R340" i="2" s="1"/>
  <c r="V340" i="2" s="1"/>
  <c r="N344" i="2"/>
  <c r="R344" i="2" s="1"/>
  <c r="V344" i="2" s="1"/>
  <c r="N348" i="2"/>
  <c r="R348" i="2" s="1"/>
  <c r="V348" i="2" s="1"/>
  <c r="N352" i="2"/>
  <c r="R352" i="2" s="1"/>
  <c r="V352" i="2" s="1"/>
  <c r="N356" i="2"/>
  <c r="R356" i="2" s="1"/>
  <c r="V356" i="2" s="1"/>
  <c r="N360" i="2"/>
  <c r="R360" i="2" s="1"/>
  <c r="V360" i="2" s="1"/>
  <c r="N364" i="2"/>
  <c r="R364" i="2" s="1"/>
  <c r="V364" i="2" s="1"/>
  <c r="N368" i="2"/>
  <c r="R368" i="2" s="1"/>
  <c r="V368" i="2" s="1"/>
  <c r="N372" i="2"/>
  <c r="R372" i="2" s="1"/>
  <c r="V372" i="2" s="1"/>
  <c r="N376" i="2"/>
  <c r="N380" i="2"/>
  <c r="R380" i="2" s="1"/>
  <c r="V380" i="2" s="1"/>
  <c r="N384" i="2"/>
  <c r="R384" i="2" s="1"/>
  <c r="V384" i="2" s="1"/>
  <c r="N388" i="2"/>
  <c r="R388" i="2" s="1"/>
  <c r="V388" i="2" s="1"/>
  <c r="N392" i="2"/>
  <c r="R392" i="2" s="1"/>
  <c r="V392" i="2" s="1"/>
  <c r="N396" i="2"/>
  <c r="R396" i="2" s="1"/>
  <c r="V396" i="2" s="1"/>
  <c r="N400" i="2"/>
  <c r="R400" i="2" s="1"/>
  <c r="V400" i="2" s="1"/>
  <c r="N404" i="2"/>
  <c r="R404" i="2" s="1"/>
  <c r="V404" i="2" s="1"/>
  <c r="N408" i="2"/>
  <c r="N412" i="2"/>
  <c r="R412" i="2" s="1"/>
  <c r="V412" i="2" s="1"/>
  <c r="N416" i="2"/>
  <c r="R416" i="2" s="1"/>
  <c r="V416" i="2" s="1"/>
  <c r="N420" i="2"/>
  <c r="R420" i="2" s="1"/>
  <c r="V420" i="2" s="1"/>
  <c r="N424" i="2"/>
  <c r="R424" i="2" s="1"/>
  <c r="V424" i="2" s="1"/>
  <c r="N428" i="2"/>
  <c r="R428" i="2" s="1"/>
  <c r="V428" i="2" s="1"/>
  <c r="N432" i="2"/>
  <c r="R432" i="2" s="1"/>
  <c r="V432" i="2" s="1"/>
  <c r="N436" i="2"/>
  <c r="R436" i="2" s="1"/>
  <c r="V436" i="2" s="1"/>
  <c r="N440" i="2"/>
  <c r="R440" i="2" s="1"/>
  <c r="V440" i="2" s="1"/>
  <c r="N444" i="2"/>
  <c r="R444" i="2" s="1"/>
  <c r="V444" i="2" s="1"/>
  <c r="N448" i="2"/>
  <c r="R448" i="2" s="1"/>
  <c r="V448" i="2" s="1"/>
  <c r="N452" i="2"/>
  <c r="R452" i="2" s="1"/>
  <c r="V452" i="2" s="1"/>
  <c r="N456" i="2"/>
  <c r="R456" i="2" s="1"/>
  <c r="V456" i="2" s="1"/>
  <c r="N460" i="2"/>
  <c r="R460" i="2" s="1"/>
  <c r="V460" i="2" s="1"/>
  <c r="N464" i="2"/>
  <c r="R464" i="2" s="1"/>
  <c r="V464" i="2" s="1"/>
  <c r="N468" i="2"/>
  <c r="N473" i="2"/>
  <c r="R473" i="2" s="1"/>
  <c r="V473" i="2" s="1"/>
  <c r="N475" i="2"/>
  <c r="N477" i="2"/>
  <c r="R477" i="2" s="1"/>
  <c r="V477" i="2" s="1"/>
  <c r="N480" i="2"/>
  <c r="N483" i="2"/>
  <c r="R483" i="2" s="1"/>
  <c r="V483" i="2" s="1"/>
  <c r="N487" i="2"/>
  <c r="R487" i="2" s="1"/>
  <c r="V487" i="2" s="1"/>
  <c r="N491" i="2"/>
  <c r="R491" i="2" s="1"/>
  <c r="V491" i="2" s="1"/>
  <c r="N495" i="2"/>
  <c r="R495" i="2" s="1"/>
  <c r="V495" i="2" s="1"/>
  <c r="N499" i="2"/>
  <c r="R499" i="2" s="1"/>
  <c r="V499" i="2" s="1"/>
  <c r="N503" i="2"/>
  <c r="R503" i="2" s="1"/>
  <c r="V503" i="2" s="1"/>
  <c r="N507" i="2"/>
  <c r="R507" i="2" s="1"/>
  <c r="V507" i="2" s="1"/>
  <c r="N511" i="2"/>
  <c r="R511" i="2" s="1"/>
  <c r="V511" i="2" s="1"/>
  <c r="N515" i="2"/>
  <c r="R515" i="2" s="1"/>
  <c r="V515" i="2" s="1"/>
  <c r="N519" i="2"/>
  <c r="R519" i="2" s="1"/>
  <c r="V519" i="2" s="1"/>
  <c r="N523" i="2"/>
  <c r="R523" i="2" s="1"/>
  <c r="V523" i="2" s="1"/>
  <c r="N527" i="2"/>
  <c r="R527" i="2" s="1"/>
  <c r="V527" i="2" s="1"/>
  <c r="N531" i="2"/>
  <c r="R531" i="2" s="1"/>
  <c r="V531" i="2" s="1"/>
  <c r="N535" i="2"/>
  <c r="R535" i="2" s="1"/>
  <c r="V535" i="2" s="1"/>
  <c r="N539" i="2"/>
  <c r="R539" i="2" s="1"/>
  <c r="V539" i="2" s="1"/>
  <c r="N543" i="2"/>
  <c r="R543" i="2" s="1"/>
  <c r="V543" i="2" s="1"/>
  <c r="N547" i="2"/>
  <c r="R547" i="2" s="1"/>
  <c r="V547" i="2" s="1"/>
  <c r="N550" i="2"/>
  <c r="R550" i="2" s="1"/>
  <c r="V550" i="2" s="1"/>
  <c r="N556" i="2"/>
  <c r="R556" i="2" s="1"/>
  <c r="V556" i="2" s="1"/>
  <c r="N562" i="2"/>
  <c r="R562" i="2" s="1"/>
  <c r="V562" i="2" s="1"/>
  <c r="N566" i="2"/>
  <c r="R566" i="2" s="1"/>
  <c r="V566" i="2" s="1"/>
  <c r="N570" i="2"/>
  <c r="R570" i="2" s="1"/>
  <c r="V570" i="2" s="1"/>
  <c r="N574" i="2"/>
  <c r="R574" i="2" s="1"/>
  <c r="V574" i="2" s="1"/>
  <c r="N578" i="2"/>
  <c r="R578" i="2" s="1"/>
  <c r="V578" i="2" s="1"/>
  <c r="N582" i="2"/>
  <c r="R582" i="2" s="1"/>
  <c r="V582" i="2" s="1"/>
  <c r="N586" i="2"/>
  <c r="R586" i="2" s="1"/>
  <c r="V586" i="2" s="1"/>
  <c r="N590" i="2"/>
  <c r="R590" i="2" s="1"/>
  <c r="V590" i="2" s="1"/>
  <c r="N594" i="2"/>
  <c r="R594" i="2" s="1"/>
  <c r="V594" i="2" s="1"/>
  <c r="N597" i="2"/>
  <c r="R597" i="2" s="1"/>
  <c r="V597" i="2" s="1"/>
  <c r="N600" i="2"/>
  <c r="R600" i="2" s="1"/>
  <c r="V600" i="2" s="1"/>
  <c r="N604" i="2"/>
  <c r="R604" i="2" s="1"/>
  <c r="V604" i="2" s="1"/>
  <c r="N608" i="2"/>
  <c r="R608" i="2" s="1"/>
  <c r="V608" i="2" s="1"/>
  <c r="N612" i="2"/>
  <c r="R612" i="2" s="1"/>
  <c r="V612" i="2" s="1"/>
  <c r="N615" i="2"/>
  <c r="R615" i="2" s="1"/>
  <c r="V615" i="2" s="1"/>
  <c r="N619" i="2"/>
  <c r="R619" i="2" s="1"/>
  <c r="V619" i="2" s="1"/>
  <c r="N623" i="2"/>
  <c r="R623" i="2" s="1"/>
  <c r="V623" i="2" s="1"/>
  <c r="N627" i="2"/>
  <c r="R627" i="2" s="1"/>
  <c r="V627" i="2" s="1"/>
  <c r="N631" i="2"/>
  <c r="R631" i="2" s="1"/>
  <c r="V631" i="2" s="1"/>
  <c r="N635" i="2"/>
  <c r="R635" i="2" s="1"/>
  <c r="V635" i="2" s="1"/>
  <c r="N642" i="2"/>
  <c r="R642" i="2" s="1"/>
  <c r="V642" i="2" s="1"/>
  <c r="N649" i="2"/>
  <c r="R649" i="2" s="1"/>
  <c r="V649" i="2" s="1"/>
  <c r="N653" i="2"/>
  <c r="R653" i="2" s="1"/>
  <c r="V653" i="2" s="1"/>
  <c r="N657" i="2"/>
  <c r="R657" i="2" s="1"/>
  <c r="V657" i="2" s="1"/>
  <c r="N661" i="2"/>
  <c r="R661" i="2" s="1"/>
  <c r="V661" i="2" s="1"/>
  <c r="N665" i="2"/>
  <c r="R665" i="2" s="1"/>
  <c r="V665" i="2" s="1"/>
  <c r="N669" i="2"/>
  <c r="R669" i="2" s="1"/>
  <c r="V669" i="2" s="1"/>
  <c r="N673" i="2"/>
  <c r="R673" i="2" s="1"/>
  <c r="V673" i="2" s="1"/>
  <c r="N677" i="2"/>
  <c r="R677" i="2" s="1"/>
  <c r="V677" i="2" s="1"/>
  <c r="N681" i="2"/>
  <c r="R681" i="2" s="1"/>
  <c r="V681" i="2" s="1"/>
  <c r="N685" i="2"/>
  <c r="R685" i="2" s="1"/>
  <c r="V685" i="2" s="1"/>
  <c r="N689" i="2"/>
  <c r="R689" i="2" s="1"/>
  <c r="V689" i="2" s="1"/>
  <c r="N692" i="2"/>
  <c r="R692" i="2" s="1"/>
  <c r="V692" i="2" s="1"/>
  <c r="N696" i="2"/>
  <c r="R696" i="2" s="1"/>
  <c r="V696" i="2" s="1"/>
  <c r="N700" i="2"/>
  <c r="R700" i="2" s="1"/>
  <c r="V700" i="2" s="1"/>
  <c r="N704" i="2"/>
  <c r="R704" i="2" s="1"/>
  <c r="V704" i="2" s="1"/>
  <c r="N708" i="2"/>
  <c r="R708" i="2" s="1"/>
  <c r="V708" i="2" s="1"/>
  <c r="N712" i="2"/>
  <c r="R712" i="2" s="1"/>
  <c r="V712" i="2" s="1"/>
  <c r="N716" i="2"/>
  <c r="R716" i="2" s="1"/>
  <c r="V716" i="2" s="1"/>
  <c r="N720" i="2"/>
  <c r="R720" i="2" s="1"/>
  <c r="V720" i="2" s="1"/>
  <c r="N724" i="2"/>
  <c r="R724" i="2" s="1"/>
  <c r="V724" i="2" s="1"/>
  <c r="N728" i="2"/>
  <c r="R728" i="2" s="1"/>
  <c r="V728" i="2" s="1"/>
  <c r="N732" i="2"/>
  <c r="R732" i="2" s="1"/>
  <c r="V732" i="2" s="1"/>
  <c r="N736" i="2"/>
  <c r="R736" i="2" s="1"/>
  <c r="V736" i="2" s="1"/>
  <c r="N740" i="2"/>
  <c r="R740" i="2" s="1"/>
  <c r="V740" i="2" s="1"/>
  <c r="N744" i="2"/>
  <c r="R744" i="2" s="1"/>
  <c r="V744" i="2" s="1"/>
  <c r="N748" i="2"/>
  <c r="R748" i="2" s="1"/>
  <c r="V748" i="2" s="1"/>
  <c r="N752" i="2"/>
  <c r="R752" i="2" s="1"/>
  <c r="V752" i="2" s="1"/>
  <c r="N756" i="2"/>
  <c r="R756" i="2" s="1"/>
  <c r="V756" i="2" s="1"/>
  <c r="N760" i="2"/>
  <c r="R760" i="2" s="1"/>
  <c r="V760" i="2" s="1"/>
  <c r="N763" i="2"/>
  <c r="R763" i="2" s="1"/>
  <c r="V763" i="2" s="1"/>
  <c r="N767" i="2"/>
  <c r="R767" i="2" s="1"/>
  <c r="V767" i="2" s="1"/>
  <c r="N771" i="2"/>
  <c r="R771" i="2" s="1"/>
  <c r="V771" i="2" s="1"/>
  <c r="N775" i="2"/>
  <c r="R775" i="2" s="1"/>
  <c r="V775" i="2" s="1"/>
  <c r="N779" i="2"/>
  <c r="R779" i="2" s="1"/>
  <c r="V779" i="2" s="1"/>
  <c r="N783" i="2"/>
  <c r="R783" i="2" s="1"/>
  <c r="V783" i="2" s="1"/>
  <c r="N787" i="2"/>
  <c r="R787" i="2" s="1"/>
  <c r="V787" i="2" s="1"/>
  <c r="N791" i="2"/>
  <c r="R791" i="2" s="1"/>
  <c r="V791" i="2" s="1"/>
  <c r="N795" i="2"/>
  <c r="R795" i="2" s="1"/>
  <c r="V795" i="2" s="1"/>
  <c r="N799" i="2"/>
  <c r="R799" i="2" s="1"/>
  <c r="V799" i="2" s="1"/>
  <c r="N803" i="2"/>
  <c r="R803" i="2" s="1"/>
  <c r="V803" i="2" s="1"/>
  <c r="N807" i="2"/>
  <c r="R807" i="2" s="1"/>
  <c r="V807" i="2" s="1"/>
  <c r="N811" i="2"/>
  <c r="R811" i="2" s="1"/>
  <c r="V811" i="2" s="1"/>
  <c r="N815" i="2"/>
  <c r="R815" i="2" s="1"/>
  <c r="V815" i="2" s="1"/>
  <c r="N819" i="2"/>
  <c r="R819" i="2" s="1"/>
  <c r="V819" i="2" s="1"/>
  <c r="N823" i="2"/>
  <c r="R823" i="2" s="1"/>
  <c r="V823" i="2" s="1"/>
  <c r="N827" i="2"/>
  <c r="R827" i="2" s="1"/>
  <c r="V827" i="2" s="1"/>
  <c r="N831" i="2"/>
  <c r="R831" i="2" s="1"/>
  <c r="V831" i="2" s="1"/>
  <c r="N835" i="2"/>
  <c r="R835" i="2" s="1"/>
  <c r="V835" i="2" s="1"/>
  <c r="N839" i="2"/>
  <c r="R839" i="2" s="1"/>
  <c r="V839" i="2" s="1"/>
  <c r="N843" i="2"/>
  <c r="R843" i="2" s="1"/>
  <c r="V843" i="2" s="1"/>
  <c r="N847" i="2"/>
  <c r="R847" i="2" s="1"/>
  <c r="V847" i="2" s="1"/>
  <c r="N851" i="2"/>
  <c r="R851" i="2" s="1"/>
  <c r="V851" i="2" s="1"/>
  <c r="N855" i="2"/>
  <c r="R855" i="2" s="1"/>
  <c r="V855" i="2" s="1"/>
  <c r="N859" i="2"/>
  <c r="R859" i="2" s="1"/>
  <c r="V859" i="2" s="1"/>
  <c r="N863" i="2"/>
  <c r="R863" i="2" s="1"/>
  <c r="V863" i="2" s="1"/>
  <c r="N867" i="2"/>
  <c r="R867" i="2" s="1"/>
  <c r="V867" i="2" s="1"/>
  <c r="N871" i="2"/>
  <c r="R871" i="2" s="1"/>
  <c r="V871" i="2" s="1"/>
  <c r="N875" i="2"/>
  <c r="R875" i="2" s="1"/>
  <c r="V875" i="2" s="1"/>
  <c r="N879" i="2"/>
  <c r="R879" i="2" s="1"/>
  <c r="V879" i="2" s="1"/>
  <c r="N882" i="2"/>
  <c r="R882" i="2" s="1"/>
  <c r="V882" i="2" s="1"/>
  <c r="N885" i="2"/>
  <c r="R885" i="2" s="1"/>
  <c r="V885" i="2" s="1"/>
  <c r="N889" i="2"/>
  <c r="R889" i="2" s="1"/>
  <c r="V889" i="2" s="1"/>
  <c r="N893" i="2"/>
  <c r="R893" i="2" s="1"/>
  <c r="V893" i="2" s="1"/>
  <c r="N897" i="2"/>
  <c r="R897" i="2" s="1"/>
  <c r="V897" i="2" s="1"/>
  <c r="N901" i="2"/>
  <c r="R901" i="2" s="1"/>
  <c r="V901" i="2" s="1"/>
  <c r="N905" i="2"/>
  <c r="R905" i="2" s="1"/>
  <c r="V905" i="2" s="1"/>
  <c r="N909" i="2"/>
  <c r="R909" i="2" s="1"/>
  <c r="V909" i="2" s="1"/>
  <c r="N913" i="2"/>
  <c r="R913" i="2" s="1"/>
  <c r="V913" i="2" s="1"/>
  <c r="N917" i="2"/>
  <c r="R917" i="2" s="1"/>
  <c r="V917" i="2" s="1"/>
  <c r="N921" i="2"/>
  <c r="R921" i="2" s="1"/>
  <c r="V921" i="2" s="1"/>
  <c r="N925" i="2"/>
  <c r="R925" i="2" s="1"/>
  <c r="V925" i="2" s="1"/>
  <c r="N929" i="2"/>
  <c r="R929" i="2" s="1"/>
  <c r="V929" i="2" s="1"/>
  <c r="N932" i="2"/>
  <c r="R932" i="2" s="1"/>
  <c r="V932" i="2" s="1"/>
  <c r="N936" i="2"/>
  <c r="R936" i="2" s="1"/>
  <c r="V936" i="2" s="1"/>
  <c r="N940" i="2"/>
  <c r="R940" i="2" s="1"/>
  <c r="V940" i="2" s="1"/>
  <c r="N944" i="2"/>
  <c r="R944" i="2" s="1"/>
  <c r="V944" i="2" s="1"/>
  <c r="N948" i="2"/>
  <c r="R948" i="2" s="1"/>
  <c r="V948" i="2" s="1"/>
  <c r="N952" i="2"/>
  <c r="R952" i="2" s="1"/>
  <c r="V952" i="2" s="1"/>
  <c r="N956" i="2"/>
  <c r="R956" i="2" s="1"/>
  <c r="V956" i="2" s="1"/>
  <c r="N960" i="2"/>
  <c r="R960" i="2" s="1"/>
  <c r="V960" i="2" s="1"/>
  <c r="N964" i="2"/>
  <c r="R964" i="2" s="1"/>
  <c r="V964" i="2" s="1"/>
  <c r="N967" i="2"/>
  <c r="R967" i="2" s="1"/>
  <c r="V967" i="2" s="1"/>
  <c r="N970" i="2"/>
  <c r="R970" i="2" s="1"/>
  <c r="V970" i="2" s="1"/>
  <c r="N974" i="2"/>
  <c r="R974" i="2" s="1"/>
  <c r="V974" i="2" s="1"/>
  <c r="N977" i="2"/>
  <c r="R977" i="2" s="1"/>
  <c r="V977" i="2" s="1"/>
  <c r="N981" i="2"/>
  <c r="R981" i="2" s="1"/>
  <c r="V981" i="2" s="1"/>
  <c r="N984" i="2"/>
  <c r="R984" i="2" s="1"/>
  <c r="V984" i="2" s="1"/>
  <c r="N988" i="2"/>
  <c r="R988" i="2" s="1"/>
  <c r="V988" i="2" s="1"/>
  <c r="N992" i="2"/>
  <c r="R992" i="2" s="1"/>
  <c r="V992" i="2" s="1"/>
  <c r="N995" i="2"/>
  <c r="R995" i="2" s="1"/>
  <c r="V995" i="2" s="1"/>
  <c r="N999" i="2"/>
  <c r="R999" i="2" s="1"/>
  <c r="V999" i="2" s="1"/>
  <c r="N1003" i="2"/>
  <c r="R1003" i="2" s="1"/>
  <c r="V1003" i="2" s="1"/>
  <c r="N1007" i="2"/>
  <c r="R1007" i="2" s="1"/>
  <c r="V1007" i="2" s="1"/>
  <c r="N1011" i="2"/>
  <c r="R1011" i="2" s="1"/>
  <c r="V1011" i="2" s="1"/>
  <c r="N1015" i="2"/>
  <c r="R1015" i="2" s="1"/>
  <c r="V1015" i="2" s="1"/>
  <c r="N1019" i="2"/>
  <c r="R1019" i="2" s="1"/>
  <c r="V1019" i="2" s="1"/>
  <c r="N1023" i="2"/>
  <c r="R1023" i="2" s="1"/>
  <c r="V1023" i="2" s="1"/>
  <c r="N1027" i="2"/>
  <c r="R1027" i="2" s="1"/>
  <c r="V1027" i="2" s="1"/>
  <c r="N1031" i="2"/>
  <c r="R1031" i="2" s="1"/>
  <c r="V1031" i="2" s="1"/>
  <c r="N1035" i="2"/>
  <c r="R1035" i="2" s="1"/>
  <c r="V1035" i="2" s="1"/>
  <c r="N1039" i="2"/>
  <c r="R1039" i="2" s="1"/>
  <c r="V1039" i="2" s="1"/>
  <c r="N1043" i="2"/>
  <c r="R1043" i="2" s="1"/>
  <c r="V1043" i="2" s="1"/>
  <c r="N1047" i="2"/>
  <c r="R1047" i="2" s="1"/>
  <c r="V1047" i="2" s="1"/>
  <c r="N1048" i="2"/>
  <c r="R1048" i="2" s="1"/>
  <c r="V1048" i="2" s="1"/>
  <c r="N1052" i="2"/>
  <c r="R1052" i="2" s="1"/>
  <c r="V1052" i="2" s="1"/>
  <c r="N1056" i="2"/>
  <c r="R1056" i="2" s="1"/>
  <c r="V1056" i="2" s="1"/>
  <c r="N1060" i="2"/>
  <c r="R1060" i="2" s="1"/>
  <c r="V1060" i="2" s="1"/>
  <c r="N1064" i="2"/>
  <c r="R1064" i="2" s="1"/>
  <c r="V1064" i="2" s="1"/>
  <c r="N1068" i="2"/>
  <c r="R1068" i="2" s="1"/>
  <c r="V1068" i="2" s="1"/>
  <c r="N1072" i="2"/>
  <c r="R1072" i="2" s="1"/>
  <c r="V1072" i="2" s="1"/>
  <c r="N1076" i="2"/>
  <c r="R1076" i="2" s="1"/>
  <c r="V1076" i="2" s="1"/>
  <c r="N1080" i="2"/>
  <c r="R1080" i="2" s="1"/>
  <c r="V1080" i="2" s="1"/>
  <c r="N1084" i="2"/>
  <c r="R1084" i="2" s="1"/>
  <c r="V1084" i="2" s="1"/>
  <c r="N1088" i="2"/>
  <c r="R1088" i="2" s="1"/>
  <c r="V1088" i="2" s="1"/>
  <c r="N1092" i="2"/>
  <c r="R1092" i="2" s="1"/>
  <c r="V1092" i="2" s="1"/>
  <c r="N1096" i="2"/>
  <c r="R1096" i="2" s="1"/>
  <c r="V1096" i="2" s="1"/>
  <c r="N1100" i="2"/>
  <c r="R1100" i="2" s="1"/>
  <c r="V1100" i="2" s="1"/>
  <c r="N1104" i="2"/>
  <c r="R1104" i="2" s="1"/>
  <c r="V1104" i="2" s="1"/>
  <c r="N1108" i="2"/>
  <c r="R1108" i="2" s="1"/>
  <c r="V1108" i="2" s="1"/>
  <c r="N1112" i="2"/>
  <c r="R1112" i="2" s="1"/>
  <c r="V1112" i="2" s="1"/>
  <c r="N1116" i="2"/>
  <c r="R1116" i="2" s="1"/>
  <c r="V1116" i="2" s="1"/>
  <c r="N1120" i="2"/>
  <c r="R1120" i="2" s="1"/>
  <c r="V1120" i="2" s="1"/>
  <c r="N1124" i="2"/>
  <c r="R1124" i="2" s="1"/>
  <c r="V1124" i="2" s="1"/>
  <c r="N571" i="2"/>
  <c r="R571" i="2" s="1"/>
  <c r="V571" i="2" s="1"/>
  <c r="Y23" i="2" l="1"/>
  <c r="X162" i="2"/>
  <c r="Y1005" i="2"/>
  <c r="X1084" i="2"/>
  <c r="X992" i="2"/>
  <c r="X917" i="2"/>
  <c r="X839" i="2"/>
  <c r="X775" i="2"/>
  <c r="X712" i="2"/>
  <c r="X665" i="2"/>
  <c r="X627" i="2"/>
  <c r="X597" i="2"/>
  <c r="X543" i="2"/>
  <c r="X511" i="2"/>
  <c r="X452" i="2"/>
  <c r="X420" i="2"/>
  <c r="X404" i="2"/>
  <c r="X388" i="2"/>
  <c r="X372" i="2"/>
  <c r="X356" i="2"/>
  <c r="X340" i="2"/>
  <c r="X324" i="2"/>
  <c r="X308" i="2"/>
  <c r="X291" i="2"/>
  <c r="X276" i="2"/>
  <c r="X261" i="2"/>
  <c r="X245" i="2"/>
  <c r="X231" i="2"/>
  <c r="X216" i="2"/>
  <c r="X200" i="2"/>
  <c r="X1059" i="2"/>
  <c r="X973" i="2"/>
  <c r="X931" i="2"/>
  <c r="X892" i="2"/>
  <c r="X798" i="2"/>
  <c r="X735" i="2"/>
  <c r="X691" i="2"/>
  <c r="X648" i="2"/>
  <c r="X593" i="2"/>
  <c r="X514" i="2"/>
  <c r="X467" i="2"/>
  <c r="X423" i="2"/>
  <c r="X379" i="2"/>
  <c r="X335" i="2"/>
  <c r="X298" i="2"/>
  <c r="X260" i="2"/>
  <c r="X187" i="2"/>
  <c r="X156" i="2"/>
  <c r="X141" i="2"/>
  <c r="X127" i="2"/>
  <c r="X111" i="2"/>
  <c r="X92" i="2"/>
  <c r="X76" i="2"/>
  <c r="X62" i="2"/>
  <c r="X28" i="2"/>
  <c r="X12" i="2"/>
  <c r="X1111" i="2"/>
  <c r="X1071" i="2"/>
  <c r="X1034" i="2"/>
  <c r="X983" i="2"/>
  <c r="X928" i="2"/>
  <c r="X878" i="2"/>
  <c r="X830" i="2"/>
  <c r="X790" i="2"/>
  <c r="X751" i="2"/>
  <c r="X699" i="2"/>
  <c r="X664" i="2"/>
  <c r="X626" i="2"/>
  <c r="X573" i="2"/>
  <c r="X510" i="2"/>
  <c r="X459" i="2"/>
  <c r="X407" i="2"/>
  <c r="X359" i="2"/>
  <c r="X307" i="2"/>
  <c r="X256" i="2"/>
  <c r="X1099" i="2"/>
  <c r="X1038" i="2"/>
  <c r="X987" i="2"/>
  <c r="X862" i="2"/>
  <c r="X755" i="2"/>
  <c r="X707" i="2"/>
  <c r="X589" i="2"/>
  <c r="X559" i="2"/>
  <c r="X530" i="2"/>
  <c r="X463" i="2"/>
  <c r="X415" i="2"/>
  <c r="X363" i="2"/>
  <c r="X311" i="2"/>
  <c r="X264" i="2"/>
  <c r="X215" i="2"/>
  <c r="X179" i="2"/>
  <c r="X126" i="2"/>
  <c r="X79" i="2"/>
  <c r="X43" i="2"/>
  <c r="X219" i="2"/>
  <c r="X175" i="2"/>
  <c r="X134" i="2"/>
  <c r="X83" i="2"/>
  <c r="X35" i="2"/>
  <c r="X203" i="2"/>
  <c r="X155" i="2"/>
  <c r="X95" i="2"/>
  <c r="X55" i="2"/>
  <c r="X1125" i="2"/>
  <c r="X1109" i="2"/>
  <c r="X1093" i="2"/>
  <c r="X1077" i="2"/>
  <c r="X1044" i="2"/>
  <c r="X1028" i="2"/>
  <c r="X1012" i="2"/>
  <c r="X996" i="2"/>
  <c r="X978" i="2"/>
  <c r="X961" i="2"/>
  <c r="X949" i="2"/>
  <c r="X933" i="2"/>
  <c r="X918" i="2"/>
  <c r="X902" i="2"/>
  <c r="X886" i="2"/>
  <c r="X872" i="2"/>
  <c r="X856" i="2"/>
  <c r="X840" i="2"/>
  <c r="X824" i="2"/>
  <c r="X808" i="2"/>
  <c r="X792" i="2"/>
  <c r="X776" i="2"/>
  <c r="X761" i="2"/>
  <c r="X745" i="2"/>
  <c r="X729" i="2"/>
  <c r="X713" i="2"/>
  <c r="X697" i="2"/>
  <c r="X682" i="2"/>
  <c r="X666" i="2"/>
  <c r="X650" i="2"/>
  <c r="X636" i="2"/>
  <c r="X620" i="2"/>
  <c r="X601" i="2"/>
  <c r="X587" i="2"/>
  <c r="X567" i="2"/>
  <c r="X544" i="2"/>
  <c r="X528" i="2"/>
  <c r="X512" i="2"/>
  <c r="X496" i="2"/>
  <c r="X478" i="2"/>
  <c r="X461" i="2"/>
  <c r="X445" i="2"/>
  <c r="X429" i="2"/>
  <c r="X413" i="2"/>
  <c r="X397" i="2"/>
  <c r="X381" i="2"/>
  <c r="X365" i="2"/>
  <c r="X349" i="2"/>
  <c r="X333" i="2"/>
  <c r="X317" i="2"/>
  <c r="X300" i="2"/>
  <c r="X284" i="2"/>
  <c r="X270" i="2"/>
  <c r="X254" i="2"/>
  <c r="X239" i="2"/>
  <c r="X217" i="2"/>
  <c r="X201" i="2"/>
  <c r="X177" i="2"/>
  <c r="X161" i="2"/>
  <c r="X142" i="2"/>
  <c r="X128" i="2"/>
  <c r="X112" i="2"/>
  <c r="X97" i="2"/>
  <c r="X81" i="2"/>
  <c r="X67" i="2"/>
  <c r="X49" i="2"/>
  <c r="X33" i="2"/>
  <c r="X17" i="2"/>
  <c r="X1110" i="2"/>
  <c r="X1005" i="2"/>
  <c r="X954" i="2"/>
  <c r="X903" i="2"/>
  <c r="X849" i="2"/>
  <c r="X805" i="2"/>
  <c r="X762" i="2"/>
  <c r="X714" i="2"/>
  <c r="X675" i="2"/>
  <c r="X637" i="2"/>
  <c r="X596" i="2"/>
  <c r="X541" i="2"/>
  <c r="X501" i="2"/>
  <c r="X474" i="2"/>
  <c r="X434" i="2"/>
  <c r="X1102" i="2"/>
  <c r="X1078" i="2"/>
  <c r="X1045" i="2"/>
  <c r="X1009" i="2"/>
  <c r="X965" i="2"/>
  <c r="X923" i="2"/>
  <c r="X877" i="2"/>
  <c r="X833" i="2"/>
  <c r="X789" i="2"/>
  <c r="X746" i="2"/>
  <c r="X702" i="2"/>
  <c r="X647" i="2"/>
  <c r="X599" i="2"/>
  <c r="X533" i="2"/>
  <c r="X481" i="2"/>
  <c r="X442" i="2"/>
  <c r="X1094" i="2"/>
  <c r="X1058" i="2"/>
  <c r="X1001" i="2"/>
  <c r="X962" i="2"/>
  <c r="X915" i="2"/>
  <c r="X853" i="2"/>
  <c r="X797" i="2"/>
  <c r="X742" i="2"/>
  <c r="X683" i="2"/>
  <c r="X640" i="2"/>
  <c r="X592" i="2"/>
  <c r="X505" i="2"/>
  <c r="X438" i="2"/>
  <c r="X410" i="2"/>
  <c r="X394" i="2"/>
  <c r="X378" i="2"/>
  <c r="X362" i="2"/>
  <c r="X346" i="2"/>
  <c r="X330" i="2"/>
  <c r="X310" i="2"/>
  <c r="X226" i="2"/>
  <c r="X192" i="2"/>
  <c r="X166" i="2"/>
  <c r="X140" i="2"/>
  <c r="X109" i="2"/>
  <c r="X78" i="2"/>
  <c r="X54" i="2"/>
  <c r="X26" i="2"/>
  <c r="X306" i="2"/>
  <c r="X289" i="2"/>
  <c r="X267" i="2"/>
  <c r="X251" i="2"/>
  <c r="X232" i="2"/>
  <c r="X206" i="2"/>
  <c r="X170" i="2"/>
  <c r="X137" i="2"/>
  <c r="X105" i="2"/>
  <c r="X42" i="2"/>
  <c r="X1100" i="2"/>
  <c r="X1039" i="2"/>
  <c r="X977" i="2"/>
  <c r="X932" i="2"/>
  <c r="X885" i="2"/>
  <c r="X823" i="2"/>
  <c r="X760" i="2"/>
  <c r="X728" i="2"/>
  <c r="X681" i="2"/>
  <c r="X649" i="2"/>
  <c r="X612" i="2"/>
  <c r="X582" i="2"/>
  <c r="X566" i="2"/>
  <c r="X527" i="2"/>
  <c r="X495" i="2"/>
  <c r="X436" i="2"/>
  <c r="X1103" i="2"/>
  <c r="X571" i="2"/>
  <c r="X1112" i="2"/>
  <c r="X1096" i="2"/>
  <c r="X1080" i="2"/>
  <c r="X1064" i="2"/>
  <c r="X1048" i="2"/>
  <c r="X1035" i="2"/>
  <c r="X1019" i="2"/>
  <c r="X1003" i="2"/>
  <c r="X988" i="2"/>
  <c r="X974" i="2"/>
  <c r="X960" i="2"/>
  <c r="X944" i="2"/>
  <c r="X929" i="2"/>
  <c r="X913" i="2"/>
  <c r="X897" i="2"/>
  <c r="X882" i="2"/>
  <c r="X867" i="2"/>
  <c r="X851" i="2"/>
  <c r="X835" i="2"/>
  <c r="X819" i="2"/>
  <c r="X803" i="2"/>
  <c r="X787" i="2"/>
  <c r="X771" i="2"/>
  <c r="X756" i="2"/>
  <c r="X740" i="2"/>
  <c r="X724" i="2"/>
  <c r="X708" i="2"/>
  <c r="X692" i="2"/>
  <c r="X677" i="2"/>
  <c r="X661" i="2"/>
  <c r="X642" i="2"/>
  <c r="X623" i="2"/>
  <c r="X608" i="2"/>
  <c r="X594" i="2"/>
  <c r="X578" i="2"/>
  <c r="X562" i="2"/>
  <c r="X556" i="2"/>
  <c r="X539" i="2"/>
  <c r="X523" i="2"/>
  <c r="X507" i="2"/>
  <c r="X491" i="2"/>
  <c r="X477" i="2"/>
  <c r="X464" i="2"/>
  <c r="X448" i="2"/>
  <c r="X432" i="2"/>
  <c r="X416" i="2"/>
  <c r="X400" i="2"/>
  <c r="X384" i="2"/>
  <c r="X368" i="2"/>
  <c r="X352" i="2"/>
  <c r="X336" i="2"/>
  <c r="X320" i="2"/>
  <c r="X304" i="2"/>
  <c r="X287" i="2"/>
  <c r="X272" i="2"/>
  <c r="X257" i="2"/>
  <c r="X242" i="2"/>
  <c r="X212" i="2"/>
  <c r="X1091" i="2"/>
  <c r="X1042" i="2"/>
  <c r="X1002" i="2"/>
  <c r="X966" i="2"/>
  <c r="X920" i="2"/>
  <c r="X881" i="2"/>
  <c r="X834" i="2"/>
  <c r="X786" i="2"/>
  <c r="X727" i="2"/>
  <c r="X680" i="2"/>
  <c r="X630" i="2"/>
  <c r="X553" i="2"/>
  <c r="X506" i="2"/>
  <c r="X411" i="2"/>
  <c r="X367" i="2"/>
  <c r="X290" i="2"/>
  <c r="X248" i="2"/>
  <c r="X184" i="2"/>
  <c r="X168" i="2"/>
  <c r="X153" i="2"/>
  <c r="X138" i="2"/>
  <c r="X123" i="2"/>
  <c r="X88" i="2"/>
  <c r="X72" i="2"/>
  <c r="X56" i="2"/>
  <c r="X40" i="2"/>
  <c r="X24" i="2"/>
  <c r="X8" i="2"/>
  <c r="X1107" i="2"/>
  <c r="X1063" i="2"/>
  <c r="X1022" i="2"/>
  <c r="X778" i="2"/>
  <c r="X652" i="2"/>
  <c r="X565" i="2"/>
  <c r="X546" i="2"/>
  <c r="X498" i="2"/>
  <c r="X447" i="2"/>
  <c r="X395" i="2"/>
  <c r="X343" i="2"/>
  <c r="X241" i="2"/>
  <c r="X1087" i="2"/>
  <c r="X1026" i="2"/>
  <c r="X969" i="2"/>
  <c r="X908" i="2"/>
  <c r="X850" i="2"/>
  <c r="X794" i="2"/>
  <c r="X743" i="2"/>
  <c r="X695" i="2"/>
  <c r="X634" i="2"/>
  <c r="X581" i="2"/>
  <c r="X518" i="2"/>
  <c r="X451" i="2"/>
  <c r="X403" i="2"/>
  <c r="X351" i="2"/>
  <c r="X302" i="2"/>
  <c r="X252" i="2"/>
  <c r="X211" i="2"/>
  <c r="X171" i="2"/>
  <c r="X69" i="2"/>
  <c r="X31" i="2"/>
  <c r="X207" i="2"/>
  <c r="X163" i="2"/>
  <c r="X122" i="2"/>
  <c r="X23" i="2"/>
  <c r="X193" i="2"/>
  <c r="X130" i="2"/>
  <c r="X87" i="2"/>
  <c r="X39" i="2"/>
  <c r="X1121" i="2"/>
  <c r="X1105" i="2"/>
  <c r="X1089" i="2"/>
  <c r="X1073" i="2"/>
  <c r="X1057" i="2"/>
  <c r="X1040" i="2"/>
  <c r="X1024" i="2"/>
  <c r="X1008" i="2"/>
  <c r="X993" i="2"/>
  <c r="X975" i="2"/>
  <c r="X959" i="2"/>
  <c r="X930" i="2"/>
  <c r="X914" i="2"/>
  <c r="X898" i="2"/>
  <c r="X868" i="2"/>
  <c r="X852" i="2"/>
  <c r="X836" i="2"/>
  <c r="X820" i="2"/>
  <c r="X804" i="2"/>
  <c r="X788" i="2"/>
  <c r="X772" i="2"/>
  <c r="X757" i="2"/>
  <c r="X741" i="2"/>
  <c r="X725" i="2"/>
  <c r="X709" i="2"/>
  <c r="X693" i="2"/>
  <c r="X678" i="2"/>
  <c r="X662" i="2"/>
  <c r="X646" i="2"/>
  <c r="X632" i="2"/>
  <c r="X616" i="2"/>
  <c r="X598" i="2"/>
  <c r="X583" i="2"/>
  <c r="X563" i="2"/>
  <c r="X560" i="2"/>
  <c r="X540" i="2"/>
  <c r="X524" i="2"/>
  <c r="X508" i="2"/>
  <c r="X492" i="2"/>
  <c r="X471" i="2"/>
  <c r="X457" i="2"/>
  <c r="X441" i="2"/>
  <c r="X425" i="2"/>
  <c r="X409" i="2"/>
  <c r="X393" i="2"/>
  <c r="X377" i="2"/>
  <c r="X361" i="2"/>
  <c r="X345" i="2"/>
  <c r="X329" i="2"/>
  <c r="X313" i="2"/>
  <c r="X296" i="2"/>
  <c r="X280" i="2"/>
  <c r="X266" i="2"/>
  <c r="X250" i="2"/>
  <c r="X235" i="2"/>
  <c r="X213" i="2"/>
  <c r="X195" i="2"/>
  <c r="X173" i="2"/>
  <c r="X157" i="2"/>
  <c r="X139" i="2"/>
  <c r="X124" i="2"/>
  <c r="X108" i="2"/>
  <c r="X93" i="2"/>
  <c r="X77" i="2"/>
  <c r="X63" i="2"/>
  <c r="X45" i="2"/>
  <c r="X29" i="2"/>
  <c r="X13" i="2"/>
  <c r="X997" i="2"/>
  <c r="X942" i="2"/>
  <c r="X891" i="2"/>
  <c r="X837" i="2"/>
  <c r="X793" i="2"/>
  <c r="X750" i="2"/>
  <c r="X706" i="2"/>
  <c r="X667" i="2"/>
  <c r="X629" i="2"/>
  <c r="X584" i="2"/>
  <c r="X529" i="2"/>
  <c r="X493" i="2"/>
  <c r="X466" i="2"/>
  <c r="X426" i="2"/>
  <c r="X1098" i="2"/>
  <c r="X1070" i="2"/>
  <c r="X1037" i="2"/>
  <c r="X994" i="2"/>
  <c r="X958" i="2"/>
  <c r="X907" i="2"/>
  <c r="X869" i="2"/>
  <c r="X825" i="2"/>
  <c r="X777" i="2"/>
  <c r="X734" i="2"/>
  <c r="X690" i="2"/>
  <c r="X633" i="2"/>
  <c r="X588" i="2"/>
  <c r="X521" i="2"/>
  <c r="X472" i="2"/>
  <c r="X1122" i="2"/>
  <c r="X1086" i="2"/>
  <c r="X899" i="2"/>
  <c r="X841" i="2"/>
  <c r="X785" i="2"/>
  <c r="X730" i="2"/>
  <c r="X671" i="2"/>
  <c r="X625" i="2"/>
  <c r="X580" i="2"/>
  <c r="X552" i="2"/>
  <c r="X489" i="2"/>
  <c r="X422" i="2"/>
  <c r="X406" i="2"/>
  <c r="X390" i="2"/>
  <c r="X374" i="2"/>
  <c r="X358" i="2"/>
  <c r="X342" i="2"/>
  <c r="X326" i="2"/>
  <c r="X6" i="2"/>
  <c r="X218" i="2"/>
  <c r="X185" i="2"/>
  <c r="X158" i="2"/>
  <c r="X133" i="2"/>
  <c r="X102" i="2"/>
  <c r="X74" i="2"/>
  <c r="X46" i="2"/>
  <c r="X18" i="2"/>
  <c r="X301" i="2"/>
  <c r="X285" i="2"/>
  <c r="X263" i="2"/>
  <c r="X247" i="2"/>
  <c r="X229" i="2"/>
  <c r="X198" i="2"/>
  <c r="X129" i="2"/>
  <c r="X98" i="2"/>
  <c r="X64" i="2"/>
  <c r="X30" i="2"/>
  <c r="X1068" i="2"/>
  <c r="X1007" i="2"/>
  <c r="X948" i="2"/>
  <c r="X871" i="2"/>
  <c r="X791" i="2"/>
  <c r="X1124" i="2"/>
  <c r="X999" i="2"/>
  <c r="X689" i="2"/>
  <c r="X673" i="2"/>
  <c r="X657" i="2"/>
  <c r="X635" i="2"/>
  <c r="X619" i="2"/>
  <c r="X604" i="2"/>
  <c r="X590" i="2"/>
  <c r="X574" i="2"/>
  <c r="X550" i="2"/>
  <c r="X535" i="2"/>
  <c r="X519" i="2"/>
  <c r="X503" i="2"/>
  <c r="X487" i="2"/>
  <c r="X460" i="2"/>
  <c r="X444" i="2"/>
  <c r="X428" i="2"/>
  <c r="X412" i="2"/>
  <c r="X396" i="2"/>
  <c r="X380" i="2"/>
  <c r="X364" i="2"/>
  <c r="X348" i="2"/>
  <c r="X332" i="2"/>
  <c r="X316" i="2"/>
  <c r="X283" i="2"/>
  <c r="X269" i="2"/>
  <c r="X238" i="2"/>
  <c r="X224" i="2"/>
  <c r="X194" i="2"/>
  <c r="X1079" i="2"/>
  <c r="X1030" i="2"/>
  <c r="X991" i="2"/>
  <c r="X951" i="2"/>
  <c r="X912" i="2"/>
  <c r="X866" i="2"/>
  <c r="X822" i="2"/>
  <c r="X774" i="2"/>
  <c r="X672" i="2"/>
  <c r="X614" i="2"/>
  <c r="X561" i="2"/>
  <c r="X494" i="2"/>
  <c r="X439" i="2"/>
  <c r="X399" i="2"/>
  <c r="X355" i="2"/>
  <c r="X315" i="2"/>
  <c r="X278" i="2"/>
  <c r="X237" i="2"/>
  <c r="X180" i="2"/>
  <c r="X149" i="2"/>
  <c r="X135" i="2"/>
  <c r="X119" i="2"/>
  <c r="X100" i="2"/>
  <c r="X84" i="2"/>
  <c r="X4" i="2"/>
  <c r="X1095" i="2"/>
  <c r="X1051" i="2"/>
  <c r="X1006" i="2"/>
  <c r="X904" i="2"/>
  <c r="X858" i="2"/>
  <c r="X810" i="2"/>
  <c r="X766" i="2"/>
  <c r="X723" i="2"/>
  <c r="X676" i="2"/>
  <c r="X645" i="2"/>
  <c r="X534" i="2"/>
  <c r="X486" i="2"/>
  <c r="X435" i="2"/>
  <c r="X383" i="2"/>
  <c r="X331" i="2"/>
  <c r="X282" i="2"/>
  <c r="X230" i="2"/>
  <c r="X1075" i="2"/>
  <c r="X1014" i="2"/>
  <c r="X955" i="2"/>
  <c r="X896" i="2"/>
  <c r="X838" i="2"/>
  <c r="X782" i="2"/>
  <c r="X731" i="2"/>
  <c r="X684" i="2"/>
  <c r="X622" i="2"/>
  <c r="X569" i="2"/>
  <c r="X549" i="2"/>
  <c r="X502" i="2"/>
  <c r="X443" i="2"/>
  <c r="X387" i="2"/>
  <c r="X339" i="2"/>
  <c r="X286" i="2"/>
  <c r="X199" i="2"/>
  <c r="X103" i="2"/>
  <c r="X59" i="2"/>
  <c r="X19" i="2"/>
  <c r="X196" i="2"/>
  <c r="X152" i="2"/>
  <c r="X110" i="2"/>
  <c r="X61" i="2"/>
  <c r="X7" i="2"/>
  <c r="X183" i="2"/>
  <c r="X118" i="2"/>
  <c r="X75" i="2"/>
  <c r="X27" i="2"/>
  <c r="X1117" i="2"/>
  <c r="X1101" i="2"/>
  <c r="X1085" i="2"/>
  <c r="X1069" i="2"/>
  <c r="X1053" i="2"/>
  <c r="X1036" i="2"/>
  <c r="X1020" i="2"/>
  <c r="X1004" i="2"/>
  <c r="X989" i="2"/>
  <c r="X971" i="2"/>
  <c r="X957" i="2"/>
  <c r="X941" i="2"/>
  <c r="X926" i="2"/>
  <c r="X910" i="2"/>
  <c r="X894" i="2"/>
  <c r="X880" i="2"/>
  <c r="X864" i="2"/>
  <c r="X848" i="2"/>
  <c r="X832" i="2"/>
  <c r="X816" i="2"/>
  <c r="X800" i="2"/>
  <c r="X784" i="2"/>
  <c r="X768" i="2"/>
  <c r="X753" i="2"/>
  <c r="X737" i="2"/>
  <c r="X721" i="2"/>
  <c r="X705" i="2"/>
  <c r="X674" i="2"/>
  <c r="X658" i="2"/>
  <c r="X643" i="2"/>
  <c r="X628" i="2"/>
  <c r="X609" i="2"/>
  <c r="X595" i="2"/>
  <c r="X579" i="2"/>
  <c r="X558" i="2"/>
  <c r="X551" i="2"/>
  <c r="X536" i="2"/>
  <c r="X520" i="2"/>
  <c r="X504" i="2"/>
  <c r="X488" i="2"/>
  <c r="X469" i="2"/>
  <c r="X453" i="2"/>
  <c r="X437" i="2"/>
  <c r="X421" i="2"/>
  <c r="X405" i="2"/>
  <c r="X389" i="2"/>
  <c r="X373" i="2"/>
  <c r="X357" i="2"/>
  <c r="X341" i="2"/>
  <c r="X325" i="2"/>
  <c r="X309" i="2"/>
  <c r="X292" i="2"/>
  <c r="X277" i="2"/>
  <c r="X262" i="2"/>
  <c r="X246" i="2"/>
  <c r="X225" i="2"/>
  <c r="X209" i="2"/>
  <c r="X188" i="2"/>
  <c r="X169" i="2"/>
  <c r="X150" i="2"/>
  <c r="X136" i="2"/>
  <c r="X120" i="2"/>
  <c r="X104" i="2"/>
  <c r="X89" i="2"/>
  <c r="X73" i="2"/>
  <c r="X57" i="2"/>
  <c r="X41" i="2"/>
  <c r="X25" i="2"/>
  <c r="X9" i="2"/>
  <c r="X1029" i="2"/>
  <c r="X986" i="2"/>
  <c r="X919" i="2"/>
  <c r="X821" i="2"/>
  <c r="X781" i="2"/>
  <c r="X738" i="2"/>
  <c r="X694" i="2"/>
  <c r="X655" i="2"/>
  <c r="X572" i="2"/>
  <c r="X557" i="2"/>
  <c r="X517" i="2"/>
  <c r="X485" i="2"/>
  <c r="X458" i="2"/>
  <c r="X1090" i="2"/>
  <c r="X1025" i="2"/>
  <c r="X982" i="2"/>
  <c r="X895" i="2"/>
  <c r="X857" i="2"/>
  <c r="X809" i="2"/>
  <c r="X765" i="2"/>
  <c r="X679" i="2"/>
  <c r="X621" i="2"/>
  <c r="X576" i="2"/>
  <c r="X554" i="2"/>
  <c r="X509" i="2"/>
  <c r="X462" i="2"/>
  <c r="X1074" i="2"/>
  <c r="X1033" i="2"/>
  <c r="X979" i="2"/>
  <c r="X938" i="2"/>
  <c r="X884" i="2"/>
  <c r="X829" i="2"/>
  <c r="X773" i="2"/>
  <c r="X718" i="2"/>
  <c r="X659" i="2"/>
  <c r="X613" i="2"/>
  <c r="X537" i="2"/>
  <c r="X476" i="2"/>
  <c r="X418" i="2"/>
  <c r="X402" i="2"/>
  <c r="X386" i="2"/>
  <c r="X370" i="2"/>
  <c r="X354" i="2"/>
  <c r="X338" i="2"/>
  <c r="X322" i="2"/>
  <c r="X430" i="2"/>
  <c r="X210" i="2"/>
  <c r="X182" i="2"/>
  <c r="X151" i="2"/>
  <c r="X125" i="2"/>
  <c r="X94" i="2"/>
  <c r="X68" i="2"/>
  <c r="X38" i="2"/>
  <c r="X10" i="2"/>
  <c r="X297" i="2"/>
  <c r="X281" i="2"/>
  <c r="X259" i="2"/>
  <c r="X244" i="2"/>
  <c r="X222" i="2"/>
  <c r="X189" i="2"/>
  <c r="X154" i="2"/>
  <c r="X121" i="2"/>
  <c r="X90" i="2"/>
  <c r="X58" i="2"/>
  <c r="X22" i="2"/>
  <c r="X1116" i="2"/>
  <c r="X1052" i="2"/>
  <c r="X1023" i="2"/>
  <c r="X964" i="2"/>
  <c r="X901" i="2"/>
  <c r="X855" i="2"/>
  <c r="X807" i="2"/>
  <c r="X744" i="2"/>
  <c r="X696" i="2"/>
  <c r="X1108" i="2"/>
  <c r="X1092" i="2"/>
  <c r="X1076" i="2"/>
  <c r="X1060" i="2"/>
  <c r="X1047" i="2"/>
  <c r="X1031" i="2"/>
  <c r="X1015" i="2"/>
  <c r="X984" i="2"/>
  <c r="X970" i="2"/>
  <c r="X956" i="2"/>
  <c r="X940" i="2"/>
  <c r="X925" i="2"/>
  <c r="X909" i="2"/>
  <c r="X893" i="2"/>
  <c r="X879" i="2"/>
  <c r="X863" i="2"/>
  <c r="X847" i="2"/>
  <c r="X831" i="2"/>
  <c r="X815" i="2"/>
  <c r="X799" i="2"/>
  <c r="X783" i="2"/>
  <c r="X767" i="2"/>
  <c r="X752" i="2"/>
  <c r="X736" i="2"/>
  <c r="X720" i="2"/>
  <c r="X704" i="2"/>
  <c r="X1120" i="2"/>
  <c r="X1104" i="2"/>
  <c r="X1088" i="2"/>
  <c r="X1072" i="2"/>
  <c r="X1056" i="2"/>
  <c r="X1043" i="2"/>
  <c r="X1027" i="2"/>
  <c r="X1011" i="2"/>
  <c r="X995" i="2"/>
  <c r="X981" i="2"/>
  <c r="X967" i="2"/>
  <c r="X952" i="2"/>
  <c r="X936" i="2"/>
  <c r="X921" i="2"/>
  <c r="X905" i="2"/>
  <c r="X889" i="2"/>
  <c r="X875" i="2"/>
  <c r="X859" i="2"/>
  <c r="X843" i="2"/>
  <c r="X827" i="2"/>
  <c r="X811" i="2"/>
  <c r="X795" i="2"/>
  <c r="X779" i="2"/>
  <c r="X763" i="2"/>
  <c r="X748" i="2"/>
  <c r="X732" i="2"/>
  <c r="X716" i="2"/>
  <c r="X700" i="2"/>
  <c r="X685" i="2"/>
  <c r="X669" i="2"/>
  <c r="X653" i="2"/>
  <c r="X631" i="2"/>
  <c r="X615" i="2"/>
  <c r="X600" i="2"/>
  <c r="X586" i="2"/>
  <c r="X570" i="2"/>
  <c r="X547" i="2"/>
  <c r="X531" i="2"/>
  <c r="X515" i="2"/>
  <c r="X499" i="2"/>
  <c r="X483" i="2"/>
  <c r="X473" i="2"/>
  <c r="X456" i="2"/>
  <c r="X440" i="2"/>
  <c r="X424" i="2"/>
  <c r="X392" i="2"/>
  <c r="X360" i="2"/>
  <c r="X344" i="2"/>
  <c r="X328" i="2"/>
  <c r="X312" i="2"/>
  <c r="X295" i="2"/>
  <c r="X279" i="2"/>
  <c r="X265" i="2"/>
  <c r="X249" i="2"/>
  <c r="X234" i="2"/>
  <c r="X220" i="2"/>
  <c r="X204" i="2"/>
  <c r="X1115" i="2"/>
  <c r="X1067" i="2"/>
  <c r="X1018" i="2"/>
  <c r="X980" i="2"/>
  <c r="X943" i="2"/>
  <c r="X900" i="2"/>
  <c r="X814" i="2"/>
  <c r="X747" i="2"/>
  <c r="X703" i="2"/>
  <c r="X660" i="2"/>
  <c r="X603" i="2"/>
  <c r="X526" i="2"/>
  <c r="X482" i="2"/>
  <c r="X431" i="2"/>
  <c r="X391" i="2"/>
  <c r="X347" i="2"/>
  <c r="X303" i="2"/>
  <c r="X268" i="2"/>
  <c r="X191" i="2"/>
  <c r="X176" i="2"/>
  <c r="X160" i="2"/>
  <c r="X145" i="2"/>
  <c r="X131" i="2"/>
  <c r="X115" i="2"/>
  <c r="X96" i="2"/>
  <c r="X80" i="2"/>
  <c r="X66" i="2"/>
  <c r="X48" i="2"/>
  <c r="X32" i="2"/>
  <c r="X1123" i="2"/>
  <c r="X1083" i="2"/>
  <c r="X1046" i="2"/>
  <c r="X939" i="2"/>
  <c r="X888" i="2"/>
  <c r="X842" i="2"/>
  <c r="X802" i="2"/>
  <c r="X759" i="2"/>
  <c r="X711" i="2"/>
  <c r="X668" i="2"/>
  <c r="X638" i="2"/>
  <c r="X585" i="2"/>
  <c r="X522" i="2"/>
  <c r="X470" i="2"/>
  <c r="X419" i="2"/>
  <c r="X319" i="2"/>
  <c r="X271" i="2"/>
  <c r="X1119" i="2"/>
  <c r="X1055" i="2"/>
  <c r="X998" i="2"/>
  <c r="X935" i="2"/>
  <c r="X874" i="2"/>
  <c r="X826" i="2"/>
  <c r="X719" i="2"/>
  <c r="X656" i="2"/>
  <c r="X611" i="2"/>
  <c r="X538" i="2"/>
  <c r="X490" i="2"/>
  <c r="X427" i="2"/>
  <c r="X375" i="2"/>
  <c r="X327" i="2"/>
  <c r="X275" i="2"/>
  <c r="X227" i="2"/>
  <c r="X190" i="2"/>
  <c r="X148" i="2"/>
  <c r="X91" i="2"/>
  <c r="X51" i="2"/>
  <c r="X11" i="2"/>
  <c r="X186" i="2"/>
  <c r="X144" i="2"/>
  <c r="X99" i="2"/>
  <c r="X47" i="2"/>
  <c r="X223" i="2"/>
  <c r="X167" i="2"/>
  <c r="X106" i="2"/>
  <c r="X65" i="2"/>
  <c r="X15" i="2"/>
  <c r="X1113" i="2"/>
  <c r="X1097" i="2"/>
  <c r="X1081" i="2"/>
  <c r="X1065" i="2"/>
  <c r="X1049" i="2"/>
  <c r="X1032" i="2"/>
  <c r="X1016" i="2"/>
  <c r="X985" i="2"/>
  <c r="X953" i="2"/>
  <c r="X937" i="2"/>
  <c r="X922" i="2"/>
  <c r="X906" i="2"/>
  <c r="X890" i="2"/>
  <c r="X876" i="2"/>
  <c r="X860" i="2"/>
  <c r="X844" i="2"/>
  <c r="X828" i="2"/>
  <c r="X812" i="2"/>
  <c r="X796" i="2"/>
  <c r="X780" i="2"/>
  <c r="X764" i="2"/>
  <c r="X749" i="2"/>
  <c r="X733" i="2"/>
  <c r="X717" i="2"/>
  <c r="X701" i="2"/>
  <c r="X686" i="2"/>
  <c r="X670" i="2"/>
  <c r="X654" i="2"/>
  <c r="X639" i="2"/>
  <c r="X624" i="2"/>
  <c r="X605" i="2"/>
  <c r="X591" i="2"/>
  <c r="X575" i="2"/>
  <c r="X532" i="2"/>
  <c r="X516" i="2"/>
  <c r="X500" i="2"/>
  <c r="X484" i="2"/>
  <c r="X465" i="2"/>
  <c r="X449" i="2"/>
  <c r="X433" i="2"/>
  <c r="X417" i="2"/>
  <c r="X401" i="2"/>
  <c r="X385" i="2"/>
  <c r="X369" i="2"/>
  <c r="X353" i="2"/>
  <c r="X337" i="2"/>
  <c r="X321" i="2"/>
  <c r="X305" i="2"/>
  <c r="X288" i="2"/>
  <c r="X273" i="2"/>
  <c r="X258" i="2"/>
  <c r="X243" i="2"/>
  <c r="X221" i="2"/>
  <c r="X205" i="2"/>
  <c r="X181" i="2"/>
  <c r="X165" i="2"/>
  <c r="X146" i="2"/>
  <c r="X132" i="2"/>
  <c r="X116" i="2"/>
  <c r="X101" i="2"/>
  <c r="X85" i="2"/>
  <c r="X70" i="2"/>
  <c r="X53" i="2"/>
  <c r="X37" i="2"/>
  <c r="X21" i="2"/>
  <c r="X5" i="2"/>
  <c r="X1013" i="2"/>
  <c r="X972" i="2"/>
  <c r="X911" i="2"/>
  <c r="X861" i="2"/>
  <c r="X817" i="2"/>
  <c r="X769" i="2"/>
  <c r="X726" i="2"/>
  <c r="X687" i="2"/>
  <c r="X644" i="2"/>
  <c r="X606" i="2"/>
  <c r="X564" i="2"/>
  <c r="X548" i="2"/>
  <c r="X513" i="2"/>
  <c r="X479" i="2"/>
  <c r="X446" i="2"/>
  <c r="X1114" i="2"/>
  <c r="X1082" i="2"/>
  <c r="X1054" i="2"/>
  <c r="X1017" i="2"/>
  <c r="X976" i="2"/>
  <c r="X934" i="2"/>
  <c r="X887" i="2"/>
  <c r="X845" i="2"/>
  <c r="X801" i="2"/>
  <c r="X754" i="2"/>
  <c r="X710" i="2"/>
  <c r="X663" i="2"/>
  <c r="X610" i="2"/>
  <c r="X568" i="2"/>
  <c r="X545" i="2"/>
  <c r="X497" i="2"/>
  <c r="X450" i="2"/>
  <c r="X1106" i="2"/>
  <c r="X1066" i="2"/>
  <c r="X1021" i="2"/>
  <c r="X968" i="2"/>
  <c r="X927" i="2"/>
  <c r="X865" i="2"/>
  <c r="X813" i="2"/>
  <c r="X758" i="2"/>
  <c r="X698" i="2"/>
  <c r="X651" i="2"/>
  <c r="X602" i="2"/>
  <c r="X525" i="2"/>
  <c r="X454" i="2"/>
  <c r="X414" i="2"/>
  <c r="X398" i="2"/>
  <c r="X382" i="2"/>
  <c r="X366" i="2"/>
  <c r="X350" i="2"/>
  <c r="X334" i="2"/>
  <c r="X318" i="2"/>
  <c r="X240" i="2"/>
  <c r="X202" i="2"/>
  <c r="X174" i="2"/>
  <c r="X143" i="2"/>
  <c r="X117" i="2"/>
  <c r="X86" i="2"/>
  <c r="X60" i="2"/>
  <c r="X34" i="2"/>
  <c r="X314" i="2"/>
  <c r="X293" i="2"/>
  <c r="X274" i="2"/>
  <c r="X255" i="2"/>
  <c r="X236" i="2"/>
  <c r="X214" i="2"/>
  <c r="X178" i="2"/>
  <c r="X147" i="2"/>
  <c r="X113" i="2"/>
  <c r="X82" i="2"/>
  <c r="X50" i="2"/>
  <c r="X14" i="2"/>
  <c r="Y584" i="2"/>
  <c r="Y537" i="2"/>
  <c r="Y84" i="2"/>
  <c r="Y659" i="2"/>
  <c r="Y1066" i="2"/>
  <c r="Y83" i="2"/>
  <c r="Y884" i="2"/>
  <c r="Y191" i="2"/>
  <c r="Y1087" i="2"/>
  <c r="Y268" i="2"/>
  <c r="Y979" i="2"/>
  <c r="Y699" i="2"/>
  <c r="Y219" i="2"/>
  <c r="Y43" i="2"/>
  <c r="Y375" i="2"/>
  <c r="Y782" i="2"/>
  <c r="Y203" i="2"/>
  <c r="Y1107" i="2"/>
  <c r="Y327" i="2"/>
  <c r="Y134" i="2"/>
  <c r="Y987" i="2"/>
  <c r="Y928" i="2"/>
  <c r="Y626" i="2"/>
  <c r="Y435" i="2"/>
  <c r="Y88" i="2"/>
  <c r="Y630" i="2"/>
  <c r="Y751" i="2"/>
  <c r="Y231" i="2"/>
  <c r="Y8" i="2"/>
  <c r="Y131" i="2"/>
  <c r="Y849" i="2"/>
  <c r="Y833" i="2"/>
  <c r="Y675" i="2"/>
  <c r="Y805" i="2"/>
  <c r="Y145" i="2"/>
  <c r="Y56" i="2"/>
  <c r="Y790" i="2"/>
  <c r="Y501" i="2"/>
  <c r="Y340" i="2"/>
  <c r="Y175" i="2"/>
  <c r="Y951" i="2"/>
  <c r="Y291" i="2"/>
  <c r="Y1063" i="2"/>
  <c r="Y1022" i="2"/>
  <c r="Y432" i="2"/>
  <c r="Y727" i="2"/>
  <c r="Y631" i="2"/>
  <c r="Y356" i="2"/>
  <c r="Y391" i="2"/>
  <c r="Y135" i="2"/>
  <c r="Y913" i="2"/>
  <c r="Y1058" i="2"/>
  <c r="Y923" i="2"/>
  <c r="Y758" i="2"/>
  <c r="Y304" i="2"/>
  <c r="Y599" i="2"/>
  <c r="Y714" i="2"/>
  <c r="Y1021" i="2"/>
  <c r="Y1102" i="2"/>
  <c r="Y877" i="2"/>
  <c r="Y651" i="2"/>
  <c r="Y1092" i="2"/>
  <c r="Y676" i="2"/>
  <c r="Y627" i="2"/>
  <c r="Y815" i="2"/>
  <c r="Y223" i="2"/>
  <c r="Y994" i="2"/>
  <c r="Y830" i="2"/>
  <c r="Y878" i="2"/>
  <c r="Y180" i="2"/>
  <c r="Y436" i="2"/>
  <c r="Y40" i="2"/>
  <c r="Y522" i="2"/>
  <c r="Y664" i="2"/>
  <c r="Y920" i="2"/>
  <c r="Y1067" i="2"/>
  <c r="Y119" i="2"/>
  <c r="Y24" i="2"/>
  <c r="Y278" i="2"/>
  <c r="Y787" i="2"/>
  <c r="Y940" i="2"/>
  <c r="Y689" i="2"/>
  <c r="Y825" i="2"/>
  <c r="Y261" i="2"/>
  <c r="Y99" i="2"/>
  <c r="Y915" i="2"/>
  <c r="Y793" i="2"/>
  <c r="Y592" i="2"/>
  <c r="Y12" i="2"/>
  <c r="Y638" i="2"/>
  <c r="Y144" i="2"/>
  <c r="Y521" i="2"/>
  <c r="Y777" i="2"/>
  <c r="Y667" i="2"/>
  <c r="Y962" i="2"/>
  <c r="Y703" i="2"/>
  <c r="Y387" i="2"/>
  <c r="Y1071" i="2"/>
  <c r="Y998" i="2"/>
  <c r="Y1001" i="2"/>
  <c r="Y853" i="2"/>
  <c r="Y931" i="2"/>
  <c r="Y742" i="2"/>
  <c r="Y633" i="2"/>
  <c r="Y252" i="2"/>
  <c r="Y179" i="2"/>
  <c r="Y118" i="2"/>
  <c r="Y27" i="2"/>
  <c r="Y706" i="2"/>
  <c r="Y11" i="2"/>
  <c r="Y983" i="2"/>
  <c r="Y1119" i="2"/>
  <c r="Y842" i="2"/>
  <c r="Y743" i="2"/>
  <c r="Y939" i="2"/>
  <c r="Y28" i="2"/>
  <c r="Y343" i="2"/>
  <c r="Y1034" i="2"/>
  <c r="Y955" i="2"/>
  <c r="Y1055" i="2"/>
  <c r="Y888" i="2"/>
  <c r="Y530" i="2"/>
  <c r="Y339" i="2"/>
  <c r="Y194" i="2"/>
  <c r="Y1060" i="2"/>
  <c r="Y882" i="2"/>
  <c r="Y724" i="2"/>
  <c r="Y400" i="2"/>
  <c r="Y249" i="2"/>
  <c r="Y970" i="2"/>
  <c r="Y819" i="2"/>
  <c r="Y692" i="2"/>
  <c r="Y735" i="2"/>
  <c r="Y593" i="2"/>
  <c r="Y149" i="2"/>
  <c r="Y487" i="2"/>
  <c r="Y368" i="2"/>
  <c r="Y295" i="2"/>
  <c r="Y234" i="2"/>
  <c r="Y1120" i="2"/>
  <c r="Y944" i="2"/>
  <c r="Y879" i="2"/>
  <c r="Y752" i="2"/>
  <c r="Y661" i="2"/>
  <c r="Y477" i="2"/>
  <c r="Y388" i="2"/>
  <c r="Y308" i="2"/>
  <c r="Y279" i="2"/>
  <c r="Y204" i="2"/>
  <c r="Y1015" i="2"/>
  <c r="Y999" i="2"/>
  <c r="Y491" i="2"/>
  <c r="Y452" i="2"/>
  <c r="Y404" i="2"/>
  <c r="Y324" i="2"/>
  <c r="Y514" i="2"/>
  <c r="Y72" i="2"/>
  <c r="Y1108" i="2"/>
  <c r="Y1076" i="2"/>
  <c r="Y1047" i="2"/>
  <c r="Y984" i="2"/>
  <c r="Y929" i="2"/>
  <c r="Y897" i="2"/>
  <c r="Y867" i="2"/>
  <c r="Y835" i="2"/>
  <c r="Y803" i="2"/>
  <c r="Y771" i="2"/>
  <c r="Y740" i="2"/>
  <c r="Y708" i="2"/>
  <c r="Y677" i="2"/>
  <c r="Y615" i="2"/>
  <c r="Y586" i="2"/>
  <c r="Y1103" i="2"/>
  <c r="Y1059" i="2"/>
  <c r="Y866" i="2"/>
  <c r="Y822" i="2"/>
  <c r="Y680" i="2"/>
  <c r="Y467" i="2"/>
  <c r="Y423" i="2"/>
  <c r="Y176" i="2"/>
  <c r="Y160" i="2"/>
  <c r="Y115" i="2"/>
  <c r="Y100" i="2"/>
  <c r="Y573" i="2"/>
  <c r="Y1124" i="2"/>
  <c r="Y1031" i="2"/>
  <c r="Y851" i="2"/>
  <c r="Y756" i="2"/>
  <c r="Y600" i="2"/>
  <c r="Y464" i="2"/>
  <c r="Y420" i="2"/>
  <c r="Y372" i="2"/>
  <c r="Y336" i="2"/>
  <c r="Y265" i="2"/>
  <c r="Y220" i="2"/>
  <c r="Y1104" i="2"/>
  <c r="Y1088" i="2"/>
  <c r="Y1072" i="2"/>
  <c r="Y1056" i="2"/>
  <c r="Y1043" i="2"/>
  <c r="Y1027" i="2"/>
  <c r="Y1011" i="2"/>
  <c r="Y995" i="2"/>
  <c r="Y981" i="2"/>
  <c r="Y967" i="2"/>
  <c r="Y956" i="2"/>
  <c r="Y925" i="2"/>
  <c r="Y909" i="2"/>
  <c r="Y893" i="2"/>
  <c r="Y863" i="2"/>
  <c r="Y847" i="2"/>
  <c r="Y831" i="2"/>
  <c r="Y799" i="2"/>
  <c r="Y783" i="2"/>
  <c r="Y767" i="2"/>
  <c r="Y736" i="2"/>
  <c r="Y720" i="2"/>
  <c r="Y704" i="2"/>
  <c r="Y673" i="2"/>
  <c r="Y657" i="2"/>
  <c r="Y642" i="2"/>
  <c r="Y612" i="2"/>
  <c r="Y597" i="2"/>
  <c r="Y582" i="2"/>
  <c r="Y1046" i="2"/>
  <c r="Y766" i="2"/>
  <c r="Y903" i="2"/>
  <c r="Y861" i="2"/>
  <c r="Y817" i="2"/>
  <c r="Y548" i="2"/>
  <c r="Y1114" i="2"/>
  <c r="Y1082" i="2"/>
  <c r="Y1054" i="2"/>
  <c r="Y934" i="2"/>
  <c r="Y887" i="2"/>
  <c r="Y801" i="2"/>
  <c r="Y754" i="2"/>
  <c r="Y1033" i="2"/>
  <c r="Y938" i="2"/>
  <c r="Y237" i="2"/>
  <c r="Y769" i="2"/>
  <c r="R475" i="2"/>
  <c r="V475" i="2" s="1"/>
  <c r="R577" i="2"/>
  <c r="V577" i="2" s="1"/>
  <c r="R52" i="2"/>
  <c r="V52" i="2" s="1"/>
  <c r="R36" i="2"/>
  <c r="V36" i="2" s="1"/>
  <c r="R20" i="2"/>
  <c r="V20" i="2" s="1"/>
  <c r="R963" i="2"/>
  <c r="V963" i="2" s="1"/>
  <c r="R916" i="2"/>
  <c r="V916" i="2" s="1"/>
  <c r="R870" i="2"/>
  <c r="V870" i="2" s="1"/>
  <c r="R818" i="2"/>
  <c r="V818" i="2" s="1"/>
  <c r="R739" i="2"/>
  <c r="V739" i="2" s="1"/>
  <c r="R688" i="2"/>
  <c r="V688" i="2" s="1"/>
  <c r="R618" i="2"/>
  <c r="V618" i="2" s="1"/>
  <c r="R555" i="2"/>
  <c r="V555" i="2" s="1"/>
  <c r="R371" i="2"/>
  <c r="V371" i="2" s="1"/>
  <c r="R294" i="2"/>
  <c r="V294" i="2" s="1"/>
  <c r="R924" i="2"/>
  <c r="V924" i="2" s="1"/>
  <c r="R770" i="2"/>
  <c r="V770" i="2" s="1"/>
  <c r="R233" i="2"/>
  <c r="V233" i="2" s="1"/>
  <c r="R159" i="2"/>
  <c r="V159" i="2" s="1"/>
  <c r="R114" i="2"/>
  <c r="V114" i="2" s="1"/>
  <c r="R71" i="2"/>
  <c r="V71" i="2" s="1"/>
  <c r="R1061" i="2"/>
  <c r="V1061" i="2" s="1"/>
  <c r="R1000" i="2"/>
  <c r="V1000" i="2" s="1"/>
  <c r="R945" i="2"/>
  <c r="V945" i="2" s="1"/>
  <c r="R883" i="2"/>
  <c r="V883" i="2" s="1"/>
  <c r="R1050" i="2"/>
  <c r="V1050" i="2" s="1"/>
  <c r="R873" i="2"/>
  <c r="V873" i="2" s="1"/>
  <c r="R617" i="2"/>
  <c r="V617" i="2" s="1"/>
  <c r="R1126" i="2"/>
  <c r="V1126" i="2" s="1"/>
  <c r="R1062" i="2"/>
  <c r="V1062" i="2" s="1"/>
  <c r="R946" i="2"/>
  <c r="V946" i="2" s="1"/>
  <c r="R722" i="2"/>
  <c r="V722" i="2" s="1"/>
  <c r="R1118" i="2"/>
  <c r="V1118" i="2" s="1"/>
  <c r="R1041" i="2"/>
  <c r="V1041" i="2" s="1"/>
  <c r="R990" i="2"/>
  <c r="V990" i="2" s="1"/>
  <c r="R950" i="2"/>
  <c r="V950" i="2" s="1"/>
  <c r="R228" i="2"/>
  <c r="V228" i="2" s="1"/>
  <c r="R197" i="2"/>
  <c r="V197" i="2" s="1"/>
  <c r="R1010" i="2"/>
  <c r="V1010" i="2" s="1"/>
  <c r="R854" i="2"/>
  <c r="V854" i="2" s="1"/>
  <c r="R715" i="2"/>
  <c r="V715" i="2" s="1"/>
  <c r="R542" i="2"/>
  <c r="V542" i="2" s="1"/>
  <c r="R455" i="2"/>
  <c r="V455" i="2" s="1"/>
  <c r="R323" i="2"/>
  <c r="V323" i="2" s="1"/>
  <c r="R172" i="2"/>
  <c r="V172" i="2" s="1"/>
  <c r="R16" i="2"/>
  <c r="V16" i="2" s="1"/>
  <c r="R947" i="2"/>
  <c r="V947" i="2" s="1"/>
  <c r="R607" i="2"/>
  <c r="V607" i="2" s="1"/>
  <c r="R806" i="2"/>
  <c r="V806" i="2" s="1"/>
  <c r="R641" i="2"/>
  <c r="V641" i="2" s="1"/>
  <c r="Y980" i="2"/>
  <c r="Y606" i="2"/>
  <c r="Y200" i="2"/>
  <c r="Y644" i="2"/>
  <c r="R480" i="2"/>
  <c r="V480" i="2" s="1"/>
  <c r="R408" i="2"/>
  <c r="V408" i="2" s="1"/>
  <c r="R376" i="2"/>
  <c r="V376" i="2" s="1"/>
  <c r="R299" i="2"/>
  <c r="V299" i="2" s="1"/>
  <c r="R253" i="2"/>
  <c r="V253" i="2" s="1"/>
  <c r="R208" i="2"/>
  <c r="V208" i="2" s="1"/>
  <c r="R846" i="2"/>
  <c r="V846" i="2" s="1"/>
  <c r="R107" i="2"/>
  <c r="V107" i="2" s="1"/>
  <c r="R44" i="2"/>
  <c r="V44" i="2" s="1"/>
  <c r="Y216" i="2"/>
  <c r="Y448" i="2"/>
  <c r="Y416" i="2"/>
  <c r="Y384" i="2"/>
  <c r="Y352" i="2"/>
  <c r="Y320" i="2"/>
  <c r="Y276" i="2"/>
  <c r="Y245" i="2"/>
  <c r="Y506" i="2"/>
  <c r="R468" i="2"/>
  <c r="V468" i="2" s="1"/>
  <c r="R164" i="2"/>
  <c r="V164" i="2" s="1"/>
  <c r="Y495" i="2"/>
  <c r="Y456" i="2"/>
  <c r="Y392" i="2"/>
  <c r="Y328" i="2"/>
  <c r="Y269" i="2"/>
  <c r="Y238" i="2"/>
  <c r="Y224" i="2"/>
  <c r="Y355" i="2"/>
  <c r="Y248" i="2"/>
  <c r="Y184" i="2"/>
  <c r="Y168" i="2"/>
  <c r="Y153" i="2"/>
  <c r="Y138" i="2"/>
  <c r="Y123" i="2"/>
  <c r="Y92" i="2"/>
  <c r="Y76" i="2"/>
  <c r="Y62" i="2"/>
  <c r="Y48" i="2"/>
  <c r="Y32" i="2"/>
  <c r="Y1083" i="2"/>
  <c r="Y904" i="2"/>
  <c r="Y565" i="2"/>
  <c r="Y407" i="2"/>
  <c r="Y359" i="2"/>
  <c r="Y307" i="2"/>
  <c r="Y282" i="2"/>
  <c r="Y490" i="2"/>
  <c r="Y451" i="2"/>
  <c r="Y403" i="2"/>
  <c r="Y190" i="2"/>
  <c r="Y148" i="2"/>
  <c r="Y103" i="2"/>
  <c r="Y59" i="2"/>
  <c r="Y7" i="2"/>
  <c r="Y130" i="2"/>
  <c r="Y39" i="2"/>
  <c r="Y1044" i="2"/>
  <c r="Y1028" i="2"/>
  <c r="Y926" i="2"/>
  <c r="Y910" i="2"/>
  <c r="Y821" i="2"/>
  <c r="Y694" i="2"/>
  <c r="Y857" i="2"/>
  <c r="Y679" i="2"/>
  <c r="Y554" i="2"/>
  <c r="Y509" i="2"/>
  <c r="Y841" i="2"/>
  <c r="Y785" i="2"/>
  <c r="Y730" i="2"/>
  <c r="Y862" i="2"/>
  <c r="Y864" i="2"/>
  <c r="Y424" i="2"/>
  <c r="Y572" i="2"/>
  <c r="Y440" i="2"/>
  <c r="Y344" i="2"/>
  <c r="Y312" i="2"/>
  <c r="Y283" i="2"/>
  <c r="Y1042" i="2"/>
  <c r="Y798" i="2"/>
  <c r="Y360" i="2"/>
  <c r="Y87" i="2"/>
  <c r="Y264" i="2"/>
  <c r="Y439" i="2"/>
  <c r="Y603" i="2"/>
  <c r="Y483" i="2"/>
  <c r="Y473" i="2"/>
  <c r="Y460" i="2"/>
  <c r="Y444" i="2"/>
  <c r="Y428" i="2"/>
  <c r="Y412" i="2"/>
  <c r="Y396" i="2"/>
  <c r="Y380" i="2"/>
  <c r="Y364" i="2"/>
  <c r="Y348" i="2"/>
  <c r="Y332" i="2"/>
  <c r="Y316" i="2"/>
  <c r="Y287" i="2"/>
  <c r="Y272" i="2"/>
  <c r="Y257" i="2"/>
  <c r="Y242" i="2"/>
  <c r="Y973" i="2"/>
  <c r="Y814" i="2"/>
  <c r="Y672" i="2"/>
  <c r="Y494" i="2"/>
  <c r="Y187" i="2"/>
  <c r="Y156" i="2"/>
  <c r="Y141" i="2"/>
  <c r="Y127" i="2"/>
  <c r="Y111" i="2"/>
  <c r="Y96" i="2"/>
  <c r="Y80" i="2"/>
  <c r="Y66" i="2"/>
  <c r="Y1006" i="2"/>
  <c r="Y778" i="2"/>
  <c r="Y652" i="2"/>
  <c r="Y470" i="2"/>
  <c r="Y419" i="2"/>
  <c r="Y826" i="2"/>
  <c r="Y611" i="2"/>
  <c r="Y311" i="2"/>
  <c r="Y69" i="2"/>
  <c r="Y163" i="2"/>
  <c r="Y193" i="2"/>
  <c r="Y55" i="2"/>
  <c r="Y1125" i="2"/>
  <c r="Y1077" i="2"/>
  <c r="Y1016" i="2"/>
  <c r="Y959" i="2"/>
  <c r="Y898" i="2"/>
  <c r="Y212" i="2"/>
  <c r="Y298" i="2"/>
  <c r="Y207" i="2"/>
  <c r="Y578" i="2"/>
  <c r="Y511" i="2"/>
  <c r="Y79" i="2"/>
  <c r="Y596" i="2"/>
  <c r="Y481" i="2"/>
  <c r="Y410" i="2"/>
  <c r="Y362" i="2"/>
  <c r="Y330" i="2"/>
  <c r="Y285" i="2"/>
  <c r="Y255" i="2"/>
  <c r="Y240" i="2"/>
  <c r="Y226" i="2"/>
  <c r="Y182" i="2"/>
  <c r="Y166" i="2"/>
  <c r="Y151" i="2"/>
  <c r="Y137" i="2"/>
  <c r="Y121" i="2"/>
  <c r="Y105" i="2"/>
  <c r="Y90" i="2"/>
  <c r="Y74" i="2"/>
  <c r="Y60" i="2"/>
  <c r="Y46" i="2"/>
  <c r="Y30" i="2"/>
  <c r="Y1101" i="2"/>
  <c r="Y1085" i="2"/>
  <c r="Y1065" i="2"/>
  <c r="Y1024" i="2"/>
  <c r="Y996" i="2"/>
  <c r="Y978" i="2"/>
  <c r="Y961" i="2"/>
  <c r="Y941" i="2"/>
  <c r="Y922" i="2"/>
  <c r="Y902" i="2"/>
  <c r="Y880" i="2"/>
  <c r="Y860" i="2"/>
  <c r="Y844" i="2"/>
  <c r="Y828" i="2"/>
  <c r="Y812" i="2"/>
  <c r="Y796" i="2"/>
  <c r="Y780" i="2"/>
  <c r="Y761" i="2"/>
  <c r="Y741" i="2"/>
  <c r="Y709" i="2"/>
  <c r="Y682" i="2"/>
  <c r="Y654" i="2"/>
  <c r="Y636" i="2"/>
  <c r="Y609" i="2"/>
  <c r="Y583" i="2"/>
  <c r="Y551" i="2"/>
  <c r="Y520" i="2"/>
  <c r="Y488" i="2"/>
  <c r="Y469" i="2"/>
  <c r="Y437" i="2"/>
  <c r="Y405" i="2"/>
  <c r="Y377" i="2"/>
  <c r="Y345" i="2"/>
  <c r="Y317" i="2"/>
  <c r="Y277" i="2"/>
  <c r="Y246" i="2"/>
  <c r="Y221" i="2"/>
  <c r="Y161" i="2"/>
  <c r="Y136" i="2"/>
  <c r="Y108" i="2"/>
  <c r="Y81" i="2"/>
  <c r="Y57" i="2"/>
  <c r="Y25" i="2"/>
  <c r="Y546" i="2"/>
  <c r="Y447" i="2"/>
  <c r="Y95" i="2"/>
  <c r="Y768" i="2"/>
  <c r="Y721" i="2"/>
  <c r="Y686" i="2"/>
  <c r="Y650" i="2"/>
  <c r="Y605" i="2"/>
  <c r="Y571" i="2"/>
  <c r="Y532" i="2"/>
  <c r="Y500" i="2"/>
  <c r="Y441" i="2"/>
  <c r="Y409" i="2"/>
  <c r="Y373" i="2"/>
  <c r="Y341" i="2"/>
  <c r="Y305" i="2"/>
  <c r="Y288" i="2"/>
  <c r="Y258" i="2"/>
  <c r="Y225" i="2"/>
  <c r="Y195" i="2"/>
  <c r="Y165" i="2"/>
  <c r="Y132" i="2"/>
  <c r="Y97" i="2"/>
  <c r="Y29" i="2"/>
  <c r="Y538" i="2"/>
  <c r="Y695" i="2"/>
  <c r="Y802" i="2"/>
  <c r="Y614" i="2"/>
  <c r="Y4" i="2"/>
  <c r="Y838" i="2"/>
  <c r="Y482" i="2"/>
  <c r="Y199" i="2"/>
  <c r="Y711" i="2"/>
  <c r="Y363" i="2"/>
  <c r="Y110" i="2"/>
  <c r="Y765" i="2"/>
  <c r="Y718" i="2"/>
  <c r="Y671" i="2"/>
  <c r="Y568" i="2"/>
  <c r="Y545" i="2"/>
  <c r="Y497" i="2"/>
  <c r="Y458" i="2"/>
  <c r="Y426" i="2"/>
  <c r="Y394" i="2"/>
  <c r="Y346" i="2"/>
  <c r="Y301" i="2"/>
  <c r="Y14" i="2"/>
  <c r="Y574" i="2"/>
  <c r="Y539" i="2"/>
  <c r="Y523" i="2"/>
  <c r="Y507" i="2"/>
  <c r="Y395" i="2"/>
  <c r="Y335" i="2"/>
  <c r="Y302" i="2"/>
  <c r="Y186" i="2"/>
  <c r="Y126" i="2"/>
  <c r="Y61" i="2"/>
  <c r="Y589" i="2"/>
  <c r="Y427" i="2"/>
  <c r="Y347" i="2"/>
  <c r="Y290" i="2"/>
  <c r="Y227" i="2"/>
  <c r="Y152" i="2"/>
  <c r="Y75" i="2"/>
  <c r="Y1074" i="2"/>
  <c r="Y1013" i="2"/>
  <c r="Y958" i="2"/>
  <c r="Y895" i="2"/>
  <c r="Y789" i="2"/>
  <c r="Y762" i="2"/>
  <c r="Y710" i="2"/>
  <c r="Y687" i="2"/>
  <c r="Y663" i="2"/>
  <c r="Y637" i="2"/>
  <c r="Y588" i="2"/>
  <c r="Y564" i="2"/>
  <c r="Y541" i="2"/>
  <c r="Y517" i="2"/>
  <c r="Y493" i="2"/>
  <c r="Y479" i="2"/>
  <c r="Y454" i="2"/>
  <c r="Y438" i="2"/>
  <c r="Y422" i="2"/>
  <c r="Y406" i="2"/>
  <c r="Y390" i="2"/>
  <c r="Y374" i="2"/>
  <c r="Y358" i="2"/>
  <c r="Y342" i="2"/>
  <c r="Y326" i="2"/>
  <c r="Y310" i="2"/>
  <c r="Y297" i="2"/>
  <c r="Y281" i="2"/>
  <c r="Y267" i="2"/>
  <c r="Y251" i="2"/>
  <c r="Y236" i="2"/>
  <c r="Y222" i="2"/>
  <c r="Y206" i="2"/>
  <c r="Y192" i="2"/>
  <c r="Y178" i="2"/>
  <c r="Y162" i="2"/>
  <c r="Y147" i="2"/>
  <c r="Y133" i="2"/>
  <c r="Y117" i="2"/>
  <c r="Y102" i="2"/>
  <c r="Y86" i="2"/>
  <c r="Y58" i="2"/>
  <c r="Y42" i="2"/>
  <c r="Y26" i="2"/>
  <c r="Y10" i="2"/>
  <c r="Y1113" i="2"/>
  <c r="Y1097" i="2"/>
  <c r="Y1081" i="2"/>
  <c r="Y1057" i="2"/>
  <c r="Y1040" i="2"/>
  <c r="Y1020" i="2"/>
  <c r="Y993" i="2"/>
  <c r="Y975" i="2"/>
  <c r="Y957" i="2"/>
  <c r="Y937" i="2"/>
  <c r="Y918" i="2"/>
  <c r="Y894" i="2"/>
  <c r="Y876" i="2"/>
  <c r="Y856" i="2"/>
  <c r="Y840" i="2"/>
  <c r="Y824" i="2"/>
  <c r="Y808" i="2"/>
  <c r="Y792" i="2"/>
  <c r="Y776" i="2"/>
  <c r="Y757" i="2"/>
  <c r="Y733" i="2"/>
  <c r="Y705" i="2"/>
  <c r="Y678" i="2"/>
  <c r="Y646" i="2"/>
  <c r="Y628" i="2"/>
  <c r="Y601" i="2"/>
  <c r="Y575" i="2"/>
  <c r="Y558" i="2"/>
  <c r="Y544" i="2"/>
  <c r="Y512" i="2"/>
  <c r="Y461" i="2"/>
  <c r="Y429" i="2"/>
  <c r="Y397" i="2"/>
  <c r="Y369" i="2"/>
  <c r="Y337" i="2"/>
  <c r="Y309" i="2"/>
  <c r="Y296" i="2"/>
  <c r="Y270" i="2"/>
  <c r="Y239" i="2"/>
  <c r="Y213" i="2"/>
  <c r="Y157" i="2"/>
  <c r="Y128" i="2"/>
  <c r="Y101" i="2"/>
  <c r="Y73" i="2"/>
  <c r="Y49" i="2"/>
  <c r="Y17" i="2"/>
  <c r="Y648" i="2"/>
  <c r="Y526" i="2"/>
  <c r="Y411" i="2"/>
  <c r="Y47" i="2"/>
  <c r="Y749" i="2"/>
  <c r="Y713" i="2"/>
  <c r="Y674" i="2"/>
  <c r="Y632" i="2"/>
  <c r="Y598" i="2"/>
  <c r="Y563" i="2"/>
  <c r="Y524" i="2"/>
  <c r="Y492" i="2"/>
  <c r="Y465" i="2"/>
  <c r="Y433" i="2"/>
  <c r="Y401" i="2"/>
  <c r="Y365" i="2"/>
  <c r="Y333" i="2"/>
  <c r="Y280" i="2"/>
  <c r="Y250" i="2"/>
  <c r="Y217" i="2"/>
  <c r="Y188" i="2"/>
  <c r="Y120" i="2"/>
  <c r="Y85" i="2"/>
  <c r="Y53" i="2"/>
  <c r="Y21" i="2"/>
  <c r="Y774" i="2"/>
  <c r="Y518" i="2"/>
  <c r="Y1029" i="2"/>
  <c r="Y911" i="2"/>
  <c r="Y1045" i="2"/>
  <c r="Y927" i="2"/>
  <c r="Y1123" i="2"/>
  <c r="Y943" i="2"/>
  <c r="Y892" i="2"/>
  <c r="Y881" i="2"/>
  <c r="Y755" i="2"/>
  <c r="Y691" i="2"/>
  <c r="Y581" i="2"/>
  <c r="Y569" i="2"/>
  <c r="Y997" i="2"/>
  <c r="Y1078" i="2"/>
  <c r="Y1017" i="2"/>
  <c r="Y899" i="2"/>
  <c r="Y837" i="2"/>
  <c r="Y813" i="2"/>
  <c r="Y562" i="2"/>
  <c r="Y543" i="2"/>
  <c r="Y351" i="2"/>
  <c r="Y256" i="2"/>
  <c r="Y19" i="2"/>
  <c r="Y510" i="2"/>
  <c r="Y183" i="2"/>
  <c r="Y797" i="2"/>
  <c r="Y746" i="2"/>
  <c r="Y621" i="2"/>
  <c r="Y525" i="2"/>
  <c r="Y472" i="2"/>
  <c r="Y442" i="2"/>
  <c r="Y378" i="2"/>
  <c r="Y314" i="2"/>
  <c r="Y1117" i="2"/>
  <c r="Y570" i="2"/>
  <c r="Y550" i="2"/>
  <c r="Y535" i="2"/>
  <c r="Y519" i="2"/>
  <c r="Y503" i="2"/>
  <c r="Y463" i="2"/>
  <c r="Y379" i="2"/>
  <c r="Y331" i="2"/>
  <c r="Y286" i="2"/>
  <c r="Y230" i="2"/>
  <c r="Y171" i="2"/>
  <c r="Y106" i="2"/>
  <c r="Y51" i="2"/>
  <c r="Y1079" i="2"/>
  <c r="Y549" i="2"/>
  <c r="Y415" i="2"/>
  <c r="Y319" i="2"/>
  <c r="Y275" i="2"/>
  <c r="Y215" i="2"/>
  <c r="Y65" i="2"/>
  <c r="Y809" i="2"/>
  <c r="Y781" i="2"/>
  <c r="Y734" i="2"/>
  <c r="Y702" i="2"/>
  <c r="Y683" i="2"/>
  <c r="Y655" i="2"/>
  <c r="Y610" i="2"/>
  <c r="Y580" i="2"/>
  <c r="Y557" i="2"/>
  <c r="Y533" i="2"/>
  <c r="Y513" i="2"/>
  <c r="Y489" i="2"/>
  <c r="Y476" i="2"/>
  <c r="Y466" i="2"/>
  <c r="Y450" i="2"/>
  <c r="Y434" i="2"/>
  <c r="Y418" i="2"/>
  <c r="Y402" i="2"/>
  <c r="Y386" i="2"/>
  <c r="Y370" i="2"/>
  <c r="Y354" i="2"/>
  <c r="Y338" i="2"/>
  <c r="Y322" i="2"/>
  <c r="Y306" i="2"/>
  <c r="Y293" i="2"/>
  <c r="Y263" i="2"/>
  <c r="Y247" i="2"/>
  <c r="Y232" i="2"/>
  <c r="Y218" i="2"/>
  <c r="Y202" i="2"/>
  <c r="Y189" i="2"/>
  <c r="Y174" i="2"/>
  <c r="Y158" i="2"/>
  <c r="Y143" i="2"/>
  <c r="Y129" i="2"/>
  <c r="Y113" i="2"/>
  <c r="Y98" i="2"/>
  <c r="Y82" i="2"/>
  <c r="Y68" i="2"/>
  <c r="Y54" i="2"/>
  <c r="Y38" i="2"/>
  <c r="Y22" i="2"/>
  <c r="Y6" i="2"/>
  <c r="Y1109" i="2"/>
  <c r="Y1093" i="2"/>
  <c r="Y1073" i="2"/>
  <c r="Y1053" i="2"/>
  <c r="Y1036" i="2"/>
  <c r="Y1008" i="2"/>
  <c r="Y989" i="2"/>
  <c r="Y971" i="2"/>
  <c r="Y953" i="2"/>
  <c r="Y933" i="2"/>
  <c r="Y914" i="2"/>
  <c r="Y890" i="2"/>
  <c r="Y872" i="2"/>
  <c r="Y852" i="2"/>
  <c r="Y836" i="2"/>
  <c r="Y820" i="2"/>
  <c r="Y804" i="2"/>
  <c r="Y788" i="2"/>
  <c r="Y772" i="2"/>
  <c r="Y753" i="2"/>
  <c r="Y725" i="2"/>
  <c r="Y697" i="2"/>
  <c r="Y670" i="2"/>
  <c r="Y643" i="2"/>
  <c r="Y624" i="2"/>
  <c r="Y595" i="2"/>
  <c r="Y567" i="2"/>
  <c r="Y536" i="2"/>
  <c r="Y504" i="2"/>
  <c r="Y453" i="2"/>
  <c r="Y421" i="2"/>
  <c r="Y389" i="2"/>
  <c r="Y361" i="2"/>
  <c r="Y329" i="2"/>
  <c r="Y292" i="2"/>
  <c r="Y262" i="2"/>
  <c r="Y205" i="2"/>
  <c r="Y177" i="2"/>
  <c r="Y150" i="2"/>
  <c r="Y124" i="2"/>
  <c r="Y93" i="2"/>
  <c r="Y67" i="2"/>
  <c r="Y41" i="2"/>
  <c r="Y9" i="2"/>
  <c r="Y1095" i="2"/>
  <c r="Y559" i="2"/>
  <c r="Y399" i="2"/>
  <c r="Y35" i="2"/>
  <c r="Y737" i="2"/>
  <c r="Y701" i="2"/>
  <c r="Y666" i="2"/>
  <c r="Y620" i="2"/>
  <c r="Y587" i="2"/>
  <c r="Y516" i="2"/>
  <c r="Y484" i="2"/>
  <c r="Y457" i="2"/>
  <c r="Y425" i="2"/>
  <c r="Y393" i="2"/>
  <c r="Y357" i="2"/>
  <c r="Y321" i="2"/>
  <c r="Y273" i="2"/>
  <c r="Y243" i="2"/>
  <c r="Y209" i="2"/>
  <c r="Y181" i="2"/>
  <c r="Y146" i="2"/>
  <c r="Y112" i="2"/>
  <c r="Y77" i="2"/>
  <c r="Y45" i="2"/>
  <c r="Y13" i="2"/>
  <c r="Y502" i="2"/>
  <c r="Y1111" i="2"/>
  <c r="Y1112" i="2"/>
  <c r="Y1096" i="2"/>
  <c r="Y1080" i="2"/>
  <c r="Y1064" i="2"/>
  <c r="Y1048" i="2"/>
  <c r="Y1035" i="2"/>
  <c r="Y1019" i="2"/>
  <c r="Y1003" i="2"/>
  <c r="Y988" i="2"/>
  <c r="Y974" i="2"/>
  <c r="Y960" i="2"/>
  <c r="Y948" i="2"/>
  <c r="Y932" i="2"/>
  <c r="Y917" i="2"/>
  <c r="Y901" i="2"/>
  <c r="Y885" i="2"/>
  <c r="Y871" i="2"/>
  <c r="Y855" i="2"/>
  <c r="Y839" i="2"/>
  <c r="Y823" i="2"/>
  <c r="Y807" i="2"/>
  <c r="Y791" i="2"/>
  <c r="Y775" i="2"/>
  <c r="Y760" i="2"/>
  <c r="Y744" i="2"/>
  <c r="Y728" i="2"/>
  <c r="Y712" i="2"/>
  <c r="Y696" i="2"/>
  <c r="Y681" i="2"/>
  <c r="Y665" i="2"/>
  <c r="Y649" i="2"/>
  <c r="Y635" i="2"/>
  <c r="Y619" i="2"/>
  <c r="Y604" i="2"/>
  <c r="Y590" i="2"/>
  <c r="Y1002" i="2"/>
  <c r="Y759" i="2"/>
  <c r="Y634" i="2"/>
  <c r="Y1099" i="2"/>
  <c r="Y1075" i="2"/>
  <c r="Y1038" i="2"/>
  <c r="Y1026" i="2"/>
  <c r="Y1014" i="2"/>
  <c r="Y966" i="2"/>
  <c r="Y908" i="2"/>
  <c r="Y896" i="2"/>
  <c r="Y858" i="2"/>
  <c r="Y834" i="2"/>
  <c r="Y794" i="2"/>
  <c r="Y731" i="2"/>
  <c r="Y719" i="2"/>
  <c r="Y707" i="2"/>
  <c r="Y668" i="2"/>
  <c r="Y656" i="2"/>
  <c r="Y645" i="2"/>
  <c r="Y585" i="2"/>
  <c r="Y942" i="2"/>
  <c r="Y690" i="2"/>
  <c r="Y1094" i="2"/>
  <c r="Y1070" i="2"/>
  <c r="Y1009" i="2"/>
  <c r="Y972" i="2"/>
  <c r="Y954" i="2"/>
  <c r="Y891" i="2"/>
  <c r="Y829" i="2"/>
  <c r="Y556" i="2"/>
  <c r="Y527" i="2"/>
  <c r="Y431" i="2"/>
  <c r="Y900" i="2"/>
  <c r="Y241" i="2"/>
  <c r="Y640" i="2"/>
  <c r="Y210" i="2"/>
  <c r="Y566" i="2"/>
  <c r="Y547" i="2"/>
  <c r="Y531" i="2"/>
  <c r="Y515" i="2"/>
  <c r="Y499" i="2"/>
  <c r="Y498" i="2"/>
  <c r="Y443" i="2"/>
  <c r="Y367" i="2"/>
  <c r="Y315" i="2"/>
  <c r="Y271" i="2"/>
  <c r="Y211" i="2"/>
  <c r="Y155" i="2"/>
  <c r="Y91" i="2"/>
  <c r="Y31" i="2"/>
  <c r="Y534" i="2"/>
  <c r="Y383" i="2"/>
  <c r="Y303" i="2"/>
  <c r="Y260" i="2"/>
  <c r="Y196" i="2"/>
  <c r="Y122" i="2"/>
  <c r="Y15" i="2"/>
  <c r="Y773" i="2"/>
  <c r="Y750" i="2"/>
  <c r="Y726" i="2"/>
  <c r="Y698" i="2"/>
  <c r="Y647" i="2"/>
  <c r="Y625" i="2"/>
  <c r="Y602" i="2"/>
  <c r="Y576" i="2"/>
  <c r="Y552" i="2"/>
  <c r="Y529" i="2"/>
  <c r="Y505" i="2"/>
  <c r="Y485" i="2"/>
  <c r="Y474" i="2"/>
  <c r="Y462" i="2"/>
  <c r="Y446" i="2"/>
  <c r="Y430" i="2"/>
  <c r="Y414" i="2"/>
  <c r="Y398" i="2"/>
  <c r="Y382" i="2"/>
  <c r="Y366" i="2"/>
  <c r="Y350" i="2"/>
  <c r="Y334" i="2"/>
  <c r="Y318" i="2"/>
  <c r="Y289" i="2"/>
  <c r="Y274" i="2"/>
  <c r="Y259" i="2"/>
  <c r="Y244" i="2"/>
  <c r="Y229" i="2"/>
  <c r="Y214" i="2"/>
  <c r="Y198" i="2"/>
  <c r="Y185" i="2"/>
  <c r="Y170" i="2"/>
  <c r="Y154" i="2"/>
  <c r="Y140" i="2"/>
  <c r="Y125" i="2"/>
  <c r="Y109" i="2"/>
  <c r="Y94" i="2"/>
  <c r="Y78" i="2"/>
  <c r="Y64" i="2"/>
  <c r="Y50" i="2"/>
  <c r="Y34" i="2"/>
  <c r="Y18" i="2"/>
  <c r="Y1121" i="2"/>
  <c r="Y1105" i="2"/>
  <c r="Y1089" i="2"/>
  <c r="Y1069" i="2"/>
  <c r="Y1049" i="2"/>
  <c r="Y1032" i="2"/>
  <c r="Y1004" i="2"/>
  <c r="Y985" i="2"/>
  <c r="Y949" i="2"/>
  <c r="Y930" i="2"/>
  <c r="Y906" i="2"/>
  <c r="Y886" i="2"/>
  <c r="Y868" i="2"/>
  <c r="Y848" i="2"/>
  <c r="Y832" i="2"/>
  <c r="Y816" i="2"/>
  <c r="Y800" i="2"/>
  <c r="Y784" i="2"/>
  <c r="Y764" i="2"/>
  <c r="Y745" i="2"/>
  <c r="Y717" i="2"/>
  <c r="Y662" i="2"/>
  <c r="Y639" i="2"/>
  <c r="Y616" i="2"/>
  <c r="Y591" i="2"/>
  <c r="Y528" i="2"/>
  <c r="Y496" i="2"/>
  <c r="Y471" i="2"/>
  <c r="Y445" i="2"/>
  <c r="Y413" i="2"/>
  <c r="Y385" i="2"/>
  <c r="Y353" i="2"/>
  <c r="Y325" i="2"/>
  <c r="Y284" i="2"/>
  <c r="Y254" i="2"/>
  <c r="Y169" i="2"/>
  <c r="Y142" i="2"/>
  <c r="Y116" i="2"/>
  <c r="Y89" i="2"/>
  <c r="Y63" i="2"/>
  <c r="Y33" i="2"/>
  <c r="Y5" i="2"/>
  <c r="Y553" i="2"/>
  <c r="Y459" i="2"/>
  <c r="Y167" i="2"/>
  <c r="Y1012" i="2"/>
  <c r="Y729" i="2"/>
  <c r="Y693" i="2"/>
  <c r="Y658" i="2"/>
  <c r="Y579" i="2"/>
  <c r="Y560" i="2"/>
  <c r="Y540" i="2"/>
  <c r="Y508" i="2"/>
  <c r="Y478" i="2"/>
  <c r="Y449" i="2"/>
  <c r="Y417" i="2"/>
  <c r="Y381" i="2"/>
  <c r="Y349" i="2"/>
  <c r="Y313" i="2"/>
  <c r="Y300" i="2"/>
  <c r="Y266" i="2"/>
  <c r="Y235" i="2"/>
  <c r="Y201" i="2"/>
  <c r="Y173" i="2"/>
  <c r="Y139" i="2"/>
  <c r="Y104" i="2"/>
  <c r="Y70" i="2"/>
  <c r="Y37" i="2"/>
  <c r="Y1018" i="2"/>
  <c r="Y486" i="2"/>
  <c r="Y1090" i="2"/>
  <c r="Y968" i="2"/>
  <c r="Y1116" i="2"/>
  <c r="Y1100" i="2"/>
  <c r="Y1084" i="2"/>
  <c r="Y1068" i="2"/>
  <c r="Y1052" i="2"/>
  <c r="Y1039" i="2"/>
  <c r="Y1023" i="2"/>
  <c r="Y1007" i="2"/>
  <c r="Y992" i="2"/>
  <c r="Y977" i="2"/>
  <c r="Y964" i="2"/>
  <c r="Y952" i="2"/>
  <c r="Y936" i="2"/>
  <c r="Y921" i="2"/>
  <c r="Y905" i="2"/>
  <c r="Y889" i="2"/>
  <c r="Y875" i="2"/>
  <c r="Y859" i="2"/>
  <c r="Y843" i="2"/>
  <c r="Y827" i="2"/>
  <c r="Y811" i="2"/>
  <c r="Y795" i="2"/>
  <c r="Y779" i="2"/>
  <c r="Y763" i="2"/>
  <c r="Y748" i="2"/>
  <c r="Y732" i="2"/>
  <c r="Y716" i="2"/>
  <c r="Y700" i="2"/>
  <c r="Y685" i="2"/>
  <c r="Y669" i="2"/>
  <c r="Y653" i="2"/>
  <c r="Y623" i="2"/>
  <c r="Y608" i="2"/>
  <c r="Y594" i="2"/>
  <c r="Y1106" i="2"/>
  <c r="Y982" i="2"/>
  <c r="Y865" i="2"/>
  <c r="Y738" i="2"/>
  <c r="Y613" i="2"/>
  <c r="Y1115" i="2"/>
  <c r="Y1091" i="2"/>
  <c r="Y1051" i="2"/>
  <c r="Y1030" i="2"/>
  <c r="Y991" i="2"/>
  <c r="Y969" i="2"/>
  <c r="Y935" i="2"/>
  <c r="Y912" i="2"/>
  <c r="Y874" i="2"/>
  <c r="Y850" i="2"/>
  <c r="Y810" i="2"/>
  <c r="Y786" i="2"/>
  <c r="Y747" i="2"/>
  <c r="Y723" i="2"/>
  <c r="Y684" i="2"/>
  <c r="Y660" i="2"/>
  <c r="Y622" i="2"/>
  <c r="Y561" i="2"/>
  <c r="Y1122" i="2"/>
  <c r="Y629" i="2"/>
  <c r="Y1110" i="2"/>
  <c r="Y1098" i="2"/>
  <c r="Y1086" i="2"/>
  <c r="Y1037" i="2"/>
  <c r="Y1025" i="2"/>
  <c r="Y986" i="2"/>
  <c r="Y976" i="2"/>
  <c r="Y965" i="2"/>
  <c r="Y919" i="2"/>
  <c r="Y907" i="2"/>
  <c r="Y869" i="2"/>
  <c r="Y845" i="2"/>
  <c r="W722" i="2" l="1"/>
  <c r="AC722" i="2" s="1"/>
  <c r="X208" i="2"/>
  <c r="X408" i="2"/>
  <c r="X806" i="2"/>
  <c r="X172" i="2"/>
  <c r="X715" i="2"/>
  <c r="X228" i="2"/>
  <c r="X1118" i="2"/>
  <c r="X1126" i="2"/>
  <c r="X883" i="2"/>
  <c r="X71" i="2"/>
  <c r="X770" i="2"/>
  <c r="X555" i="2"/>
  <c r="X818" i="2"/>
  <c r="X20" i="2"/>
  <c r="X475" i="2"/>
  <c r="X44" i="2"/>
  <c r="X253" i="2"/>
  <c r="X480" i="2"/>
  <c r="X607" i="2"/>
  <c r="X323" i="2"/>
  <c r="X854" i="2"/>
  <c r="X950" i="2"/>
  <c r="X617" i="2"/>
  <c r="X945" i="2"/>
  <c r="X114" i="2"/>
  <c r="X924" i="2"/>
  <c r="X618" i="2"/>
  <c r="X870" i="2"/>
  <c r="X36" i="2"/>
  <c r="X164" i="2"/>
  <c r="X107" i="2"/>
  <c r="X299" i="2"/>
  <c r="X947" i="2"/>
  <c r="X455" i="2"/>
  <c r="X1010" i="2"/>
  <c r="X990" i="2"/>
  <c r="X946" i="2"/>
  <c r="X873" i="2"/>
  <c r="X1000" i="2"/>
  <c r="X159" i="2"/>
  <c r="X294" i="2"/>
  <c r="X688" i="2"/>
  <c r="X916" i="2"/>
  <c r="X52" i="2"/>
  <c r="X468" i="2"/>
  <c r="X846" i="2"/>
  <c r="X376" i="2"/>
  <c r="X641" i="2"/>
  <c r="X16" i="2"/>
  <c r="X542" i="2"/>
  <c r="X197" i="2"/>
  <c r="X1041" i="2"/>
  <c r="X1062" i="2"/>
  <c r="X1050" i="2"/>
  <c r="X1061" i="2"/>
  <c r="X233" i="2"/>
  <c r="X371" i="2"/>
  <c r="X739" i="2"/>
  <c r="X963" i="2"/>
  <c r="X577" i="2"/>
  <c r="Y963" i="2"/>
  <c r="Y715" i="2"/>
  <c r="Y197" i="2"/>
  <c r="Y1061" i="2"/>
  <c r="Y945" i="2"/>
  <c r="Y806" i="2"/>
  <c r="Y294" i="2"/>
  <c r="Y233" i="2"/>
  <c r="Y371" i="2"/>
  <c r="Y542" i="2"/>
  <c r="Y376" i="2"/>
  <c r="Y114" i="2"/>
  <c r="Y408" i="2"/>
  <c r="Y688" i="2"/>
  <c r="Y208" i="2"/>
  <c r="Y617" i="2"/>
  <c r="Y20" i="2"/>
  <c r="Y323" i="2"/>
  <c r="Y172" i="2"/>
  <c r="Y916" i="2"/>
  <c r="Y36" i="2"/>
  <c r="Y641" i="2"/>
  <c r="Y455" i="2"/>
  <c r="Y950" i="2"/>
  <c r="Y722" i="2"/>
  <c r="Y924" i="2"/>
  <c r="Y818" i="2"/>
  <c r="Y164" i="2"/>
  <c r="Y253" i="2"/>
  <c r="Y480" i="2"/>
  <c r="Y990" i="2"/>
  <c r="Y946" i="2"/>
  <c r="Y873" i="2"/>
  <c r="Y1000" i="2"/>
  <c r="Y299" i="2"/>
  <c r="Y607" i="2"/>
  <c r="Y1041" i="2"/>
  <c r="Y1062" i="2"/>
  <c r="Y1050" i="2"/>
  <c r="Y846" i="2"/>
  <c r="Y228" i="2"/>
  <c r="Y1118" i="2"/>
  <c r="Y1126" i="2"/>
  <c r="Y883" i="2"/>
  <c r="Y71" i="2"/>
  <c r="Y770" i="2"/>
  <c r="Y555" i="2"/>
  <c r="Y739" i="2"/>
  <c r="Y854" i="2"/>
  <c r="Y618" i="2"/>
  <c r="Y947" i="2"/>
  <c r="Y1010" i="2"/>
  <c r="Y870" i="2"/>
  <c r="Y52" i="2"/>
  <c r="Y107" i="2"/>
  <c r="Y577" i="2"/>
  <c r="Y468" i="2"/>
  <c r="Y44" i="2"/>
  <c r="Y16" i="2"/>
  <c r="Y159" i="2"/>
  <c r="Y475" i="2"/>
  <c r="A722" i="2" l="1"/>
  <c r="X722" i="2"/>
</calcChain>
</file>

<file path=xl/sharedStrings.xml><?xml version="1.0" encoding="utf-8"?>
<sst xmlns="http://schemas.openxmlformats.org/spreadsheetml/2006/main" count="26727" uniqueCount="2174">
  <si>
    <t>Chandukaka Saraf &amp; Sons Pvt. Ltd.</t>
  </si>
  <si>
    <t>32/1/B/5, Gunwadi Road Baramati</t>
  </si>
  <si>
    <t>Supplier</t>
  </si>
  <si>
    <t>Item</t>
  </si>
  <si>
    <t>Category</t>
  </si>
  <si>
    <t>Purity</t>
  </si>
  <si>
    <t>Labour Rate</t>
  </si>
  <si>
    <t>Labour Calc On</t>
  </si>
  <si>
    <t>Wastage Rate</t>
  </si>
  <si>
    <t/>
  </si>
  <si>
    <t>Net Wt</t>
  </si>
  <si>
    <t>PAYAL</t>
  </si>
  <si>
    <t>0</t>
  </si>
  <si>
    <t>CHAIN</t>
  </si>
  <si>
    <t>Fancy</t>
  </si>
  <si>
    <t>Calcutti</t>
  </si>
  <si>
    <t>BRACELET</t>
  </si>
  <si>
    <t>ZUMKA</t>
  </si>
  <si>
    <t>ANGATHI</t>
  </si>
  <si>
    <t>Chapil</t>
  </si>
  <si>
    <t>Pcs</t>
  </si>
  <si>
    <t>Other</t>
  </si>
  <si>
    <t>ANTIQUE</t>
  </si>
  <si>
    <t>Antique</t>
  </si>
  <si>
    <t>Plain</t>
  </si>
  <si>
    <t>Stone</t>
  </si>
  <si>
    <t>Laxmi</t>
  </si>
  <si>
    <t>Patti</t>
  </si>
  <si>
    <t>SKRU</t>
  </si>
  <si>
    <t>RAKHI</t>
  </si>
  <si>
    <t>Sakhali</t>
  </si>
  <si>
    <t>Ghungaru</t>
  </si>
  <si>
    <t>BINDI</t>
  </si>
  <si>
    <t>FANCY</t>
  </si>
  <si>
    <t>BAJUBAND</t>
  </si>
  <si>
    <t>SAKHALI</t>
  </si>
  <si>
    <t>Box</t>
  </si>
  <si>
    <t>NAVKAR ENTERPRISES</t>
  </si>
  <si>
    <t>SAMAI-SIL</t>
  </si>
  <si>
    <t>Madras Samai</t>
  </si>
  <si>
    <t>Nashik Samai (Pokal)</t>
  </si>
  <si>
    <t>KUM KUM ITEMS-SIL</t>
  </si>
  <si>
    <t>Karanda Plate(Fancy)</t>
  </si>
  <si>
    <t>Rajmudra</t>
  </si>
  <si>
    <t>Kasav</t>
  </si>
  <si>
    <t>THUSHI</t>
  </si>
  <si>
    <t>BTM MANGALSUTRA</t>
  </si>
  <si>
    <t>786</t>
  </si>
  <si>
    <t>Ganapati</t>
  </si>
  <si>
    <t>KASAV</t>
  </si>
  <si>
    <t>BALAJI</t>
  </si>
  <si>
    <t>GHODA</t>
  </si>
  <si>
    <t>PRESENT ARTICLE-SIL</t>
  </si>
  <si>
    <t>RATH (NATHDWAR)</t>
  </si>
  <si>
    <t>CHALLA-SIL</t>
  </si>
  <si>
    <t>BOMBAY FANCY</t>
  </si>
  <si>
    <t>A/C PAYAL-SIL</t>
  </si>
  <si>
    <t>Colour Mani</t>
  </si>
  <si>
    <t>Bigar Sakhali</t>
  </si>
  <si>
    <t>Arya Payal</t>
  </si>
  <si>
    <t>Mathura Payal</t>
  </si>
  <si>
    <t>Bombay Fancy</t>
  </si>
  <si>
    <t>BOMBAY KADA PAYAL</t>
  </si>
  <si>
    <t>GOF PAYAL</t>
  </si>
  <si>
    <t>Bombay Payal Sakhali</t>
  </si>
  <si>
    <t>Bombay Payal Bigar Sakhali</t>
  </si>
  <si>
    <t>Gof fancy</t>
  </si>
  <si>
    <t>92.5 FANCY</t>
  </si>
  <si>
    <t>92.5 BIGAR SAKHALI</t>
  </si>
  <si>
    <t>POOJA ITEMS-SIL</t>
  </si>
  <si>
    <t>Japmaal</t>
  </si>
  <si>
    <t>SWARAJ INDUSTRIES</t>
  </si>
  <si>
    <t>PAYAL-SIL</t>
  </si>
  <si>
    <t>Chhumchhum Double Kadi</t>
  </si>
  <si>
    <t>PHASE-SIL</t>
  </si>
  <si>
    <t>Phase 70 %</t>
  </si>
  <si>
    <t>PLAIN</t>
  </si>
  <si>
    <t>CHHUMCHHUM BIG GHUNGARU</t>
  </si>
  <si>
    <t>HAR-SIL</t>
  </si>
  <si>
    <t>Dagdusheth</t>
  </si>
  <si>
    <t>MUKUT-SIL</t>
  </si>
  <si>
    <t>Tikali</t>
  </si>
  <si>
    <t>PAYAL (WT) - SIL</t>
  </si>
  <si>
    <t>M ARJOO</t>
  </si>
  <si>
    <t>M STONE</t>
  </si>
  <si>
    <t>Madrasi</t>
  </si>
  <si>
    <t>SHRI J K SILVER HOUSE</t>
  </si>
  <si>
    <t>ROUND BULLION-SIL</t>
  </si>
  <si>
    <t>Kuber</t>
  </si>
  <si>
    <t>Kamalatil Laxmi</t>
  </si>
  <si>
    <t>Ganpati</t>
  </si>
  <si>
    <t>Tri Murti</t>
  </si>
  <si>
    <t>Mahavir Bhagwan</t>
  </si>
  <si>
    <t>Note (Denomination)</t>
  </si>
  <si>
    <t>Note (Light Weight RS 500)</t>
  </si>
  <si>
    <t>1gm Laxmi</t>
  </si>
  <si>
    <t>1gm Ganpati</t>
  </si>
  <si>
    <t>Ganpati(2gm)</t>
  </si>
  <si>
    <t>Kamal-Laxmi(2gm)</t>
  </si>
  <si>
    <t>Trimurti(2gm)</t>
  </si>
  <si>
    <t>Ganpati(5gm)</t>
  </si>
  <si>
    <t>Trimurti(5gm)</t>
  </si>
  <si>
    <t>Kamal-Laxmi(5gm)</t>
  </si>
  <si>
    <t>Kuber (5 Gm)</t>
  </si>
  <si>
    <t>Mahavir Bhagwan(5 Gm)</t>
  </si>
  <si>
    <t>Plain(5gm)</t>
  </si>
  <si>
    <t>MAHAVIR BHAGWAN(2 GM)</t>
  </si>
  <si>
    <t>KAMAL-LAXMI(1 GM)</t>
  </si>
  <si>
    <t>VICTORIAN KING</t>
  </si>
  <si>
    <t>NOTE-(HAPPY BIRTHDAY)</t>
  </si>
  <si>
    <t>NOTE-(HAPPY ENGAGEMENT)</t>
  </si>
  <si>
    <t>QUEEN (ROUND)</t>
  </si>
  <si>
    <t>NOTE-(HAPPY WEDDING)</t>
  </si>
  <si>
    <t>NOTE-(GRIHAPRAVESH)</t>
  </si>
  <si>
    <t>NOTE-(THANK YOU)</t>
  </si>
  <si>
    <t>NOTE-(HAPPY WEDDING ANNIVERSAR</t>
  </si>
  <si>
    <t>NOTE (HAPPY DIWALI)</t>
  </si>
  <si>
    <t>Note (Light Weight Rs 2000)</t>
  </si>
  <si>
    <t>2 COIN-SIL (FG)</t>
  </si>
  <si>
    <t>Coin Sil-1gm (Free Gift)</t>
  </si>
  <si>
    <t>Coin Sil-2gm (Free Gift)</t>
  </si>
  <si>
    <t>AMBILWADE ASHOK DATTATRAY</t>
  </si>
  <si>
    <t>JODAVI-SIL</t>
  </si>
  <si>
    <t>Shirechi Vedhyachi</t>
  </si>
  <si>
    <t>Shirechi Sutti</t>
  </si>
  <si>
    <t>Design Sutti</t>
  </si>
  <si>
    <t>Design Vedhyachi</t>
  </si>
  <si>
    <t>Pedha Ghat Vedhyachi</t>
  </si>
  <si>
    <t>Pedha Ghat Sutti</t>
  </si>
  <si>
    <t>Spring</t>
  </si>
  <si>
    <t>Virodhi</t>
  </si>
  <si>
    <t>MOTICHUR</t>
  </si>
  <si>
    <t>MOTICHUR VEDHYACHI</t>
  </si>
  <si>
    <t>SPRING PLAIN</t>
  </si>
  <si>
    <t>PRATIMA-SIL</t>
  </si>
  <si>
    <t>Paay</t>
  </si>
  <si>
    <t>Magar</t>
  </si>
  <si>
    <t>Dole</t>
  </si>
  <si>
    <t>Kuber Yantra</t>
  </si>
  <si>
    <t>Lakshmi Yantra</t>
  </si>
  <si>
    <t>Shri Yantra</t>
  </si>
  <si>
    <t>Satwai</t>
  </si>
  <si>
    <t>Navgraha Pratima</t>
  </si>
  <si>
    <t>Kaan</t>
  </si>
  <si>
    <t>Bhangsal</t>
  </si>
  <si>
    <t>Phani Bhangsal</t>
  </si>
  <si>
    <t>Vaastu Pratima</t>
  </si>
  <si>
    <t>Mishi</t>
  </si>
  <si>
    <t>Sarp</t>
  </si>
  <si>
    <t>Fish</t>
  </si>
  <si>
    <t>Scorpio</t>
  </si>
  <si>
    <t>Vaibhav Laxmi Yantra</t>
  </si>
  <si>
    <t>Surya Yantra</t>
  </si>
  <si>
    <t>Shani Yantra</t>
  </si>
  <si>
    <t>VINCHU</t>
  </si>
  <si>
    <t>PRATIMA M-SIL</t>
  </si>
  <si>
    <t>SATWAI</t>
  </si>
  <si>
    <t>SHRIPAL GEMS &amp; JEWELLERY (SILVER RD PURCHASE)</t>
  </si>
  <si>
    <t>POKALMURTI-SIL</t>
  </si>
  <si>
    <t>Dagaduseth Ganpati</t>
  </si>
  <si>
    <t>DABA-SIL</t>
  </si>
  <si>
    <t>PLAIN DABA (KLPR)</t>
  </si>
  <si>
    <t>TABAK-SIL</t>
  </si>
  <si>
    <t>Aruna Tabak</t>
  </si>
  <si>
    <t>UTENSILS-SIL</t>
  </si>
  <si>
    <t>Bowl-Biding</t>
  </si>
  <si>
    <t>Bowl-Spring</t>
  </si>
  <si>
    <t>Note</t>
  </si>
  <si>
    <t>CHANDRAKANT MARUTI POTDAR</t>
  </si>
  <si>
    <t>BRASLATE-SIL</t>
  </si>
  <si>
    <t>Bor(L)</t>
  </si>
  <si>
    <t>HAJARO</t>
  </si>
  <si>
    <t>DEVACHE TAAK-SIL</t>
  </si>
  <si>
    <t>Waghawaril Devi</t>
  </si>
  <si>
    <t>Khandoba</t>
  </si>
  <si>
    <t>Tulja Bhavani</t>
  </si>
  <si>
    <t>Redyavaril Devi</t>
  </si>
  <si>
    <t>Kalubai</t>
  </si>
  <si>
    <t>Vitthal-Rukhmini</t>
  </si>
  <si>
    <t>Palangavarchi Devi</t>
  </si>
  <si>
    <t>Lekurwali</t>
  </si>
  <si>
    <t>Jotiba</t>
  </si>
  <si>
    <t>Bhairoba</t>
  </si>
  <si>
    <t>Ghodyavaril Nath</t>
  </si>
  <si>
    <t>Mhasoba</t>
  </si>
  <si>
    <t>Aai</t>
  </si>
  <si>
    <t>Annapurna</t>
  </si>
  <si>
    <t>Balaji</t>
  </si>
  <si>
    <t>Jokhai Devi</t>
  </si>
  <si>
    <t>Mahalakshmi Kolhapur</t>
  </si>
  <si>
    <t>Narsinh</t>
  </si>
  <si>
    <t>Saati Aasra</t>
  </si>
  <si>
    <t>Shankar</t>
  </si>
  <si>
    <t>Swami Samarth</t>
  </si>
  <si>
    <t>Vadil</t>
  </si>
  <si>
    <t>Veer</t>
  </si>
  <si>
    <t>Yellamma Devi</t>
  </si>
  <si>
    <t>Kshetrapal-Khandoba</t>
  </si>
  <si>
    <t>Aai-Vadil</t>
  </si>
  <si>
    <t>Veer Dhal Talwar</t>
  </si>
  <si>
    <t>Dhanushyabanveer</t>
  </si>
  <si>
    <t>YAMAIDEVI AUNDH</t>
  </si>
  <si>
    <t>KALBHAIRAV</t>
  </si>
  <si>
    <t>REDYAVARIL DEV</t>
  </si>
  <si>
    <t>SAPTASRUNGI MATA</t>
  </si>
  <si>
    <t>YAMAIDEVI (KANESAR)</t>
  </si>
  <si>
    <t>CHATUSRUNGI MATA</t>
  </si>
  <si>
    <t>RENUKA MATA</t>
  </si>
  <si>
    <t>GHUNGARU-SIL</t>
  </si>
  <si>
    <t>TAAR-SIL</t>
  </si>
  <si>
    <t>Mangatti Taar</t>
  </si>
  <si>
    <t>ANGUTHE-SIL</t>
  </si>
  <si>
    <t>Anguthe</t>
  </si>
  <si>
    <t>PAAN-SIL</t>
  </si>
  <si>
    <t>Aapte</t>
  </si>
  <si>
    <t>DEVACHE PAAT-SIL</t>
  </si>
  <si>
    <t>Asthabhuja-Ambemata</t>
  </si>
  <si>
    <t>Saptashrungi</t>
  </si>
  <si>
    <t>Palicha-Khandoba</t>
  </si>
  <si>
    <t>DAGADUSHETH GANPATI</t>
  </si>
  <si>
    <t>KAMALATIL LAXMI</t>
  </si>
  <si>
    <t>KADA-SIL</t>
  </si>
  <si>
    <t>KANKHAN</t>
  </si>
  <si>
    <t>Ornaments Mrp -SIL</t>
  </si>
  <si>
    <t>VEDHANEE-SIL</t>
  </si>
  <si>
    <t>VEDHANEE</t>
  </si>
  <si>
    <t>Tere Naam</t>
  </si>
  <si>
    <t>Tendulkar</t>
  </si>
  <si>
    <t>RAJMUDRA</t>
  </si>
  <si>
    <t>SARDARJI</t>
  </si>
  <si>
    <t>Kada Goth</t>
  </si>
  <si>
    <t>OTHER</t>
  </si>
  <si>
    <t>SOMNATH PRAKASH VEDPATHAK</t>
  </si>
  <si>
    <t>RUDRALI JEWELS PVT.LTD.</t>
  </si>
  <si>
    <t>CHALLA PLAIN</t>
  </si>
  <si>
    <t>ZUMAR</t>
  </si>
  <si>
    <t>Challa Ring (DC)</t>
  </si>
  <si>
    <t>BAJUBAND-SIL</t>
  </si>
  <si>
    <t>Fancy (DC)</t>
  </si>
  <si>
    <t>SRI KRISHNA PAYALS</t>
  </si>
  <si>
    <t>Selam Chumchum</t>
  </si>
  <si>
    <t>SELAM ARYA</t>
  </si>
  <si>
    <t>SELAM KHUSHABOO ARYA</t>
  </si>
  <si>
    <t>SELAM KHUSHABOO CHHUMCHHUM</t>
  </si>
  <si>
    <t>SELAM BIGAR SAKHALI</t>
  </si>
  <si>
    <t>SELAM SAKHLI</t>
  </si>
  <si>
    <t>SELAM KHUSHABOO SAKHALI</t>
  </si>
  <si>
    <t>SELAM KHUSHABOO BIGAR SAKHAL</t>
  </si>
  <si>
    <t>SUNIL TULSHIDAS VEDPATHAK</t>
  </si>
  <si>
    <t>KAMBA ARTS</t>
  </si>
  <si>
    <t>Datta Gai</t>
  </si>
  <si>
    <t>Nandi</t>
  </si>
  <si>
    <t>Saibaba</t>
  </si>
  <si>
    <t>Vishnu</t>
  </si>
  <si>
    <t>Vitthal Rukmini</t>
  </si>
  <si>
    <t>Kamalatil Lakshmi</t>
  </si>
  <si>
    <t>Balkrishna</t>
  </si>
  <si>
    <t>Gaay Vasaru</t>
  </si>
  <si>
    <t>Ghoda</t>
  </si>
  <si>
    <t>Pind</t>
  </si>
  <si>
    <t>Ubhi Lakshmi</t>
  </si>
  <si>
    <t>Datta</t>
  </si>
  <si>
    <t>Radha Krishna</t>
  </si>
  <si>
    <t>Naag</t>
  </si>
  <si>
    <t>BHARIVMURTI-SIL</t>
  </si>
  <si>
    <t>LAXIMI(92.5)</t>
  </si>
  <si>
    <t>SWAMI SAMART(92.5)</t>
  </si>
  <si>
    <t>DAGADUSHETH GANPATI(92.5)</t>
  </si>
  <si>
    <t>GANPATI 92.5</t>
  </si>
  <si>
    <t>PIND 92.5</t>
  </si>
  <si>
    <t>ANNAPURNA 92.5</t>
  </si>
  <si>
    <t>GAAY VASARU 92.5</t>
  </si>
  <si>
    <t>Balkrishna (92.5)</t>
  </si>
  <si>
    <t>Durga Mata (92.5)</t>
  </si>
  <si>
    <t>Tuljabhavani 92.5</t>
  </si>
  <si>
    <t>Vittal Rukhmini 92.5</t>
  </si>
  <si>
    <t>Kamalatil Laximi 92.5</t>
  </si>
  <si>
    <t>Kamalati Ganpati 92.5</t>
  </si>
  <si>
    <t>KASAV 92.5</t>
  </si>
  <si>
    <t>GANPATI WITH LAXIMI 92.5</t>
  </si>
  <si>
    <t>HANUMAN 92.5</t>
  </si>
  <si>
    <t>BALAJI 92.5</t>
  </si>
  <si>
    <t>Hatti (92.5)</t>
  </si>
  <si>
    <t>Datta Gai Dog 92.5</t>
  </si>
  <si>
    <t>Datta Gai 92.5</t>
  </si>
  <si>
    <t>Nandi 92.5</t>
  </si>
  <si>
    <t>Nandi With Pind 92.5</t>
  </si>
  <si>
    <t>Sai Baba 92.5</t>
  </si>
  <si>
    <t>Saraswati 92.5</t>
  </si>
  <si>
    <t>Datta 92.5</t>
  </si>
  <si>
    <t>Vishnu 92.5</t>
  </si>
  <si>
    <t>Narayan Lakshmi 92.5</t>
  </si>
  <si>
    <t>Ubhi Lakshmi 92.5</t>
  </si>
  <si>
    <t>Radha-Krishna 92.5</t>
  </si>
  <si>
    <t>Shrikrishna 92.5</t>
  </si>
  <si>
    <t>DHANLAXMI 92.5</t>
  </si>
  <si>
    <t>KUBER 92.5</t>
  </si>
  <si>
    <t>PALANA-SIL</t>
  </si>
  <si>
    <t>Palana</t>
  </si>
  <si>
    <t>ATTARDANI-SIL</t>
  </si>
  <si>
    <t>Mahavir Bhagavan</t>
  </si>
  <si>
    <t>Saraswati</t>
  </si>
  <si>
    <t>Tulaja Bhavani</t>
  </si>
  <si>
    <t>Lakshmi Narayan</t>
  </si>
  <si>
    <t>Gondawalekar Maharaj</t>
  </si>
  <si>
    <t>Shrikrishna</t>
  </si>
  <si>
    <t>Patavaril Lakshmi</t>
  </si>
  <si>
    <t>Hanuman</t>
  </si>
  <si>
    <t>CHATRA-SIL</t>
  </si>
  <si>
    <t>Chatra</t>
  </si>
  <si>
    <t>Sai Baba</t>
  </si>
  <si>
    <t>Vitthal Rukhmini</t>
  </si>
  <si>
    <t>Tuljabhavani</t>
  </si>
  <si>
    <t>Jyotiba</t>
  </si>
  <si>
    <t>Narayan Lakshmi</t>
  </si>
  <si>
    <t>Kamalatil Laxmi(S)</t>
  </si>
  <si>
    <t>GAJANT LAKSHMI</t>
  </si>
  <si>
    <t>BALKRISHNA(S)</t>
  </si>
  <si>
    <t>DAGADUSHETH GANPATI(S)</t>
  </si>
  <si>
    <t>ANNAPURNA(S)</t>
  </si>
  <si>
    <t>GANPATI(S)</t>
  </si>
  <si>
    <t>TULJABHAVANI(S)</t>
  </si>
  <si>
    <t>GAAY VASARU (S)</t>
  </si>
  <si>
    <t>Kuber (Baslela)</t>
  </si>
  <si>
    <t>Dnyaneshwar Maharaj (S)</t>
  </si>
  <si>
    <t>Nandi (S)</t>
  </si>
  <si>
    <t>Chamche-Fancy</t>
  </si>
  <si>
    <t>DEV DIVA-SIL</t>
  </si>
  <si>
    <t>Niranjan Damaru</t>
  </si>
  <si>
    <t>Niranjan Devdas</t>
  </si>
  <si>
    <t>Niranjan Gol</t>
  </si>
  <si>
    <t>Niranjan Punch Pakhali</t>
  </si>
  <si>
    <t>Niranjan Ek Vati</t>
  </si>
  <si>
    <t>Jodkamal</t>
  </si>
  <si>
    <t>Jodkamal Chatai</t>
  </si>
  <si>
    <t>Koyari Kasav</t>
  </si>
  <si>
    <t>JODKAMAL NATHDWAR</t>
  </si>
  <si>
    <t>Gandh Thali</t>
  </si>
  <si>
    <t>Ghanti Nakshi</t>
  </si>
  <si>
    <t>Ghanti Plain</t>
  </si>
  <si>
    <t>MODAK</t>
  </si>
  <si>
    <t>Modak</t>
  </si>
  <si>
    <t>DURVA</t>
  </si>
  <si>
    <t>Durva</t>
  </si>
  <si>
    <t>KADA</t>
  </si>
  <si>
    <t>GAJASHRI KURHADHI 21 GEJ</t>
  </si>
  <si>
    <t>Arjoo Singal Sakhali</t>
  </si>
  <si>
    <t>Gajashri Nakewali</t>
  </si>
  <si>
    <t>Chhumchhum Singal Sakhali</t>
  </si>
  <si>
    <t>Arjoo Singal Kadi</t>
  </si>
  <si>
    <t>GAJASHRI 22 GEJ</t>
  </si>
  <si>
    <t>Arjoo Double Sakhali</t>
  </si>
  <si>
    <t>Rawa Double Sakhali</t>
  </si>
  <si>
    <t>Chhumchhum Singal Kadi</t>
  </si>
  <si>
    <t>RUPALI 23 GEJ</t>
  </si>
  <si>
    <t>Chhumchhum Double Sakhali</t>
  </si>
  <si>
    <t>Arjoo Double Kadi</t>
  </si>
  <si>
    <t>Rupali Nakewali</t>
  </si>
  <si>
    <t>Rawa Singal Sakhali</t>
  </si>
  <si>
    <t>GAJASHRI 20 GEJ</t>
  </si>
  <si>
    <t>GAJASHRI 21 GEJ</t>
  </si>
  <si>
    <t>GAJASHRI KURHADHI 22 GEJ</t>
  </si>
  <si>
    <t>RUPALI 21 GEJ</t>
  </si>
  <si>
    <t>RUPALI 22 GEJ</t>
  </si>
  <si>
    <t>Venichi</t>
  </si>
  <si>
    <t>SPRING F</t>
  </si>
  <si>
    <t>VRUSHALI SILVER INDUSTRIES</t>
  </si>
  <si>
    <t>Kalash -Plain</t>
  </si>
  <si>
    <t>Kalash - Matfinishing</t>
  </si>
  <si>
    <t>Tambya - Sangali</t>
  </si>
  <si>
    <t>Taat - Plain</t>
  </si>
  <si>
    <t>Glass - Rasana</t>
  </si>
  <si>
    <t>Glass - Chikoo</t>
  </si>
  <si>
    <t>Vati -Kath</t>
  </si>
  <si>
    <t>Phoolpatra</t>
  </si>
  <si>
    <t>Panchpatra</t>
  </si>
  <si>
    <t>GHEELOTI NEW PATTERN</t>
  </si>
  <si>
    <t>GHEELOTI SADHI</t>
  </si>
  <si>
    <t>Jug</t>
  </si>
  <si>
    <t>GHEELOTI DHAKKAN</t>
  </si>
  <si>
    <t>Glass - Milk Shake</t>
  </si>
  <si>
    <t>Sateli</t>
  </si>
  <si>
    <t>Kalash-Mat Nakshi</t>
  </si>
  <si>
    <t>Tambya- Nakshi</t>
  </si>
  <si>
    <t>Jug(Rasana)</t>
  </si>
  <si>
    <t>Vati- Bowl</t>
  </si>
  <si>
    <t>Sateli New Pattern</t>
  </si>
  <si>
    <t>UTENSILS SET-SIL</t>
  </si>
  <si>
    <t>GLASS CHIKOO (6PCS)</t>
  </si>
  <si>
    <t>GLASS-MILK SHAKE (6PCS)</t>
  </si>
  <si>
    <t>GLASS CHIKOO (2PCS)</t>
  </si>
  <si>
    <t>GLASS RASANA (2PCS)</t>
  </si>
  <si>
    <t>VATI BOWL (6 PCS)</t>
  </si>
  <si>
    <t>VATI GOTH MAT (6 PCS)</t>
  </si>
  <si>
    <t>VATI KATH (6 PCS)</t>
  </si>
  <si>
    <t>VATI PLAIN (2 PCS)</t>
  </si>
  <si>
    <t>VATI KATH (2PCS)</t>
  </si>
  <si>
    <t>GLASS-MILK SHAKE (2PCS)</t>
  </si>
  <si>
    <t>VATI BOWL (2 PCS)</t>
  </si>
  <si>
    <t>VATI GOTH MAT (2 PCS)</t>
  </si>
  <si>
    <t>VATI-BOWL (2PCS)</t>
  </si>
  <si>
    <t>UTENSILS(SZ)-SIL</t>
  </si>
  <si>
    <t>TAAT - PLAIN</t>
  </si>
  <si>
    <t>TAMHAN - MAT</t>
  </si>
  <si>
    <t>TAMHAN - NAKSHI</t>
  </si>
  <si>
    <t>TAMHAN-PLAIN</t>
  </si>
  <si>
    <t>THALI-GUJARATHI GOTH MAT</t>
  </si>
  <si>
    <t>THALI-GUJRATHI</t>
  </si>
  <si>
    <t>THALI-NEW PATTERN</t>
  </si>
  <si>
    <t>Baby Dinner Set</t>
  </si>
  <si>
    <t>MICKY GLASS</t>
  </si>
  <si>
    <t>Baby Glass</t>
  </si>
  <si>
    <t>SOHAN KRISHNAKANT HUPARE (SILVER)</t>
  </si>
  <si>
    <t>KARDODA-SIL</t>
  </si>
  <si>
    <t>2 Padari Kardoda 22 GEJ</t>
  </si>
  <si>
    <t>2 Padari Kardoda 23 GEJ</t>
  </si>
  <si>
    <t>Ball Kardoda</t>
  </si>
  <si>
    <t>Gof Kardoda</t>
  </si>
  <si>
    <t>Fancy Kardoda</t>
  </si>
  <si>
    <t>2 PADARI KARDODA 18 GEJ</t>
  </si>
  <si>
    <t>2 PADARI KARDODA 20 GEJ</t>
  </si>
  <si>
    <t>3 Padari Kardoda 22 GEJ</t>
  </si>
  <si>
    <t>3 PADARI KARDODA 20 GEJ</t>
  </si>
  <si>
    <t>3 PADARI KARDODA 18 GEJ</t>
  </si>
  <si>
    <t>VALE-SIL</t>
  </si>
  <si>
    <t>Plain Vale</t>
  </si>
  <si>
    <t>GOT VALE</t>
  </si>
  <si>
    <t>SELAM GHUNGARU VALE</t>
  </si>
  <si>
    <t>GAJRI VALE</t>
  </si>
  <si>
    <t>FANCY VALE -(CD)</t>
  </si>
  <si>
    <t>BACCHA BRASLATE</t>
  </si>
  <si>
    <t>FIGARO</t>
  </si>
  <si>
    <t>Chatai Payal</t>
  </si>
  <si>
    <t>Spring Fancy</t>
  </si>
  <si>
    <t>MASULI-SIL</t>
  </si>
  <si>
    <t>Single Thasa</t>
  </si>
  <si>
    <t>Genda Phool</t>
  </si>
  <si>
    <t>3 Kalashi</t>
  </si>
  <si>
    <t>MANAJI JEWELLERS</t>
  </si>
  <si>
    <t>Bajuband(G)</t>
  </si>
  <si>
    <t>NAAG BAJUBAND</t>
  </si>
  <si>
    <t>Modak(G)</t>
  </si>
  <si>
    <t>DURVA KANTI R</t>
  </si>
  <si>
    <t>GANPATI ITEM-SIL</t>
  </si>
  <si>
    <t>PARSHU TRISHUL(G) 15 GM ABOVE</t>
  </si>
  <si>
    <t>PARSHU TRISHUL(R) 15 GM ABOVE</t>
  </si>
  <si>
    <t>KAVDA PAAN (G)</t>
  </si>
  <si>
    <t>SOND BHUSHAN (R)</t>
  </si>
  <si>
    <t>PAAN SUPARI SET TAS</t>
  </si>
  <si>
    <t>PAAN SUPARI SET (R)</t>
  </si>
  <si>
    <t>JASWAND(R)</t>
  </si>
  <si>
    <t>GULAB VENI (G)</t>
  </si>
  <si>
    <t>GANPATI DUL</t>
  </si>
  <si>
    <t>MODAK TAS</t>
  </si>
  <si>
    <t>Modak Set Tas</t>
  </si>
  <si>
    <t>DURGA SILVER WORKS</t>
  </si>
  <si>
    <t>Kalash - Nakshi</t>
  </si>
  <si>
    <t>Tamhan-Plain</t>
  </si>
  <si>
    <t>Vati -Plain</t>
  </si>
  <si>
    <t>Vati-Goth Mat</t>
  </si>
  <si>
    <t>POKAL VALE</t>
  </si>
  <si>
    <t>POKAL TODE</t>
  </si>
  <si>
    <t>FANCY GHUNGARU VALE</t>
  </si>
  <si>
    <t>NECKLACE</t>
  </si>
  <si>
    <t>TOPS</t>
  </si>
  <si>
    <t>om silver</t>
  </si>
  <si>
    <t>MEKHALA-SIL</t>
  </si>
  <si>
    <t>Challa Ring</t>
  </si>
  <si>
    <t>SAADI PIN-SIL</t>
  </si>
  <si>
    <t>STAND PALANA</t>
  </si>
  <si>
    <t>MUKHAVATA-SIL</t>
  </si>
  <si>
    <t>Nathacha</t>
  </si>
  <si>
    <t>Devicha</t>
  </si>
  <si>
    <t>ORNAMENT-SIL</t>
  </si>
  <si>
    <t>Basari</t>
  </si>
  <si>
    <t>PADUKA-SIL</t>
  </si>
  <si>
    <t>Paduka</t>
  </si>
  <si>
    <t>GULAAB DANI-SIL</t>
  </si>
  <si>
    <t>Gulaab Dani</t>
  </si>
  <si>
    <t>Nashik Samai (Bhariv)</t>
  </si>
  <si>
    <t>FANCY MOR SAMAI</t>
  </si>
  <si>
    <t>Undir</t>
  </si>
  <si>
    <t>Meena Work Dabi</t>
  </si>
  <si>
    <t>14 SAPNAY</t>
  </si>
  <si>
    <t>DRY FRUIT DABA</t>
  </si>
  <si>
    <t>SINDHUR DABI</t>
  </si>
  <si>
    <t>CHUNA DABI (GOL)</t>
  </si>
  <si>
    <t>PLAIN DABA</t>
  </si>
  <si>
    <t>NATHDWAR DABI</t>
  </si>
  <si>
    <t>KULKHULA-SIL</t>
  </si>
  <si>
    <t>Kulkhula</t>
  </si>
  <si>
    <t>DOODH BONDLE-SIL</t>
  </si>
  <si>
    <t>Doodh Bondle</t>
  </si>
  <si>
    <t>Sandhya Pali</t>
  </si>
  <si>
    <t>Chamcha-Tupacha</t>
  </si>
  <si>
    <t>Chamche-Plain(92.5)</t>
  </si>
  <si>
    <t>Zari-Gol</t>
  </si>
  <si>
    <t>Zari-Ubhi</t>
  </si>
  <si>
    <t>Sandhya Pali 92.5</t>
  </si>
  <si>
    <t>Punch Aarti</t>
  </si>
  <si>
    <t>NIRANJAN MOR FANCY</t>
  </si>
  <si>
    <t>FANCY-(CD)</t>
  </si>
  <si>
    <t>Niranjan Damaru Half</t>
  </si>
  <si>
    <t>Karanda Plain</t>
  </si>
  <si>
    <t>Koyari Amba</t>
  </si>
  <si>
    <t>VITTAL RUKHMINI</t>
  </si>
  <si>
    <t>Karanda Plain(2 Kappe)</t>
  </si>
  <si>
    <t>Chourang</t>
  </si>
  <si>
    <t>Udabatti Ghar-Fancy</t>
  </si>
  <si>
    <t>Kalash Dindi</t>
  </si>
  <si>
    <t>Naxi Naral</t>
  </si>
  <si>
    <t>Paan Naral</t>
  </si>
  <si>
    <t>Sinhasan</t>
  </si>
  <si>
    <t>Sthapana</t>
  </si>
  <si>
    <t>Udabatti Ghar-Double</t>
  </si>
  <si>
    <t>Udabatti Ghar-Singal</t>
  </si>
  <si>
    <t>SMALL KALASH</t>
  </si>
  <si>
    <t>KALASH PAAN NARAL</t>
  </si>
  <si>
    <t>TULAS</t>
  </si>
  <si>
    <t>LOTA</t>
  </si>
  <si>
    <t>LAB SHAMBHU SANTRA</t>
  </si>
  <si>
    <t>SPRING VALE</t>
  </si>
  <si>
    <t>SURAJ JEWELLERS</t>
  </si>
  <si>
    <t>JODKAMAL 4 PALI</t>
  </si>
  <si>
    <t>KAMBER CHAIN</t>
  </si>
  <si>
    <t>BINDALI-SIL</t>
  </si>
  <si>
    <t>5 Anguthi</t>
  </si>
  <si>
    <t>3 Anguthi</t>
  </si>
  <si>
    <t>Kalemani Goth</t>
  </si>
  <si>
    <t>1 Anguthi</t>
  </si>
  <si>
    <t>Goth</t>
  </si>
  <si>
    <t>Adjust</t>
  </si>
  <si>
    <t>S M BINDALI</t>
  </si>
  <si>
    <t>Goth Big</t>
  </si>
  <si>
    <t>FANCY (CD)</t>
  </si>
  <si>
    <t>MATHURA KHUSHABOO CHHUMCHHUM</t>
  </si>
  <si>
    <t>Zig Zag</t>
  </si>
  <si>
    <t>PATTI (J)</t>
  </si>
  <si>
    <t>STONE (CB)</t>
  </si>
  <si>
    <t>SAKHALI (CB)</t>
  </si>
  <si>
    <t>BIGAR SAKHALI (CB)</t>
  </si>
  <si>
    <t>COLOUR MANI (CB)</t>
  </si>
  <si>
    <t>GOF PAYAL (CB)</t>
  </si>
  <si>
    <t>ARYA PAYAL (CB)</t>
  </si>
  <si>
    <t>Chhumchhum (CB)</t>
  </si>
  <si>
    <t>BOMBAY PAYAL SAKALI(CB)</t>
  </si>
  <si>
    <t>BOMBAY PAYAL BIGAR SAKALI(CB)</t>
  </si>
  <si>
    <t>Gof Fancy (CB)</t>
  </si>
  <si>
    <t>GP PAYAL</t>
  </si>
  <si>
    <t>GP PAYAL (GOLD)</t>
  </si>
  <si>
    <t>CHAIN-SIL</t>
  </si>
  <si>
    <t>Fancy Chain</t>
  </si>
  <si>
    <t>Rassi</t>
  </si>
  <si>
    <t>Gof</t>
  </si>
  <si>
    <t>Tendulkar (CB)</t>
  </si>
  <si>
    <t>Sakhali (CB)</t>
  </si>
  <si>
    <t>Gof (CB)</t>
  </si>
  <si>
    <t>Rassi (CB)</t>
  </si>
  <si>
    <t>Fancy (CB)</t>
  </si>
  <si>
    <t>Jaswnad(G)</t>
  </si>
  <si>
    <t>Dagadusheth Ganpati</t>
  </si>
  <si>
    <t>Kolhapur Mahalaximi 92.5</t>
  </si>
  <si>
    <t>Trimurti 92.5</t>
  </si>
  <si>
    <t>Dhanwantari 925</t>
  </si>
  <si>
    <t>Bowl-Fancy</t>
  </si>
  <si>
    <t>S M KADA</t>
  </si>
  <si>
    <t>JANVE</t>
  </si>
  <si>
    <t>MODAK SET</t>
  </si>
  <si>
    <t>JASWAND PHOOL</t>
  </si>
  <si>
    <t>JASWAND PHOOL COLOUR</t>
  </si>
  <si>
    <t>VEEDA PAAN</t>
  </si>
  <si>
    <t>SOND BHUSHAN</t>
  </si>
  <si>
    <t>PAAN SUPARI SET</t>
  </si>
  <si>
    <t>SUPARI</t>
  </si>
  <si>
    <t>KEVDA PAAN</t>
  </si>
  <si>
    <t>GANPATI KAAN</t>
  </si>
  <si>
    <t>GANPATI TODE</t>
  </si>
  <si>
    <t>JASWAND PHOOL (G)</t>
  </si>
  <si>
    <t>KAMAL PHOOL</t>
  </si>
  <si>
    <t>PARSHU-TRISHUL</t>
  </si>
  <si>
    <t>CHAFAA PHOOL</t>
  </si>
  <si>
    <t>GANPATI TODE (G)</t>
  </si>
  <si>
    <t>RAKHI (R)</t>
  </si>
  <si>
    <t>RAKHI (PENDENT)</t>
  </si>
  <si>
    <t>BANGADI-SIL</t>
  </si>
  <si>
    <t>STONE BANGADI</t>
  </si>
  <si>
    <t>MANGALA GAURI-SIL</t>
  </si>
  <si>
    <t>Mangala Gauri</t>
  </si>
  <si>
    <t>KATREE-SIL</t>
  </si>
  <si>
    <t>Katree</t>
  </si>
  <si>
    <t>Lotibhande</t>
  </si>
  <si>
    <t>Tulshi</t>
  </si>
  <si>
    <t>Veeda</t>
  </si>
  <si>
    <t>Chirag Fancy</t>
  </si>
  <si>
    <t>Chirag Plain</t>
  </si>
  <si>
    <t>LING AND TAIET-SIL</t>
  </si>
  <si>
    <t>Ling</t>
  </si>
  <si>
    <t>TAIET GOL PLAIN</t>
  </si>
  <si>
    <t>Taiet Peti</t>
  </si>
  <si>
    <t>TAIET GOL NAXI</t>
  </si>
  <si>
    <t>Karlavel</t>
  </si>
  <si>
    <t>Lavanga</t>
  </si>
  <si>
    <t>Si Phool</t>
  </si>
  <si>
    <t>SMALL PLAIN VATI</t>
  </si>
  <si>
    <t>Kalash-Desing Naxi</t>
  </si>
  <si>
    <t>RAJESH MACHINDRA KALYNKAR</t>
  </si>
  <si>
    <t>Zumka</t>
  </si>
  <si>
    <t>RAJPUTANA JEWELLERS</t>
  </si>
  <si>
    <t>DIE CUTTING (CD)</t>
  </si>
  <si>
    <t>Soniya Payal</t>
  </si>
  <si>
    <t>MATHURA CHHUMCHHUM</t>
  </si>
  <si>
    <t>Glass - Ban Silver</t>
  </si>
  <si>
    <t>Glass-I Shape</t>
  </si>
  <si>
    <t>GLASS-MATKA</t>
  </si>
  <si>
    <t>KAMBERPATTA-SIL</t>
  </si>
  <si>
    <t>RAJKOTA MEKHALA</t>
  </si>
  <si>
    <t>DOUBLE HUK FANCY</t>
  </si>
  <si>
    <t>BICHAVE-SIL</t>
  </si>
  <si>
    <t>Pattiwale</t>
  </si>
  <si>
    <t>RAJWARDHAN JEWELLERS</t>
  </si>
  <si>
    <t>Ganesh Jewellers</t>
  </si>
  <si>
    <t>3-D (J)</t>
  </si>
  <si>
    <t>Adjustable Mekhala</t>
  </si>
  <si>
    <t>2 Anguthi</t>
  </si>
  <si>
    <t>Colourmani</t>
  </si>
  <si>
    <t>MHALASA</t>
  </si>
  <si>
    <t>D PAYAL</t>
  </si>
  <si>
    <t>HINDUSTHAN ABHUSHAN BHANDAR</t>
  </si>
  <si>
    <t>Karanda Ghungaru</t>
  </si>
  <si>
    <t>Kamal</t>
  </si>
  <si>
    <t>INDIA SILVER</t>
  </si>
  <si>
    <t>MARWADI LOTA</t>
  </si>
  <si>
    <t>Karanda Plate</t>
  </si>
  <si>
    <t>WT</t>
  </si>
  <si>
    <t>WT Making</t>
  </si>
  <si>
    <t>Pcs Making</t>
  </si>
  <si>
    <t>Making In Wastage</t>
  </si>
  <si>
    <t>Rate :</t>
  </si>
  <si>
    <t>Wastage</t>
  </si>
  <si>
    <t xml:space="preserve">Item Category Wise Labour Charges Type CheckList Report </t>
  </si>
  <si>
    <t>Branch : Corporate Office (HO)</t>
  </si>
  <si>
    <t>Item Group : 2. SILVER</t>
  </si>
  <si>
    <t>Labour Type</t>
  </si>
  <si>
    <t>Labour</t>
  </si>
  <si>
    <t>1 BULLION SILVER-L</t>
  </si>
  <si>
    <t>Bullion Sil</t>
  </si>
  <si>
    <t>0(F)</t>
  </si>
  <si>
    <t>% of NetWt</t>
  </si>
  <si>
    <t>Chorsa</t>
  </si>
  <si>
    <t>Cust Ord (Bullion Sil)</t>
  </si>
  <si>
    <t>Lagad</t>
  </si>
  <si>
    <t>Modpatla</t>
  </si>
  <si>
    <t>1 SILVER ITEM (FG)</t>
  </si>
  <si>
    <t>BICHAVE</t>
  </si>
  <si>
    <t>WS35</t>
  </si>
  <si>
    <t>JODAVI</t>
  </si>
  <si>
    <t>Coin Sil-10gm (Free Gift)</t>
  </si>
  <si>
    <t>WS9</t>
  </si>
  <si>
    <t>Coin Sil-15gm (Free Gift)</t>
  </si>
  <si>
    <t>WS75</t>
  </si>
  <si>
    <t>Coin Sil-20gm (Free Gift)</t>
  </si>
  <si>
    <t>Coin Sil-5gm (Free Gift)</t>
  </si>
  <si>
    <t>WS18</t>
  </si>
  <si>
    <t>A/C PAYAL 92.5-SIL</t>
  </si>
  <si>
    <t>A P-ANKLET</t>
  </si>
  <si>
    <t>A P-STONE</t>
  </si>
  <si>
    <t>DG-16</t>
  </si>
  <si>
    <t>DG-17</t>
  </si>
  <si>
    <t>DG-18</t>
  </si>
  <si>
    <t>DG-19</t>
  </si>
  <si>
    <t>ITALIAN</t>
  </si>
  <si>
    <t>JP-5</t>
  </si>
  <si>
    <t>JP-6</t>
  </si>
  <si>
    <t>JP-7</t>
  </si>
  <si>
    <t>JP-8</t>
  </si>
  <si>
    <t>R P-ANKLET</t>
  </si>
  <si>
    <t>R P-STONE</t>
  </si>
  <si>
    <t>S P-ANKLET</t>
  </si>
  <si>
    <t>S P-COLOUR MANI</t>
  </si>
  <si>
    <t>S P-PLAIN</t>
  </si>
  <si>
    <t>THREAD PAYAL</t>
  </si>
  <si>
    <t>A/C PAYAL ADV-SIL</t>
  </si>
  <si>
    <t>AR-1</t>
  </si>
  <si>
    <t>WS37</t>
  </si>
  <si>
    <t>BF-1</t>
  </si>
  <si>
    <t>WS40</t>
  </si>
  <si>
    <t>BF-10</t>
  </si>
  <si>
    <t>BF-11</t>
  </si>
  <si>
    <t>BF-2</t>
  </si>
  <si>
    <t>BF-3</t>
  </si>
  <si>
    <t>BF-4</t>
  </si>
  <si>
    <t>BF-5</t>
  </si>
  <si>
    <t>BF-6</t>
  </si>
  <si>
    <t>BF-7</t>
  </si>
  <si>
    <t>BF-9</t>
  </si>
  <si>
    <t>DG-1</t>
  </si>
  <si>
    <t>DG-10</t>
  </si>
  <si>
    <t>WS61</t>
  </si>
  <si>
    <t>DG-11</t>
  </si>
  <si>
    <t>DG-12</t>
  </si>
  <si>
    <t>DG-13</t>
  </si>
  <si>
    <t>DG-14</t>
  </si>
  <si>
    <t>WS32</t>
  </si>
  <si>
    <t>DG-15</t>
  </si>
  <si>
    <t>DG-2</t>
  </si>
  <si>
    <t>DG-3</t>
  </si>
  <si>
    <t>DG-4</t>
  </si>
  <si>
    <t>DG-5</t>
  </si>
  <si>
    <t>DG-6</t>
  </si>
  <si>
    <t>DG-7</t>
  </si>
  <si>
    <t>DG-8</t>
  </si>
  <si>
    <t>DG-9</t>
  </si>
  <si>
    <t>JP-1</t>
  </si>
  <si>
    <t>JP-2</t>
  </si>
  <si>
    <t>JP-3</t>
  </si>
  <si>
    <t>JP-4</t>
  </si>
  <si>
    <t>WS46</t>
  </si>
  <si>
    <t>WS56</t>
  </si>
  <si>
    <t>92.5 R Payal</t>
  </si>
  <si>
    <t>92.5 SAKHALI</t>
  </si>
  <si>
    <t>WS45</t>
  </si>
  <si>
    <t>Antique Payal</t>
  </si>
  <si>
    <t>WS41</t>
  </si>
  <si>
    <t>AP-Moti Payal</t>
  </si>
  <si>
    <t>WS85</t>
  </si>
  <si>
    <t>WS34</t>
  </si>
  <si>
    <t>BOMBAY FANCY (CB)</t>
  </si>
  <si>
    <t>Bombay fancy (G)</t>
  </si>
  <si>
    <t>Bombay Payal</t>
  </si>
  <si>
    <t>FANCY (DC)</t>
  </si>
  <si>
    <t>WS36</t>
  </si>
  <si>
    <t>WS55</t>
  </si>
  <si>
    <t>WS70</t>
  </si>
  <si>
    <t>Naari</t>
  </si>
  <si>
    <t>OXIDIZED PAYAL</t>
  </si>
  <si>
    <t>WS51</t>
  </si>
  <si>
    <t>OXIDIZED PAYAL (Light Wt)</t>
  </si>
  <si>
    <t>Pug Payal</t>
  </si>
  <si>
    <t>WS29</t>
  </si>
  <si>
    <t>PUG PAYAL FANCY</t>
  </si>
  <si>
    <t>R P-STONE (GP)</t>
  </si>
  <si>
    <t>WS115</t>
  </si>
  <si>
    <t>S P-Plain</t>
  </si>
  <si>
    <t>WS100</t>
  </si>
  <si>
    <t>S P-STONE</t>
  </si>
  <si>
    <t>WS90</t>
  </si>
  <si>
    <t>ANGUTHI R-SIL</t>
  </si>
  <si>
    <t>ANGUTHI</t>
  </si>
  <si>
    <t>WS8(Per Pcs)</t>
  </si>
  <si>
    <t>Per Pc</t>
  </si>
  <si>
    <t>ANGUTHI-R</t>
  </si>
  <si>
    <t>WS10(Per Pcs)</t>
  </si>
  <si>
    <t>ANGUTHI-SIL</t>
  </si>
  <si>
    <t>A P-STONE(G)</t>
  </si>
  <si>
    <t>A P-STONE(L)</t>
  </si>
  <si>
    <t>A P-TORTOISE(G-L)</t>
  </si>
  <si>
    <t>ANGUTHI (ESENSE)</t>
  </si>
  <si>
    <t>Chand Anguthi</t>
  </si>
  <si>
    <t>Jai-Bhim</t>
  </si>
  <si>
    <t>R P STONE(L)</t>
  </si>
  <si>
    <t>R P- COUPLE (G-L)</t>
  </si>
  <si>
    <t>R P-ADJUST(L)</t>
  </si>
  <si>
    <t>R P-ALPHABETS (G-L)</t>
  </si>
  <si>
    <t>R P-GOD(G-L)</t>
  </si>
  <si>
    <t>R P-NAVGRAHA(G-L)</t>
  </si>
  <si>
    <t>R P-PLAIN (L)</t>
  </si>
  <si>
    <t>R P-STONE(G)</t>
  </si>
  <si>
    <t>R P-STONE(L)</t>
  </si>
  <si>
    <t>R P-THUMB RING TAS (G-L)</t>
  </si>
  <si>
    <t>R P-THUMB RING(G-L)</t>
  </si>
  <si>
    <t>R P-TORTOISE STONE(G)</t>
  </si>
  <si>
    <t>R P-TORTOISE STONE(L)</t>
  </si>
  <si>
    <t>R P-WITHOUT STONE(G)</t>
  </si>
  <si>
    <t>S P-ALPHABETS (G-L)</t>
  </si>
  <si>
    <t>S P-BABY RING(G-L)</t>
  </si>
  <si>
    <t>S P-CHAPIL (G)</t>
  </si>
  <si>
    <t>S P-COLOR STONE(L)</t>
  </si>
  <si>
    <t>S P-DAGADUSHETH</t>
  </si>
  <si>
    <t>S P-GOD(G-L)</t>
  </si>
  <si>
    <t>S P-KHADA FANCY(L)</t>
  </si>
  <si>
    <t>S P-KHADA(G)</t>
  </si>
  <si>
    <t>S P-KHADA(L)</t>
  </si>
  <si>
    <t>S P-MAHARAJA(G)</t>
  </si>
  <si>
    <t>S P-MOTI FANCY(L)</t>
  </si>
  <si>
    <t>S P-MOTI(G)</t>
  </si>
  <si>
    <t>S P-MOTI(L)</t>
  </si>
  <si>
    <t>S P-NAJRANA(G)</t>
  </si>
  <si>
    <t>S P-OTHER</t>
  </si>
  <si>
    <t>S P-PLAIN(L)</t>
  </si>
  <si>
    <t>S P-RAJMUDRA</t>
  </si>
  <si>
    <t>S P-RASHI(G)</t>
  </si>
  <si>
    <t>S P-RASHI(L)</t>
  </si>
  <si>
    <t>S P-SHIHAMUKHI</t>
  </si>
  <si>
    <t>S P-SHIVAJI</t>
  </si>
  <si>
    <t>S P-THUMB RING(G-L)</t>
  </si>
  <si>
    <t>S P-THUMB(G-L)</t>
  </si>
  <si>
    <t>S P-TORTOISE PLAIN(G)</t>
  </si>
  <si>
    <t>S P-TORTOISE PLAIN(L)</t>
  </si>
  <si>
    <t>S P-TORTOISE STONE(L)</t>
  </si>
  <si>
    <t>S P-WHITE STONE(G)</t>
  </si>
  <si>
    <t>S P-WHITE STONE(L)</t>
  </si>
  <si>
    <t>S P-WITHOUT STONE GOD(G)</t>
  </si>
  <si>
    <t>S P-WITHOUT STONE(G)</t>
  </si>
  <si>
    <t>S P-WITHOUT STONE(L)</t>
  </si>
  <si>
    <t>ANTIQUE ORN MRP-SIL</t>
  </si>
  <si>
    <t>BANGLE</t>
  </si>
  <si>
    <t>CHANDBALI</t>
  </si>
  <si>
    <t>JHUMKA</t>
  </si>
  <si>
    <t>KAMARBELT</t>
  </si>
  <si>
    <t>NECKLACE 2 LINE</t>
  </si>
  <si>
    <t>NECKLACE 3 LINE</t>
  </si>
  <si>
    <t>NECKLACE WITHOUT THREAD</t>
  </si>
  <si>
    <t>PENDANT</t>
  </si>
  <si>
    <t>PENDANT-NECKLACE</t>
  </si>
  <si>
    <t>ANTIQUE ORNAMENTS-SIL</t>
  </si>
  <si>
    <t>Abhishek Patra</t>
  </si>
  <si>
    <t>ATTARDANI</t>
  </si>
  <si>
    <t>BALAJI (B)</t>
  </si>
  <si>
    <t>Balkrishna (B)</t>
  </si>
  <si>
    <t>BOWL</t>
  </si>
  <si>
    <t>CHAURANG (WOODEN)</t>
  </si>
  <si>
    <t>CHOURANG</t>
  </si>
  <si>
    <t>DABA</t>
  </si>
  <si>
    <t>DEV-DEVA</t>
  </si>
  <si>
    <t>DURGAMATA (B)</t>
  </si>
  <si>
    <t>FOUNTAN</t>
  </si>
  <si>
    <t>GAAY-VASRU (P)</t>
  </si>
  <si>
    <t>GAJANT LAXIMI (P)</t>
  </si>
  <si>
    <t>GANPATI</t>
  </si>
  <si>
    <t>GANPATI-LAXMI (B)</t>
  </si>
  <si>
    <t>Ghanti</t>
  </si>
  <si>
    <t>GHEELOTI</t>
  </si>
  <si>
    <t>Glass</t>
  </si>
  <si>
    <t>GULAAB DANI</t>
  </si>
  <si>
    <t>HANUMAN (B)</t>
  </si>
  <si>
    <t>HATTI (P)</t>
  </si>
  <si>
    <t>JODKAMAL</t>
  </si>
  <si>
    <t>JUG SET</t>
  </si>
  <si>
    <t>KALASH</t>
  </si>
  <si>
    <t>KALASH ASTALAXMI</t>
  </si>
  <si>
    <t>KALASH DINDI</t>
  </si>
  <si>
    <t>Kalash Zari</t>
  </si>
  <si>
    <t>KAMAL</t>
  </si>
  <si>
    <t>KAMANDAL</t>
  </si>
  <si>
    <t>KAPUR AARTI</t>
  </si>
  <si>
    <t>KARANDA</t>
  </si>
  <si>
    <t>KARANDA PLATE</t>
  </si>
  <si>
    <t>KARANDA PLATE-(KUNDAN)</t>
  </si>
  <si>
    <t>WS80</t>
  </si>
  <si>
    <t>KOYARI</t>
  </si>
  <si>
    <t>LAMP</t>
  </si>
  <si>
    <t>LAXMI</t>
  </si>
  <si>
    <t>MANDIR</t>
  </si>
  <si>
    <t>Menbatti Stand</t>
  </si>
  <si>
    <t>NIRANJAN DAMARU</t>
  </si>
  <si>
    <t>NIRANJAN EK VATI</t>
  </si>
  <si>
    <t>NIRANJAN PUNCH PAKHALI</t>
  </si>
  <si>
    <t>PAAN SUPARI DABA</t>
  </si>
  <si>
    <t>PAAT (WOODEN)</t>
  </si>
  <si>
    <t>PALANA</t>
  </si>
  <si>
    <t>PANCHAARTI</t>
  </si>
  <si>
    <t>PANCHPATRA</t>
  </si>
  <si>
    <t>PHOOLDANI</t>
  </si>
  <si>
    <t>POOJA THALI</t>
  </si>
  <si>
    <t>Purse</t>
  </si>
  <si>
    <t>SAMAI</t>
  </si>
  <si>
    <t>SANDHYA PALI</t>
  </si>
  <si>
    <t>SATELI</t>
  </si>
  <si>
    <t>SHIHASAN</t>
  </si>
  <si>
    <t>STAND PALNA</t>
  </si>
  <si>
    <t>SUPARI DABA</t>
  </si>
  <si>
    <t>TABAK</t>
  </si>
  <si>
    <t>TRAY</t>
  </si>
  <si>
    <t>UDBATTIGHAR</t>
  </si>
  <si>
    <t>VADAY SET</t>
  </si>
  <si>
    <t>ZARI</t>
  </si>
  <si>
    <t>Attarkandi</t>
  </si>
  <si>
    <t>WS33</t>
  </si>
  <si>
    <t>ATTARKANDI-SIL</t>
  </si>
  <si>
    <t>ATTARKANDI(LOOSE)</t>
  </si>
  <si>
    <t>WS5</t>
  </si>
  <si>
    <t>ANTIQUE VAKI</t>
  </si>
  <si>
    <t>BAJUBAND SIL</t>
  </si>
  <si>
    <t>WS60</t>
  </si>
  <si>
    <t>WS150</t>
  </si>
  <si>
    <t>VAKI</t>
  </si>
  <si>
    <t>ADJUST BANGADI</t>
  </si>
  <si>
    <t>ADJUST BANGADI (G)</t>
  </si>
  <si>
    <t>BANGADI (TAS)</t>
  </si>
  <si>
    <t>BANGELS-SIL</t>
  </si>
  <si>
    <t>2 Pcs</t>
  </si>
  <si>
    <t>4 Pcs</t>
  </si>
  <si>
    <t>ADJUST BANGADI G</t>
  </si>
  <si>
    <t>BANGELS (ESENSE)</t>
  </si>
  <si>
    <t>BANGELS-(CD)</t>
  </si>
  <si>
    <t>WS30</t>
  </si>
  <si>
    <t>WS28</t>
  </si>
  <si>
    <t>Cust Ord (Bharivmurti)</t>
  </si>
  <si>
    <t>WS26</t>
  </si>
  <si>
    <t>DAGADUSHET GANPATI (ST)</t>
  </si>
  <si>
    <t>WS38</t>
  </si>
  <si>
    <t>Dnyaneshwar Maharaj</t>
  </si>
  <si>
    <t>Durga Mata</t>
  </si>
  <si>
    <t>Gajanan Maharaj</t>
  </si>
  <si>
    <t>GAJANAN MAHARAJ 92.5</t>
  </si>
  <si>
    <t>GAJANT LAKSHMI 92.5</t>
  </si>
  <si>
    <t>GANAPATI (SILVER)</t>
  </si>
  <si>
    <t>GANPATI (ANTIQUE)</t>
  </si>
  <si>
    <t>GANPATI-LAXMI (ST)</t>
  </si>
  <si>
    <t>HANUMAN (ANTIQUE)</t>
  </si>
  <si>
    <t>HATTI</t>
  </si>
  <si>
    <t>Jyotiba With Prabhaval 92.5</t>
  </si>
  <si>
    <t>KAMALATIL LAXMI (ST)</t>
  </si>
  <si>
    <t>Khandoba With Prabhaval 92.5</t>
  </si>
  <si>
    <t>KUBER (BASLELA) 92.5</t>
  </si>
  <si>
    <t>Lakshmi</t>
  </si>
  <si>
    <t>LALBAG RAJA</t>
  </si>
  <si>
    <t>LALBAUGCHA RAJA 92.5</t>
  </si>
  <si>
    <t>LAXMI (ANTIQUE)</t>
  </si>
  <si>
    <t>MAHAVIR BHAGWAN (S)</t>
  </si>
  <si>
    <t>MAHAVIR BHAGWAN 925</t>
  </si>
  <si>
    <t>NANDI WITH PIND</t>
  </si>
  <si>
    <t>NARSHEHA (ANTIQUE)</t>
  </si>
  <si>
    <t>PARSHWANATH BHAGWAN (S)</t>
  </si>
  <si>
    <t>PARSHWANATH BHAGWAN 925</t>
  </si>
  <si>
    <t>PARVATI</t>
  </si>
  <si>
    <t>PATAVARIL LAXIMI</t>
  </si>
  <si>
    <t>RADHA KRISHNA</t>
  </si>
  <si>
    <t>RADHA-KRISHNA (R)</t>
  </si>
  <si>
    <t>RAM DARBAR</t>
  </si>
  <si>
    <t>RAMDARBAR (ANTIQUE)</t>
  </si>
  <si>
    <t>SAI BABA (ANTIQUE)</t>
  </si>
  <si>
    <t>SAI BABA (R)</t>
  </si>
  <si>
    <t>SAI BABA(92.5)</t>
  </si>
  <si>
    <t>Saptashrungi 925</t>
  </si>
  <si>
    <t>SHANKAR-PARVATI 92.5</t>
  </si>
  <si>
    <t>Shanker</t>
  </si>
  <si>
    <t>WS25</t>
  </si>
  <si>
    <t>Shri Krishna</t>
  </si>
  <si>
    <t>SHRINATHJI</t>
  </si>
  <si>
    <t>Stone Ganpati 92.5</t>
  </si>
  <si>
    <t>Stone Lakshmi 92.5</t>
  </si>
  <si>
    <t>Swami Samrath</t>
  </si>
  <si>
    <t>UNDIR (R)</t>
  </si>
  <si>
    <t>BICHAVE 92.5-SIL</t>
  </si>
  <si>
    <t>R P-Adjust</t>
  </si>
  <si>
    <t>R P-STONE (L)</t>
  </si>
  <si>
    <t>S P-Mina Work</t>
  </si>
  <si>
    <t>S P-PATTI</t>
  </si>
  <si>
    <t>3 Anguthe</t>
  </si>
  <si>
    <t>Adjust(J)</t>
  </si>
  <si>
    <t>ANGUTHE-FANCY</t>
  </si>
  <si>
    <t>WS65</t>
  </si>
  <si>
    <t>WS44</t>
  </si>
  <si>
    <t>BINDALI M-SIL</t>
  </si>
  <si>
    <t>S P-BINDALI</t>
  </si>
  <si>
    <t>S P-MANGATI</t>
  </si>
  <si>
    <t>92.5 BABY BINDALI</t>
  </si>
  <si>
    <t>BRASLATE 92.5-SIL</t>
  </si>
  <si>
    <t>ANTIQUE BRASLATE (G)</t>
  </si>
  <si>
    <t>ANTIQUE BRASLATE (L)</t>
  </si>
  <si>
    <t>BABY</t>
  </si>
  <si>
    <t>BRASLATE 92.5 (ESENSE)</t>
  </si>
  <si>
    <t>FANCY (G)</t>
  </si>
  <si>
    <t>FANCY (L)</t>
  </si>
  <si>
    <t>R P-ADJUST (L)</t>
  </si>
  <si>
    <t>R P-STONE (G)</t>
  </si>
  <si>
    <t>S P-FANCY (L)</t>
  </si>
  <si>
    <t>TENDULKAR</t>
  </si>
  <si>
    <t>TERE NAAM</t>
  </si>
  <si>
    <t>WATCH(G)</t>
  </si>
  <si>
    <t>WATCH(L)</t>
  </si>
  <si>
    <t>ANTIQUE(JP)</t>
  </si>
  <si>
    <t>BJP</t>
  </si>
  <si>
    <t>FANCY ANTIQUE</t>
  </si>
  <si>
    <t>JAI-BHIM</t>
  </si>
  <si>
    <t>SAKHALI ANTIQUE</t>
  </si>
  <si>
    <t>WS31</t>
  </si>
  <si>
    <t>SHIVSENA</t>
  </si>
  <si>
    <t>STONE FANCY</t>
  </si>
  <si>
    <t>WS50</t>
  </si>
  <si>
    <t>BRASLET MRP SIL</t>
  </si>
  <si>
    <t>STONE(L)</t>
  </si>
  <si>
    <t>BULLION-SIL BDD INTEREST SILVER</t>
  </si>
  <si>
    <t>BDD INTEREST SILVER</t>
  </si>
  <si>
    <t>BULLION-SIL BDD SILVER</t>
  </si>
  <si>
    <t>Silver BDD</t>
  </si>
  <si>
    <t>CHAIN 92.5-SIL</t>
  </si>
  <si>
    <t>OXIDISED (G)</t>
  </si>
  <si>
    <t>OXIDISED (L)</t>
  </si>
  <si>
    <t>R P-FANCY (L)</t>
  </si>
  <si>
    <t>Sutti Chain</t>
  </si>
  <si>
    <t>ANTIQUE (JAIPURI)</t>
  </si>
  <si>
    <t>Challa Huk</t>
  </si>
  <si>
    <t>Chatra-Stone</t>
  </si>
  <si>
    <t>CHURA-SIL</t>
  </si>
  <si>
    <t>Chura (Sil)</t>
  </si>
  <si>
    <t>CUST ORDER BULLION-SIL</t>
  </si>
  <si>
    <t>ROUND BULLION</t>
  </si>
  <si>
    <t>CUSTOMER ORDER-SIL</t>
  </si>
  <si>
    <t>ANGATHI (G)</t>
  </si>
  <si>
    <t>WS11(Per Pcs)</t>
  </si>
  <si>
    <t>ANGATHI (L)</t>
  </si>
  <si>
    <t>WS9(Per Pcs)</t>
  </si>
  <si>
    <t>ANGATHI (PANCH DHATU)</t>
  </si>
  <si>
    <t>WS15(Per Pcs)</t>
  </si>
  <si>
    <t>ANGATHI (SIMPLE)</t>
  </si>
  <si>
    <t>ANGATHI COPPER (G)</t>
  </si>
  <si>
    <t>ANGATHI OTIV</t>
  </si>
  <si>
    <t>BHARIV TODE</t>
  </si>
  <si>
    <t>WS39</t>
  </si>
  <si>
    <t>BHARIVMURTI</t>
  </si>
  <si>
    <t>BHARIVMURTI (S)</t>
  </si>
  <si>
    <t>BHARIVMURTI 925</t>
  </si>
  <si>
    <t>BRASLATE</t>
  </si>
  <si>
    <t>CHATRA</t>
  </si>
  <si>
    <t>D.PAAT (SIZE 1 ALL WT)</t>
  </si>
  <si>
    <t>WS4.5(PER PCS)</t>
  </si>
  <si>
    <t>D.PAAT (SIZE 2 ALL WT)</t>
  </si>
  <si>
    <t>WS6(Per Pcs)</t>
  </si>
  <si>
    <t>DABI</t>
  </si>
  <si>
    <t>DEV-DIVA</t>
  </si>
  <si>
    <t>DEVACHE PAAT</t>
  </si>
  <si>
    <t>DEVACHE PAAT (TP)</t>
  </si>
  <si>
    <t>DEVACHE-TAK</t>
  </si>
  <si>
    <t>WS15</t>
  </si>
  <si>
    <t>WS27</t>
  </si>
  <si>
    <t>KAMBAR PATTA</t>
  </si>
  <si>
    <t>KARDODA</t>
  </si>
  <si>
    <t>KUM KUM ITEM</t>
  </si>
  <si>
    <t>LING AND TAIET</t>
  </si>
  <si>
    <t>WS42</t>
  </si>
  <si>
    <t>MEKHALA</t>
  </si>
  <si>
    <t>MUKHAVATA</t>
  </si>
  <si>
    <t>MUKUT</t>
  </si>
  <si>
    <t>ORNAMENTS</t>
  </si>
  <si>
    <t>PADUKA</t>
  </si>
  <si>
    <t>PENDEMT (PANCH DHATU)</t>
  </si>
  <si>
    <t>PENDENT</t>
  </si>
  <si>
    <t>PENDENT (PANCH DHATU)</t>
  </si>
  <si>
    <t>PENDENT SIMPLE</t>
  </si>
  <si>
    <t>POKALMURTI</t>
  </si>
  <si>
    <t>POOJA ITEM</t>
  </si>
  <si>
    <t>TODA</t>
  </si>
  <si>
    <t>UTENSILS</t>
  </si>
  <si>
    <t>WS12</t>
  </si>
  <si>
    <t>UTENSILS-K</t>
  </si>
  <si>
    <t>VALE</t>
  </si>
  <si>
    <t>W10</t>
  </si>
  <si>
    <t>WS10</t>
  </si>
  <si>
    <t>W100</t>
  </si>
  <si>
    <t>W15</t>
  </si>
  <si>
    <t>W20</t>
  </si>
  <si>
    <t>WS20</t>
  </si>
  <si>
    <t>W25</t>
  </si>
  <si>
    <t>W30</t>
  </si>
  <si>
    <t>W35</t>
  </si>
  <si>
    <t>W40</t>
  </si>
  <si>
    <t>W45</t>
  </si>
  <si>
    <t>W5</t>
  </si>
  <si>
    <t>W50</t>
  </si>
  <si>
    <t>W60</t>
  </si>
  <si>
    <t>W70</t>
  </si>
  <si>
    <t>W80</t>
  </si>
  <si>
    <t>W90</t>
  </si>
  <si>
    <t>BHAJI DABA</t>
  </si>
  <si>
    <t>CHUNA DABI (SQUARE)</t>
  </si>
  <si>
    <t>FANCY DABI</t>
  </si>
  <si>
    <t>KAJAL DABI</t>
  </si>
  <si>
    <t>POWDER DABA</t>
  </si>
  <si>
    <t>DESIGNER ITEM-SIL</t>
  </si>
  <si>
    <t>BRACELATE (L)</t>
  </si>
  <si>
    <t>Inaaya -Pendent</t>
  </si>
  <si>
    <t>INAAYA-NECKLACE</t>
  </si>
  <si>
    <t>KADA DESIGNS</t>
  </si>
  <si>
    <t>PENDENT SET</t>
  </si>
  <si>
    <t>TOPS (TIARA)</t>
  </si>
  <si>
    <t>Chirag Plain Dandi</t>
  </si>
  <si>
    <t>Cust (Order)</t>
  </si>
  <si>
    <t>Dhoop Aarti</t>
  </si>
  <si>
    <t>Ek Aarti</t>
  </si>
  <si>
    <t>FANCY KASAV</t>
  </si>
  <si>
    <t>Kapur Aarti</t>
  </si>
  <si>
    <t>KAPUR AARTI(NAXI)</t>
  </si>
  <si>
    <t>KAPURARTI-ANTIQUE</t>
  </si>
  <si>
    <t>Laman Diva</t>
  </si>
  <si>
    <t>Lamp</t>
  </si>
  <si>
    <t>Niranjan</t>
  </si>
  <si>
    <t>NIRANJAN EKVATI(NAXI)</t>
  </si>
  <si>
    <t>Niranjan Fancy</t>
  </si>
  <si>
    <t>NIRANJAN GOL(NAXI)</t>
  </si>
  <si>
    <t>NIRANJAN PANCHPAKHALI-K</t>
  </si>
  <si>
    <t>NIRANJAN PUNCH PAKHALI(NAXI)</t>
  </si>
  <si>
    <t>PANCHAARTI-ANTIQUE</t>
  </si>
  <si>
    <t>PATRA</t>
  </si>
  <si>
    <t>Size 1(15&amp;20gm)</t>
  </si>
  <si>
    <t>Size 1(5&amp;10gm)</t>
  </si>
  <si>
    <t>Size 2(15&amp;20gm)</t>
  </si>
  <si>
    <t>Size 3(All Weight)</t>
  </si>
  <si>
    <t>Munjoba</t>
  </si>
  <si>
    <t>WS1.5(PCS)</t>
  </si>
  <si>
    <t>DINNER SET-SIL</t>
  </si>
  <si>
    <t>BABY-GUJRATI MAT</t>
  </si>
  <si>
    <t>WS8</t>
  </si>
  <si>
    <t>DELHI DINNER SET</t>
  </si>
  <si>
    <t>GUJRATI PLAIN</t>
  </si>
  <si>
    <t>HAMMER SET-SMALL</t>
  </si>
  <si>
    <t>WS22</t>
  </si>
  <si>
    <t>NAXI DINNER SET</t>
  </si>
  <si>
    <t>WS17</t>
  </si>
  <si>
    <t>NEW PATTERN</t>
  </si>
  <si>
    <t>DIYA ITEM-SIL</t>
  </si>
  <si>
    <t>DESIGNER DIYA</t>
  </si>
  <si>
    <t>DOODH BONDLE FANCY</t>
  </si>
  <si>
    <t>GANPATI BOX SMALL- SIL</t>
  </si>
  <si>
    <t>Pooja Item</t>
  </si>
  <si>
    <t>WS97</t>
  </si>
  <si>
    <t>CHAFAA PHOOL 5GM</t>
  </si>
  <si>
    <t>WS102</t>
  </si>
  <si>
    <t>CHAFAA PHOOL 7 GM</t>
  </si>
  <si>
    <t>WS130</t>
  </si>
  <si>
    <t>DURVA(G)</t>
  </si>
  <si>
    <t>WS160</t>
  </si>
  <si>
    <t>DURVA(R)</t>
  </si>
  <si>
    <t>WS175</t>
  </si>
  <si>
    <t>FRUITS</t>
  </si>
  <si>
    <t>FRUITS PLATE</t>
  </si>
  <si>
    <t>FRUITS(M)</t>
  </si>
  <si>
    <t>GANDHA THALI (MINAWORK)</t>
  </si>
  <si>
    <t>GANPATI BAJUBAND</t>
  </si>
  <si>
    <t>WS52</t>
  </si>
  <si>
    <t>GANPATI BAJUBAND (G)</t>
  </si>
  <si>
    <t>GOURI KAMARBELT</t>
  </si>
  <si>
    <t>GULAB PHOOL</t>
  </si>
  <si>
    <t>GULAB PHOOL (G)</t>
  </si>
  <si>
    <t>GULAB VENI</t>
  </si>
  <si>
    <t>JANVE(M)</t>
  </si>
  <si>
    <t>WS57</t>
  </si>
  <si>
    <t>WS54</t>
  </si>
  <si>
    <t>JASWAND PHOOL (G) 1 GM</t>
  </si>
  <si>
    <t>JASWAND PHOOL (G) 15 GM</t>
  </si>
  <si>
    <t>JASWAND PHOOL (G) 5 GM</t>
  </si>
  <si>
    <t>JASWAND PHOOL (G) 7 GM</t>
  </si>
  <si>
    <t>WS95</t>
  </si>
  <si>
    <t>KALI</t>
  </si>
  <si>
    <t>KAMAL PHOOL (G)</t>
  </si>
  <si>
    <t>WS98</t>
  </si>
  <si>
    <t>KAVDA PAAN 3 GM</t>
  </si>
  <si>
    <t>KAVDA PAAN 5 GM</t>
  </si>
  <si>
    <t>KEVDA PAAN (G)</t>
  </si>
  <si>
    <t>LADU</t>
  </si>
  <si>
    <t>LADU SET</t>
  </si>
  <si>
    <t>WS110</t>
  </si>
  <si>
    <t>MODAK SET (R) 15 GM</t>
  </si>
  <si>
    <t>MODAK SET (R) 25 GM</t>
  </si>
  <si>
    <t>MODAK SET (R) 50 GM</t>
  </si>
  <si>
    <t>MODAK SET (R) 7 GM</t>
  </si>
  <si>
    <t>MODAK SET PLATE</t>
  </si>
  <si>
    <t>MODAK SET TAS (5 GM TO 20 GM)</t>
  </si>
  <si>
    <t>MODAK SET TAS (50 GM TO 80 GM)</t>
  </si>
  <si>
    <t>WS135</t>
  </si>
  <si>
    <t>MODAK TAS 10 GM</t>
  </si>
  <si>
    <t>WS92</t>
  </si>
  <si>
    <t>MODAK TAS 20 GM</t>
  </si>
  <si>
    <t>WS72</t>
  </si>
  <si>
    <t>MODAK TAS 3 GM</t>
  </si>
  <si>
    <t>WS170</t>
  </si>
  <si>
    <t>MODAK TAS 5 GM</t>
  </si>
  <si>
    <t>MODAK TAS 7 GM</t>
  </si>
  <si>
    <t>WS105</t>
  </si>
  <si>
    <t>MODAK TAS SET (25 GM TO 45 GM)</t>
  </si>
  <si>
    <t>WS140</t>
  </si>
  <si>
    <t>MODAK(R)</t>
  </si>
  <si>
    <t>PANCHAKADAY</t>
  </si>
  <si>
    <t>WS120</t>
  </si>
  <si>
    <t>PARIJATAK PHOOL</t>
  </si>
  <si>
    <t>PARIJATAK PHOOL (G)</t>
  </si>
  <si>
    <t>PARSHU TRISHUL(G) (15 GM BELOW)</t>
  </si>
  <si>
    <t>PARSHU TRISHUL(R) (15 GM BELOW)</t>
  </si>
  <si>
    <t>SHAMI PAAN</t>
  </si>
  <si>
    <t>SHAMI PAAN TAS</t>
  </si>
  <si>
    <t>WS305</t>
  </si>
  <si>
    <t>Shami Paan Tas (G)</t>
  </si>
  <si>
    <t>WS330</t>
  </si>
  <si>
    <t>SOND BHUSHAN (G)</t>
  </si>
  <si>
    <t>SOND BHUSHAN (G) 30 GM</t>
  </si>
  <si>
    <t>SOND BHUSHAN (R) 30 GM</t>
  </si>
  <si>
    <t>SOND BHUSHAN (R-G)</t>
  </si>
  <si>
    <t>WS47</t>
  </si>
  <si>
    <t>SUPARI TAS</t>
  </si>
  <si>
    <t>SUPARI(R)</t>
  </si>
  <si>
    <t>VEEDA PAAN (R) 10 GM ABOVE</t>
  </si>
  <si>
    <t>VEEDA PAAN (R) 10 GM BELOW</t>
  </si>
  <si>
    <t>GANTHAN-SIL</t>
  </si>
  <si>
    <t>92.5 H Short</t>
  </si>
  <si>
    <t>GANTHAN (ESENSE)</t>
  </si>
  <si>
    <t>Pot</t>
  </si>
  <si>
    <t>R P-STONE G</t>
  </si>
  <si>
    <t>R P-STONE PENDENT</t>
  </si>
  <si>
    <t>Kambar Patta</t>
  </si>
  <si>
    <t>AAMBAPAAN NARAL TORAN</t>
  </si>
  <si>
    <t>AAMBAPAAN TORAN (R)</t>
  </si>
  <si>
    <t>Aambapan Toran</t>
  </si>
  <si>
    <t>AMBAPAAN TORAN (R) 25 GM ABOVE</t>
  </si>
  <si>
    <t>AMBAPAAN TORAN (R) 25 GM BELOW</t>
  </si>
  <si>
    <t>Ambapaan Toran(G)</t>
  </si>
  <si>
    <t>Ambapaan Toran(G)25GM BELOW</t>
  </si>
  <si>
    <t>Calcutti D</t>
  </si>
  <si>
    <t>Calcutti D (g)</t>
  </si>
  <si>
    <t>Chafa (g)</t>
  </si>
  <si>
    <t>Cust Ord (HAR)</t>
  </si>
  <si>
    <t>Dagdusheth (G)</t>
  </si>
  <si>
    <t>DURVA (G)</t>
  </si>
  <si>
    <t>DURVA (R)</t>
  </si>
  <si>
    <t>DURVA 25GM BELOW</t>
  </si>
  <si>
    <t>WS145</t>
  </si>
  <si>
    <t>DURVA KANTI (R)</t>
  </si>
  <si>
    <t>DURVA KANTI(G)</t>
  </si>
  <si>
    <t>Durva(G)</t>
  </si>
  <si>
    <t>Durva(R)</t>
  </si>
  <si>
    <t>Gauri Har</t>
  </si>
  <si>
    <t>WS165</t>
  </si>
  <si>
    <t>Gulab</t>
  </si>
  <si>
    <t>Jaswand</t>
  </si>
  <si>
    <t>JASWAND (G) 20 GM ABOVE</t>
  </si>
  <si>
    <t>JASWAND (G) 20 GM BELOW</t>
  </si>
  <si>
    <t>JASWAND (R) 20 GM ABOVE</t>
  </si>
  <si>
    <t>JASWAND (R) 25 GM BELOW</t>
  </si>
  <si>
    <t>Jaswand R</t>
  </si>
  <si>
    <t>Kamal (g)</t>
  </si>
  <si>
    <t>KAMAL HAR (R)</t>
  </si>
  <si>
    <t>MODAK (G) 20GM BELOW</t>
  </si>
  <si>
    <t>Modak R</t>
  </si>
  <si>
    <t>Naral Toran</t>
  </si>
  <si>
    <t>PARIJATAK</t>
  </si>
  <si>
    <t>PARIJATAK (G)</t>
  </si>
  <si>
    <t>WS13</t>
  </si>
  <si>
    <t>Fancy-(CD)</t>
  </si>
  <si>
    <t>WS24</t>
  </si>
  <si>
    <t>PATTI  ADJUST (J)</t>
  </si>
  <si>
    <t>WS14</t>
  </si>
  <si>
    <t>TODA MAAT</t>
  </si>
  <si>
    <t>Virodhi (J)</t>
  </si>
  <si>
    <t>JP ITEM 92.5 -SIL</t>
  </si>
  <si>
    <t>BRACELATE</t>
  </si>
  <si>
    <t>COLOR STONE</t>
  </si>
  <si>
    <t>EARRING</t>
  </si>
  <si>
    <t>HOTPAN</t>
  </si>
  <si>
    <t>NECKLACE SET</t>
  </si>
  <si>
    <t>PEARL MALA</t>
  </si>
  <si>
    <t>RINGA</t>
  </si>
  <si>
    <t>TEMPLE</t>
  </si>
  <si>
    <t>KAAN KORAN-SIL</t>
  </si>
  <si>
    <t>Kaan Koran</t>
  </si>
  <si>
    <t>KADA 92.5-SIL</t>
  </si>
  <si>
    <t>A P-KADA (G)</t>
  </si>
  <si>
    <t>A P-KADA (L)</t>
  </si>
  <si>
    <t>BAHUBALI KADA</t>
  </si>
  <si>
    <t>BINDALI</t>
  </si>
  <si>
    <t>HOLLOW (G)</t>
  </si>
  <si>
    <t>SARDAR</t>
  </si>
  <si>
    <t>KADA MRP SIL</t>
  </si>
  <si>
    <t>PLAIN(L)</t>
  </si>
  <si>
    <t>Fancy (CD)</t>
  </si>
  <si>
    <t>FANCY KADA PLAIN</t>
  </si>
  <si>
    <t>Kambar Patta(92.5R)</t>
  </si>
  <si>
    <t>KEYCHAIN 92.5 SIL</t>
  </si>
  <si>
    <t>KEYCHAIN</t>
  </si>
  <si>
    <t>KRYSALIIS ITEM- SIL</t>
  </si>
  <si>
    <t>123 CUP</t>
  </si>
  <si>
    <t>ABC FEEDING SET</t>
  </si>
  <si>
    <t>BABY HEART SPOON</t>
  </si>
  <si>
    <t>BABY-BEADED SPOON</t>
  </si>
  <si>
    <t>BABY-CIRCLE SPOON</t>
  </si>
  <si>
    <t>BABY-LOOP SPOON</t>
  </si>
  <si>
    <t>BABY-PLAIN SPOON</t>
  </si>
  <si>
    <t>BABY-SOPHIE SPOON</t>
  </si>
  <si>
    <t>Bal-Krishna (Idol)</t>
  </si>
  <si>
    <t>Balaji (Idol)</t>
  </si>
  <si>
    <t>Beaded Spoon &amp; Fork Set</t>
  </si>
  <si>
    <t>Buddha (Idol)</t>
  </si>
  <si>
    <t>Bulge Cup With A Victorian Hand</t>
  </si>
  <si>
    <t>CIASSIC CUP WITH VICTORIAN HANDLE</t>
  </si>
  <si>
    <t>Classic Cup</t>
  </si>
  <si>
    <t>Cord Heart Bracelet</t>
  </si>
  <si>
    <t>CURVE BULGE CUP</t>
  </si>
  <si>
    <t>DESSERT SPOON SET</t>
  </si>
  <si>
    <t>DUCK RATTLE</t>
  </si>
  <si>
    <t>DUCK RING RATTLE</t>
  </si>
  <si>
    <t>Durga Mata (Idol)</t>
  </si>
  <si>
    <t>ELEPHANT RATTLE</t>
  </si>
  <si>
    <t>ELEPHANT RING RATTLE</t>
  </si>
  <si>
    <t>Flat Medicine Porringer With Heart</t>
  </si>
  <si>
    <t>Flat Medicine Porringer With Victor</t>
  </si>
  <si>
    <t>FLAT RING TEETHER RATTLE</t>
  </si>
  <si>
    <t>Ganpati (Idol)</t>
  </si>
  <si>
    <t>Ganpati-Laxmi (Idol)</t>
  </si>
  <si>
    <t>Hanuman (Idol)</t>
  </si>
  <si>
    <t>Heart Cup</t>
  </si>
  <si>
    <t>HEART RATTLE</t>
  </si>
  <si>
    <t>HEART RING RATTLE-BIG</t>
  </si>
  <si>
    <t>Laxmi (Idol)</t>
  </si>
  <si>
    <t>Loop Spoon</t>
  </si>
  <si>
    <t>Meenakshi Devi (Idol)</t>
  </si>
  <si>
    <t>PLAIN FEEDING SET</t>
  </si>
  <si>
    <t>Plain Spoon</t>
  </si>
  <si>
    <t>Radha-Krishna (Idol)</t>
  </si>
  <si>
    <t>Round Medicine Porringer With</t>
  </si>
  <si>
    <t>Sai-Baba (Idol)</t>
  </si>
  <si>
    <t>Shankar (Idol)</t>
  </si>
  <si>
    <t>TEA SPOON SET</t>
  </si>
  <si>
    <t>TEDDY EMBOSSED BULGE CUP</t>
  </si>
  <si>
    <t>TEDDY RING RATTLE</t>
  </si>
  <si>
    <t>TINY TOT BEADED DUMBELL RATTLE</t>
  </si>
  <si>
    <t>TRADITIONAL FEEDING SET</t>
  </si>
  <si>
    <t>Vishnu (Idol)</t>
  </si>
  <si>
    <t>JODKAMAL (ANTIQUE)</t>
  </si>
  <si>
    <t>JODKAMAL (PLAIN)</t>
  </si>
  <si>
    <t>JODKAMAL 4 PALI (PLAIN)</t>
  </si>
  <si>
    <t>JODKAMAL FANCY</t>
  </si>
  <si>
    <t>Kachol</t>
  </si>
  <si>
    <t>Karanda Fancy</t>
  </si>
  <si>
    <t>KARANDA FANCY-(CD)</t>
  </si>
  <si>
    <t>Karanda Naxi</t>
  </si>
  <si>
    <t>Karanda Plate (Kamal)</t>
  </si>
  <si>
    <t>Koyari Daba</t>
  </si>
  <si>
    <t>KOYARI FANCY</t>
  </si>
  <si>
    <t>MOR KARANDA</t>
  </si>
  <si>
    <t>NATHDWAR KARANDA</t>
  </si>
  <si>
    <t>LING WITH CHAIN</t>
  </si>
  <si>
    <t>5 Kalashi</t>
  </si>
  <si>
    <t>Double Thasa</t>
  </si>
  <si>
    <t>MODE BULLION-SIL</t>
  </si>
  <si>
    <t>MODE BULLION</t>
  </si>
  <si>
    <t>Devicha(Stone)</t>
  </si>
  <si>
    <t>WS71</t>
  </si>
  <si>
    <t>Calcutti (g)</t>
  </si>
  <si>
    <t>Chapil (G)</t>
  </si>
  <si>
    <t>GOURI MUKUT</t>
  </si>
  <si>
    <t>NECKLACE MRP-SIL</t>
  </si>
  <si>
    <t>NECKLACE-SIL</t>
  </si>
  <si>
    <t>Jp Antique</t>
  </si>
  <si>
    <t>NECKLACE (ESENSE)</t>
  </si>
  <si>
    <t>PEARL SET</t>
  </si>
  <si>
    <t>R P-KUNDAN</t>
  </si>
  <si>
    <t>R P-STONE(CD)</t>
  </si>
  <si>
    <t>NEW SIL BULLION 5 PER</t>
  </si>
  <si>
    <t>NOSEPIN 92.5-SIL</t>
  </si>
  <si>
    <t>A P-NOSEPIN</t>
  </si>
  <si>
    <t>COLOUR STONE</t>
  </si>
  <si>
    <t>MOTI</t>
  </si>
  <si>
    <t>SINGAL STONE</t>
  </si>
  <si>
    <t>OLD SILVER BULLION CS</t>
  </si>
  <si>
    <t>Bullion Silver</t>
  </si>
  <si>
    <t>OLD SILVER BULLION OTHER</t>
  </si>
  <si>
    <t>BULLION SILVER</t>
  </si>
  <si>
    <t>OLD SILVER ORNAMENT CS</t>
  </si>
  <si>
    <t>A/C PAYAL</t>
  </si>
  <si>
    <t>AAMBA PAN</t>
  </si>
  <si>
    <t>AAPTE PAN</t>
  </si>
  <si>
    <t>ABHISHEK PATRA</t>
  </si>
  <si>
    <t>AKSHATA</t>
  </si>
  <si>
    <t>AMBAPAAN TORAN</t>
  </si>
  <si>
    <t>ANARKALI LAFA</t>
  </si>
  <si>
    <t>ASSORTED SILVER JEWLL</t>
  </si>
  <si>
    <t>BALTI</t>
  </si>
  <si>
    <t>BANGLES</t>
  </si>
  <si>
    <t>BELPAAN</t>
  </si>
  <si>
    <t>BHARIV ANNPURNA</t>
  </si>
  <si>
    <t>BIND SIL</t>
  </si>
  <si>
    <t>BINDALI SIL</t>
  </si>
  <si>
    <t>BONDALE</t>
  </si>
  <si>
    <t>BRASLATA</t>
  </si>
  <si>
    <t>BULLION SIL</t>
  </si>
  <si>
    <t>BULLION SILSILVER LOOSE</t>
  </si>
  <si>
    <t>BULLION TUKADA</t>
  </si>
  <si>
    <t>CHAAP</t>
  </si>
  <si>
    <t>WS17.5</t>
  </si>
  <si>
    <t>CHALLA</t>
  </si>
  <si>
    <t>CHAMCHE</t>
  </si>
  <si>
    <t>CHIRAG</t>
  </si>
  <si>
    <t>CHOKI SET</t>
  </si>
  <si>
    <t>CHORSA</t>
  </si>
  <si>
    <t>CHURA(SIL)</t>
  </si>
  <si>
    <t>COIN SIL</t>
  </si>
  <si>
    <t>DEVACHE TAAK</t>
  </si>
  <si>
    <t>DEVDAS NIRANJAN</t>
  </si>
  <si>
    <t>DORLA SIL</t>
  </si>
  <si>
    <t>DUI TOPS</t>
  </si>
  <si>
    <t>DURVA HAR</t>
  </si>
  <si>
    <t>DURVA SIL</t>
  </si>
  <si>
    <t>GANDH THALI</t>
  </si>
  <si>
    <t>GHANTI</t>
  </si>
  <si>
    <t>GHUNGARU</t>
  </si>
  <si>
    <t>WS16.5</t>
  </si>
  <si>
    <t>GLASS</t>
  </si>
  <si>
    <t>GUJRATI GADU</t>
  </si>
  <si>
    <t>GULABDANI</t>
  </si>
  <si>
    <t>HAR</t>
  </si>
  <si>
    <t>INTERBRANCH ORNAMENTS (SIL)</t>
  </si>
  <si>
    <t>JAG</t>
  </si>
  <si>
    <t>JAPMAAL-337</t>
  </si>
  <si>
    <t>JASWAND HAR</t>
  </si>
  <si>
    <t>JODAVI SIL</t>
  </si>
  <si>
    <t>JODE</t>
  </si>
  <si>
    <t>KAAN</t>
  </si>
  <si>
    <t>KADA SILVER</t>
  </si>
  <si>
    <t>KAMAL HAR</t>
  </si>
  <si>
    <t>KAMBBERPATTA</t>
  </si>
  <si>
    <t>KAPURAARTI</t>
  </si>
  <si>
    <t>KARANDAPLATE</t>
  </si>
  <si>
    <t>KATREE</t>
  </si>
  <si>
    <t>KELIPAAN</t>
  </si>
  <si>
    <t>KOYRI</t>
  </si>
  <si>
    <t>KULKHULA</t>
  </si>
  <si>
    <t>LAMAN DIVA</t>
  </si>
  <si>
    <t>LING</t>
  </si>
  <si>
    <t>LOOSE GHUNGARU TAR SILVER</t>
  </si>
  <si>
    <t>LOTI BHANDE</t>
  </si>
  <si>
    <t>MASULI</t>
  </si>
  <si>
    <t>MODAK HAR</t>
  </si>
  <si>
    <t>MODAK SIL</t>
  </si>
  <si>
    <t>NAAG</t>
  </si>
  <si>
    <t>NAKSHI BOWL</t>
  </si>
  <si>
    <t>NARAL298</t>
  </si>
  <si>
    <t>NEW ORNAMENTS SILVER</t>
  </si>
  <si>
    <t>NIRANJAN</t>
  </si>
  <si>
    <t>OLD ORNAMENTS SILVER</t>
  </si>
  <si>
    <t>ORNAMENT SIL</t>
  </si>
  <si>
    <t>PAANDABA</t>
  </si>
  <si>
    <t>PALI</t>
  </si>
  <si>
    <t>PANCAPATRA</t>
  </si>
  <si>
    <t>PANCHARTI</t>
  </si>
  <si>
    <t>PANSUPARI</t>
  </si>
  <si>
    <t>PATI SIL</t>
  </si>
  <si>
    <t>PAYAL F.</t>
  </si>
  <si>
    <t>PAYAL SIL</t>
  </si>
  <si>
    <t>PAYAL [A]</t>
  </si>
  <si>
    <t>PENDENT HAR</t>
  </si>
  <si>
    <t>PENDENT SIL</t>
  </si>
  <si>
    <t>PHANIBHANGSAL</t>
  </si>
  <si>
    <t>PHASE</t>
  </si>
  <si>
    <t>PHOOL DANI</t>
  </si>
  <si>
    <t>PHOOL PATRA</t>
  </si>
  <si>
    <t>PIND</t>
  </si>
  <si>
    <t>POKAL ANNAPURNA</t>
  </si>
  <si>
    <t>POKAL BALKRISHNA</t>
  </si>
  <si>
    <t>POOJATHALI</t>
  </si>
  <si>
    <t>PRATIMA SIL</t>
  </si>
  <si>
    <t>R.ORNAMENT SIL</t>
  </si>
  <si>
    <t>RINGA SIL</t>
  </si>
  <si>
    <t>SATWAI SIL</t>
  </si>
  <si>
    <t>SIHANSAN</t>
  </si>
  <si>
    <t>SILVER ORNAMENT</t>
  </si>
  <si>
    <t>SILVER SCRAP</t>
  </si>
  <si>
    <t>STHAPANA</t>
  </si>
  <si>
    <t>SWASTIK</t>
  </si>
  <si>
    <t>TAAR</t>
  </si>
  <si>
    <t>TAAT</t>
  </si>
  <si>
    <t>TAIET</t>
  </si>
  <si>
    <t>TAMBYA</t>
  </si>
  <si>
    <t>TAMHAN</t>
  </si>
  <si>
    <t>THALI</t>
  </si>
  <si>
    <t>TOPS SIL</t>
  </si>
  <si>
    <t>UDABATTTI GHAR</t>
  </si>
  <si>
    <t>UNDIR</t>
  </si>
  <si>
    <t>VATI</t>
  </si>
  <si>
    <t>VEEDA PAN</t>
  </si>
  <si>
    <t>VEL</t>
  </si>
  <si>
    <t>VIRUDHI</t>
  </si>
  <si>
    <t>ZUMKA SIL</t>
  </si>
  <si>
    <t>OLD SILVER ORNAMENT OTHER</t>
  </si>
  <si>
    <t>BHARIV SAMAI</t>
  </si>
  <si>
    <t>COLLAR SET</t>
  </si>
  <si>
    <t>KADA(G)</t>
  </si>
  <si>
    <t>KARLAVEL</t>
  </si>
  <si>
    <t>MODAK-SIL</t>
  </si>
  <si>
    <t>NARANJAN</t>
  </si>
  <si>
    <t>OLD ORNAMENT SILVER</t>
  </si>
  <si>
    <t>UDABATTI GHAR</t>
  </si>
  <si>
    <t>BADALI-PICHKARI</t>
  </si>
  <si>
    <t>Bail Gadi</t>
  </si>
  <si>
    <t>Button</t>
  </si>
  <si>
    <t>CHAFF</t>
  </si>
  <si>
    <t>DHONDE</t>
  </si>
  <si>
    <t>FANCY GUDHI</t>
  </si>
  <si>
    <t>FLOWER POT</t>
  </si>
  <si>
    <t>FREM (NAMOKAR MANTRA)</t>
  </si>
  <si>
    <t>GOF Ghata</t>
  </si>
  <si>
    <t>Gudhi</t>
  </si>
  <si>
    <t>HAAT-PAAN</t>
  </si>
  <si>
    <t>HANUMAN GADHA</t>
  </si>
  <si>
    <t>KELI ZAAD</t>
  </si>
  <si>
    <t>Key Chain</t>
  </si>
  <si>
    <t>KHANJAR</t>
  </si>
  <si>
    <t>MOHAN MAL</t>
  </si>
  <si>
    <t>Ornaments</t>
  </si>
  <si>
    <t>PANDUKSHILA</t>
  </si>
  <si>
    <t>PATANG</t>
  </si>
  <si>
    <t>Photo Frame</t>
  </si>
  <si>
    <t>Sadi Pin</t>
  </si>
  <si>
    <t>Saving Box</t>
  </si>
  <si>
    <t>Sindur</t>
  </si>
  <si>
    <t>Talwar</t>
  </si>
  <si>
    <t>TILGUL</t>
  </si>
  <si>
    <t>TONGUECLEANER</t>
  </si>
  <si>
    <t>Veni</t>
  </si>
  <si>
    <t>AAPTE PAAN</t>
  </si>
  <si>
    <t>BORMAL</t>
  </si>
  <si>
    <t>BROOCH(SHIVAJI)</t>
  </si>
  <si>
    <t>BUTTEN</t>
  </si>
  <si>
    <t>CHASMA</t>
  </si>
  <si>
    <t>Hatpaan</t>
  </si>
  <si>
    <t>JAPMAL</t>
  </si>
  <si>
    <t>KAAN KORAN</t>
  </si>
  <si>
    <t>ORNAMENT</t>
  </si>
  <si>
    <t>RAKHI (925)</t>
  </si>
  <si>
    <t>RAKHI (CD)</t>
  </si>
  <si>
    <t>RAKHI (JP)</t>
  </si>
  <si>
    <t>RAKHI WITH PENDENT</t>
  </si>
  <si>
    <t>Shitti</t>
  </si>
  <si>
    <t>TAI PIN</t>
  </si>
  <si>
    <t>VENI (G)</t>
  </si>
  <si>
    <t>ORNAMENTS-SIL</t>
  </si>
  <si>
    <t>CHAMMER</t>
  </si>
  <si>
    <t>OXIDE JEWELLERY-SIL</t>
  </si>
  <si>
    <t>ANKLET</t>
  </si>
  <si>
    <t>BLACKBEED MALA</t>
  </si>
  <si>
    <t>BLACKBEED SET</t>
  </si>
  <si>
    <t>Bormaal</t>
  </si>
  <si>
    <t>Bugadi</t>
  </si>
  <si>
    <t>CHOKAR</t>
  </si>
  <si>
    <t>MALA SET</t>
  </si>
  <si>
    <t>MANGALSUTRA</t>
  </si>
  <si>
    <t>Nath</t>
  </si>
  <si>
    <t>RING</t>
  </si>
  <si>
    <t>SAAJ</t>
  </si>
  <si>
    <t>TOERING</t>
  </si>
  <si>
    <t>Aamba</t>
  </si>
  <si>
    <t>Aapate(1GM ABOVE)</t>
  </si>
  <si>
    <t>Bel</t>
  </si>
  <si>
    <t>BEL PAAN</t>
  </si>
  <si>
    <t>Keli</t>
  </si>
  <si>
    <t>Kevda</t>
  </si>
  <si>
    <t>Veeda R</t>
  </si>
  <si>
    <t>Customer Order</t>
  </si>
  <si>
    <t>Khadava</t>
  </si>
  <si>
    <t>PAULE</t>
  </si>
  <si>
    <t>PATI-M SIL</t>
  </si>
  <si>
    <t>PATI</t>
  </si>
  <si>
    <t>PATI-SIL</t>
  </si>
  <si>
    <t>Pati Sil</t>
  </si>
  <si>
    <t>WS2</t>
  </si>
  <si>
    <t>ARJOO DIAMOND 3-KADI</t>
  </si>
  <si>
    <t>CHHUMCHHUM DIAMOND KADI</t>
  </si>
  <si>
    <t>D Payal</t>
  </si>
  <si>
    <t>Gajashri Diamond 3-Kadi</t>
  </si>
  <si>
    <t>Gajashri-22 Gej Sakhali</t>
  </si>
  <si>
    <t>RUPALI-22 GEJ SAKHALI</t>
  </si>
  <si>
    <t>PEARL MALA-SIL</t>
  </si>
  <si>
    <t>Pearl</t>
  </si>
  <si>
    <t>PEN 92.5-SIL</t>
  </si>
  <si>
    <t>PEN</t>
  </si>
  <si>
    <t>PEN 999</t>
  </si>
  <si>
    <t>PENDENT MRP-SIL</t>
  </si>
  <si>
    <t>JP STONE</t>
  </si>
  <si>
    <t>PENDENT SET-SIL</t>
  </si>
  <si>
    <t>PENDENT SET (ESENSE)</t>
  </si>
  <si>
    <t>R P- PENDENT WITH D CUT CHAIN</t>
  </si>
  <si>
    <t>R P-CHAIN PENDENT WITH EARING</t>
  </si>
  <si>
    <t>R P-CHAIN WITH PENDENT</t>
  </si>
  <si>
    <t>R P-STONE (CD)</t>
  </si>
  <si>
    <t>PENDENT-SIL</t>
  </si>
  <si>
    <t>A P-GOD</t>
  </si>
  <si>
    <t>A P-PENDENT</t>
  </si>
  <si>
    <t>Alphabets</t>
  </si>
  <si>
    <t>GADHA (BHARIV)</t>
  </si>
  <si>
    <t>GADHA FANCY</t>
  </si>
  <si>
    <t>Ganthan Pendant</t>
  </si>
  <si>
    <t>MARATHA</t>
  </si>
  <si>
    <t>R P-HEART FRAME</t>
  </si>
  <si>
    <t>R P-STONE HEART</t>
  </si>
  <si>
    <t>S P-FANCY (CD)</t>
  </si>
  <si>
    <t>S P-GOD</t>
  </si>
  <si>
    <t>S-M PENDENT</t>
  </si>
  <si>
    <t>S-P GOD-(CD)</t>
  </si>
  <si>
    <t>ADJUST PHASE</t>
  </si>
  <si>
    <t>Ghungaru Phasa</t>
  </si>
  <si>
    <t>M PHASE</t>
  </si>
  <si>
    <t>Phase 60 %</t>
  </si>
  <si>
    <t>PHASE 65 %</t>
  </si>
  <si>
    <t>99.9 NAYMURTI</t>
  </si>
  <si>
    <t>WS103</t>
  </si>
  <si>
    <t>99.9 R Balkrishna</t>
  </si>
  <si>
    <t>99.9 R DURGA</t>
  </si>
  <si>
    <t>99.9 R GANPATI</t>
  </si>
  <si>
    <t>99.9 R GANPATI NARAL</t>
  </si>
  <si>
    <t>99.9 R KAMALATIL LAKSHMI</t>
  </si>
  <si>
    <t>99.9.R HANUMAN</t>
  </si>
  <si>
    <t>ASHTALAXMI</t>
  </si>
  <si>
    <t>DOG</t>
  </si>
  <si>
    <t>Dynaneshwar Maharaj</t>
  </si>
  <si>
    <t>GAUTAM BUDDHA</t>
  </si>
  <si>
    <t>Hatti</t>
  </si>
  <si>
    <t>HATTI-ANTIQUE</t>
  </si>
  <si>
    <t>JOTIBA</t>
  </si>
  <si>
    <t>Kolhapurchi Mahalaximi</t>
  </si>
  <si>
    <t>KOMBADA</t>
  </si>
  <si>
    <t>Laxmi (Stone)</t>
  </si>
  <si>
    <t>MOR</t>
  </si>
  <si>
    <t>Other (Pokalmurti)</t>
  </si>
  <si>
    <t>Parshwanath Bhagwan</t>
  </si>
  <si>
    <t>PIND (SPATIK)</t>
  </si>
  <si>
    <t>Ram Seeta</t>
  </si>
  <si>
    <t>Undir R</t>
  </si>
  <si>
    <t>POOJA ITEM MRP-SIL</t>
  </si>
  <si>
    <t>SIL PHOOL</t>
  </si>
  <si>
    <t>92.5 Japmal</t>
  </si>
  <si>
    <t>Akshata</t>
  </si>
  <si>
    <t>WS67</t>
  </si>
  <si>
    <t>ASTAMANGAL</t>
  </si>
  <si>
    <t>Chaurang (Wooden)</t>
  </si>
  <si>
    <t>FAN (JAIN BAJANA)</t>
  </si>
  <si>
    <t>Fruits</t>
  </si>
  <si>
    <t>Ganpati Dul</t>
  </si>
  <si>
    <t>Ghanti Naxi 92.5</t>
  </si>
  <si>
    <t>GHANTI-ANTIQUE</t>
  </si>
  <si>
    <t>Ghar</t>
  </si>
  <si>
    <t>Gulab Phool</t>
  </si>
  <si>
    <t>Japmaal (Dhaga)</t>
  </si>
  <si>
    <t>JAPMAL ASHTPAILU</t>
  </si>
  <si>
    <t>WS180</t>
  </si>
  <si>
    <t>KALASH NARAL</t>
  </si>
  <si>
    <t>KALASH NARAL NAXI</t>
  </si>
  <si>
    <t>KALASH NARAL PLAIN</t>
  </si>
  <si>
    <t>KALASH PAAN NARAL (MINAWORK)</t>
  </si>
  <si>
    <t>Kamal Phool</t>
  </si>
  <si>
    <t>KOKILA</t>
  </si>
  <si>
    <t>WS210</t>
  </si>
  <si>
    <t>WS202</t>
  </si>
  <si>
    <t>Malatya</t>
  </si>
  <si>
    <t>Mandir</t>
  </si>
  <si>
    <t>MIRRAR</t>
  </si>
  <si>
    <t>Naral</t>
  </si>
  <si>
    <t>NARAL-SMALL</t>
  </si>
  <si>
    <t>NAXI LOTA</t>
  </si>
  <si>
    <t>Paat (wooden)</t>
  </si>
  <si>
    <t>PANCHMERU</t>
  </si>
  <si>
    <t>POOJA THALI SET</t>
  </si>
  <si>
    <t>Poojathali Plain</t>
  </si>
  <si>
    <t>SHANK</t>
  </si>
  <si>
    <t>SHANKA AADNI</t>
  </si>
  <si>
    <t>SHIHASAN-ANTIQUE</t>
  </si>
  <si>
    <t>SINHASAN FANCY</t>
  </si>
  <si>
    <t>SMALL KALASH(G)</t>
  </si>
  <si>
    <t>SMALL PLAIN VATI(G)</t>
  </si>
  <si>
    <t>SONGATI</t>
  </si>
  <si>
    <t>STHAPANA (JP)</t>
  </si>
  <si>
    <t>STHAPANA SWETAMBAR</t>
  </si>
  <si>
    <t>UDABATTI GHAR(NAXI)</t>
  </si>
  <si>
    <t>BHANGSAL</t>
  </si>
  <si>
    <t>DOLE</t>
  </si>
  <si>
    <t>FISH</t>
  </si>
  <si>
    <t>GAAY-VASARU</t>
  </si>
  <si>
    <t>KUBER YANTRA</t>
  </si>
  <si>
    <t>MAGAR</t>
  </si>
  <si>
    <t>MISHI</t>
  </si>
  <si>
    <t>PAAY</t>
  </si>
  <si>
    <t>PHANI BHANGSAL</t>
  </si>
  <si>
    <t>SARP</t>
  </si>
  <si>
    <t>SHRI YANTRA</t>
  </si>
  <si>
    <t>VAASTU PRATIMA</t>
  </si>
  <si>
    <t>Baglamukhi Yantra</t>
  </si>
  <si>
    <t>GAAY</t>
  </si>
  <si>
    <t>Ganesh Yantra</t>
  </si>
  <si>
    <t>Gayatri Yantra</t>
  </si>
  <si>
    <t>Haath</t>
  </si>
  <si>
    <t>Kaal Sarp Yantra</t>
  </si>
  <si>
    <t>LION</t>
  </si>
  <si>
    <t>MORE</t>
  </si>
  <si>
    <t>Naak</t>
  </si>
  <si>
    <t>Sarswati Yantra</t>
  </si>
  <si>
    <t>Fatakde</t>
  </si>
  <si>
    <t>FLOWER</t>
  </si>
  <si>
    <t>Jahaj</t>
  </si>
  <si>
    <t>Rath</t>
  </si>
  <si>
    <t>REPAIR AND POLISH</t>
  </si>
  <si>
    <t>Aatni</t>
  </si>
  <si>
    <t>Karagir Retun</t>
  </si>
  <si>
    <t>Polish</t>
  </si>
  <si>
    <t>Repair</t>
  </si>
  <si>
    <t>REPAIR SILVER ORNAMENT</t>
  </si>
  <si>
    <t>3 BULLION-SIL</t>
  </si>
  <si>
    <t>ATTARKANDI LOT-SIL</t>
  </si>
  <si>
    <t>RAKHI-SIL</t>
  </si>
  <si>
    <t>RINGA MRP-SIL</t>
  </si>
  <si>
    <t>RINGA-SIL</t>
  </si>
  <si>
    <t>SAADI PIN 92.5 SIL</t>
  </si>
  <si>
    <t>SAMPLE ITEM-SIL</t>
  </si>
  <si>
    <t>SILVER HATPAN</t>
  </si>
  <si>
    <t>SILVER HATTI (MRP)-SIL</t>
  </si>
  <si>
    <t>SILVER MANDIR (MRP)-SIL</t>
  </si>
  <si>
    <t>SILVER MRP ORNAMENT</t>
  </si>
  <si>
    <t>SILVER ORANAMENTS</t>
  </si>
  <si>
    <t>SILVER ORNAMENTS MRP</t>
  </si>
  <si>
    <t>SILVER REPAIR ORNAMENT</t>
  </si>
  <si>
    <t>SILVER TUKADA</t>
  </si>
  <si>
    <t>SWAROVSKI ITEM-SIL</t>
  </si>
  <si>
    <t>SWASTIK-SIL</t>
  </si>
  <si>
    <t>TOPS MRP-SIL</t>
  </si>
  <si>
    <t>TOPS-SIL</t>
  </si>
  <si>
    <t>TURKEY JEWELLERY-SIL</t>
  </si>
  <si>
    <t>UTENSILS K-SIL</t>
  </si>
  <si>
    <t>VAKI-SIL</t>
  </si>
  <si>
    <t>WEDDING BOX-SIL</t>
  </si>
  <si>
    <t>ZEVAARI MRP-SIL</t>
  </si>
  <si>
    <t>ZUMKA MRP-SIL</t>
  </si>
  <si>
    <t>ZUMKA-SIL</t>
  </si>
  <si>
    <t>A P-BALI</t>
  </si>
  <si>
    <t>A P-RINGA</t>
  </si>
  <si>
    <t>COLOUR RINGA</t>
  </si>
  <si>
    <t>Fancy Sil</t>
  </si>
  <si>
    <t>Mina Bali</t>
  </si>
  <si>
    <t>R P-LATKAN STONE</t>
  </si>
  <si>
    <t>R P-U PLAIN</t>
  </si>
  <si>
    <t>RINGA (ESENSE)</t>
  </si>
  <si>
    <t>S P-BALI</t>
  </si>
  <si>
    <t>S P-PLAIN LATKAN</t>
  </si>
  <si>
    <t>S P-Plain Ringa</t>
  </si>
  <si>
    <t>SHIVAJI BALI</t>
  </si>
  <si>
    <t>91.60 Old</t>
  </si>
  <si>
    <t>COLOUR COIN-(CD)</t>
  </si>
  <si>
    <t>CONGRATULATIONS</t>
  </si>
  <si>
    <t>CS-(10 GM)</t>
  </si>
  <si>
    <t>CS-(5 GM)</t>
  </si>
  <si>
    <t>Cust Ord (Coin Sil)</t>
  </si>
  <si>
    <t>GANGA JAMUNA-(CD)</t>
  </si>
  <si>
    <t>Ganpati ( 5-Gm Ak-Pkg)</t>
  </si>
  <si>
    <t>GANPATI (10-Gm Ak-Pkg)</t>
  </si>
  <si>
    <t>Ganpati-Laxmi</t>
  </si>
  <si>
    <t>GANPATI-LAXMI (10-Gm Ak-Pkg)</t>
  </si>
  <si>
    <t>GANPATI-LAXMI (3-Gm Ak-Pkg)</t>
  </si>
  <si>
    <t>GANPATI-LAXMI (ROUND)</t>
  </si>
  <si>
    <t>KALASH ASTAMANGAL</t>
  </si>
  <si>
    <t>Kalash(1gm)</t>
  </si>
  <si>
    <t>Kamal-laxmi (10-Gm Ak-Pkg)</t>
  </si>
  <si>
    <t>Kamal-laxmi (5-Gm Ak-Pkg)</t>
  </si>
  <si>
    <t>KING (HEART)</t>
  </si>
  <si>
    <t>KING (HEART-G)</t>
  </si>
  <si>
    <t>KING (OVEL)</t>
  </si>
  <si>
    <t>KING (ROUND G)</t>
  </si>
  <si>
    <t>KING (ROUND)</t>
  </si>
  <si>
    <t>Mahavitran</t>
  </si>
  <si>
    <t>MMTC-Coin</t>
  </si>
  <si>
    <t>Note (Light Weight Rs 10)</t>
  </si>
  <si>
    <t>Note (Light Weight Rs 100)</t>
  </si>
  <si>
    <t>Note (Light Weight Rs 20)</t>
  </si>
  <si>
    <t>Note (Light Weight Rs 200)</t>
  </si>
  <si>
    <t>Note (Light Weight Rs 5)</t>
  </si>
  <si>
    <t>Note (Light Weight Rs 50)</t>
  </si>
  <si>
    <t>NOTE-(LAXMI-GANPATI)</t>
  </si>
  <si>
    <t>NOTE-(SHUBH LABH)</t>
  </si>
  <si>
    <t>NOTE-(SUBH VIVAH)</t>
  </si>
  <si>
    <t>NOTE-(WITH BEST WISHES)</t>
  </si>
  <si>
    <t>QUEEN (HEART)</t>
  </si>
  <si>
    <t>QUEEN (HEART-G)</t>
  </si>
  <si>
    <t>QUEEN (OVAL)</t>
  </si>
  <si>
    <t>QUEEN (OVAL-G)</t>
  </si>
  <si>
    <t>QUEEN (ROUND G)</t>
  </si>
  <si>
    <t>QUEEN K (GOLD)</t>
  </si>
  <si>
    <t>Radha - Krishna</t>
  </si>
  <si>
    <t>Ubhi Laxmi</t>
  </si>
  <si>
    <t>VAR-VADHU (HEART)</t>
  </si>
  <si>
    <t>VICTORIAN QUEEN</t>
  </si>
  <si>
    <t>FACNY</t>
  </si>
  <si>
    <t>SAFETY PIN</t>
  </si>
  <si>
    <t>SAFETY PIN STONE</t>
  </si>
  <si>
    <t>STONE</t>
  </si>
  <si>
    <t>ANTIQUE SAMAI</t>
  </si>
  <si>
    <t>MADRAS MAT</t>
  </si>
  <si>
    <t>NAXI</t>
  </si>
  <si>
    <t>SAMPLE</t>
  </si>
  <si>
    <t>ANGUTHI SIL(LUMSUM)</t>
  </si>
  <si>
    <t>PITIKA</t>
  </si>
  <si>
    <t>RAKHI(LUMSUM)</t>
  </si>
  <si>
    <t>TOPS-SIL(LUMSUM)</t>
  </si>
  <si>
    <t>SILVER-LOOSE-ORNAMENT</t>
  </si>
  <si>
    <t>Silver Tukada</t>
  </si>
  <si>
    <t>FINGER RING (G)</t>
  </si>
  <si>
    <t>FINGER RING (L)</t>
  </si>
  <si>
    <t>ARVINA</t>
  </si>
  <si>
    <t>Nashik</t>
  </si>
  <si>
    <t>Naxi</t>
  </si>
  <si>
    <t>TABAK (Antique)</t>
  </si>
  <si>
    <t>BABY TOPS</t>
  </si>
  <si>
    <t>COLOUR TOPS</t>
  </si>
  <si>
    <t>JP TOPS</t>
  </si>
  <si>
    <t>92.5 Fancy</t>
  </si>
  <si>
    <t>A P-LATKAN TOPS</t>
  </si>
  <si>
    <t>A P-TOPS</t>
  </si>
  <si>
    <t>R P-COLOUR STONE</t>
  </si>
  <si>
    <t>R P-LATKAN MOTI</t>
  </si>
  <si>
    <t>R P-MOTI</t>
  </si>
  <si>
    <t>R P-PLAIN</t>
  </si>
  <si>
    <t>R P-Singal Stone</t>
  </si>
  <si>
    <t>RATRANI</t>
  </si>
  <si>
    <t>S P-DIAMOND CUT</t>
  </si>
  <si>
    <t>S P-DIAMOND CUT LATKAN</t>
  </si>
  <si>
    <t>S P-LATKAN STONE</t>
  </si>
  <si>
    <t>S P-LATKAN TOPS</t>
  </si>
  <si>
    <t>S P-MOTI</t>
  </si>
  <si>
    <t>S P-TOPS</t>
  </si>
  <si>
    <t>SHIVAJI TOPS</t>
  </si>
  <si>
    <t>TOPS (ESENSE)</t>
  </si>
  <si>
    <t>CHAIN-PENDENT</t>
  </si>
  <si>
    <t>CHAIN-PENDENT-EARING</t>
  </si>
  <si>
    <t>EARINGS</t>
  </si>
  <si>
    <t>NECKLACE-BRASLATE</t>
  </si>
  <si>
    <t>NECKLACE-EARINGS</t>
  </si>
  <si>
    <t>PENDENT-EARINGS</t>
  </si>
  <si>
    <t>PENDENT-EARINGS-RING</t>
  </si>
  <si>
    <t>UNFINSH ORNAMENT SILVER</t>
  </si>
  <si>
    <t>ANTIQUE ASTALAXMI</t>
  </si>
  <si>
    <t>Antique Kamandal</t>
  </si>
  <si>
    <t>ANTIQUE NAXI LOTA</t>
  </si>
  <si>
    <t>ANTIQUE POOJATHALI</t>
  </si>
  <si>
    <t>ANTIQUE STAND BOWL</t>
  </si>
  <si>
    <t>ANTIQUE ZARI</t>
  </si>
  <si>
    <t>BHATUKALI BHANDI</t>
  </si>
  <si>
    <t>BOWL FANCY</t>
  </si>
  <si>
    <t>GANESH LOTA</t>
  </si>
  <si>
    <t>HAMMER BOWL</t>
  </si>
  <si>
    <t>HAMMER JUG</t>
  </si>
  <si>
    <t>HAMMRE THALI</t>
  </si>
  <si>
    <t>JUG SET NAXI</t>
  </si>
  <si>
    <t>PANCHAPATRA</t>
  </si>
  <si>
    <t>GLASS CHIKOO</t>
  </si>
  <si>
    <t>THALI-RAJKAMAL</t>
  </si>
  <si>
    <t>WS11</t>
  </si>
  <si>
    <t>VATI-GOTH MAT (2PCS)</t>
  </si>
  <si>
    <t>CHAINA DISH</t>
  </si>
  <si>
    <t>DISH</t>
  </si>
  <si>
    <t>DISH-DELHI</t>
  </si>
  <si>
    <t>Puri-Bhaji Plate</t>
  </si>
  <si>
    <t>TAAT - OTHER</t>
  </si>
  <si>
    <t>THALI-OTHER</t>
  </si>
  <si>
    <t>TRAY-ANTIQUE</t>
  </si>
  <si>
    <t>TRAY-DELHI</t>
  </si>
  <si>
    <t>BADALI</t>
  </si>
  <si>
    <t>BASHI</t>
  </si>
  <si>
    <t>Bottle</t>
  </si>
  <si>
    <t>Bowl Stand</t>
  </si>
  <si>
    <t>Bowl-Keli</t>
  </si>
  <si>
    <t>Bowl-Naxi</t>
  </si>
  <si>
    <t>Bowl-Plain</t>
  </si>
  <si>
    <t>Chaina Dish</t>
  </si>
  <si>
    <t>Chamache-Kate</t>
  </si>
  <si>
    <t>CHAMCHE-DELHI</t>
  </si>
  <si>
    <t>Chamche-Other</t>
  </si>
  <si>
    <t>Chamche-Plain</t>
  </si>
  <si>
    <t>CUP</t>
  </si>
  <si>
    <t>CUP BASHI</t>
  </si>
  <si>
    <t>Cust Ord (Chamche)</t>
  </si>
  <si>
    <t>Dinner Set</t>
  </si>
  <si>
    <t>Glass - Other</t>
  </si>
  <si>
    <t>GLASS NICE</t>
  </si>
  <si>
    <t>GLASS-DELHI</t>
  </si>
  <si>
    <t>JUG NAXI</t>
  </si>
  <si>
    <t>Jug Set</t>
  </si>
  <si>
    <t>JUG SET-NAXI</t>
  </si>
  <si>
    <t>Kalash - Stone</t>
  </si>
  <si>
    <t>KALASH NAXI (JP)</t>
  </si>
  <si>
    <t>KALASH(ASHTLAXMI)</t>
  </si>
  <si>
    <t>KALASH-(Ashtavinayk)</t>
  </si>
  <si>
    <t>KALASH-GANGA JAMUNA</t>
  </si>
  <si>
    <t>KALSHI</t>
  </si>
  <si>
    <t>WS19</t>
  </si>
  <si>
    <t>Patele</t>
  </si>
  <si>
    <t>Pitika</t>
  </si>
  <si>
    <t>Poojathali</t>
  </si>
  <si>
    <t>POOJATHALI (JP)</t>
  </si>
  <si>
    <t>PUNCHPATRA MADRAS</t>
  </si>
  <si>
    <t>SURAY</t>
  </si>
  <si>
    <t>Tambya - Other</t>
  </si>
  <si>
    <t>Thali-Gujrathi</t>
  </si>
  <si>
    <t>Tray</t>
  </si>
  <si>
    <t>Tray Set</t>
  </si>
  <si>
    <t>Tray-Delhi</t>
  </si>
  <si>
    <t>Vati -Other</t>
  </si>
  <si>
    <t>VATI-DELHI</t>
  </si>
  <si>
    <t>Vati-Fancy</t>
  </si>
  <si>
    <t>Zari</t>
  </si>
  <si>
    <t>Bhariv Tode</t>
  </si>
  <si>
    <t>CHAL KOYALI</t>
  </si>
  <si>
    <t>Ganpati Vale</t>
  </si>
  <si>
    <t>Ghungaru Vale</t>
  </si>
  <si>
    <t>Other (Vale)</t>
  </si>
  <si>
    <t>Plain Vale(100%)</t>
  </si>
  <si>
    <t>R BHARIV TODE</t>
  </si>
  <si>
    <t>EARRING INSERT</t>
  </si>
  <si>
    <t>PENDANT INSERT</t>
  </si>
  <si>
    <t>COLOUR</t>
  </si>
  <si>
    <t>AP-ZUMKA</t>
  </si>
  <si>
    <t>ZUMKA (ESENSE)</t>
  </si>
  <si>
    <t>Shop</t>
  </si>
  <si>
    <t>Shripal</t>
  </si>
  <si>
    <t>Karagir Total</t>
  </si>
  <si>
    <t>AADIYOGI JEWELLERS</t>
  </si>
  <si>
    <t xml:space="preserve">Packing </t>
  </si>
  <si>
    <t>&amp; Other</t>
  </si>
  <si>
    <t xml:space="preserve">Fra </t>
  </si>
  <si>
    <t>Add</t>
  </si>
  <si>
    <t>Average</t>
  </si>
  <si>
    <t>Fran</t>
  </si>
  <si>
    <t xml:space="preserve">Shop </t>
  </si>
  <si>
    <t>Profit</t>
  </si>
  <si>
    <t>Fra</t>
  </si>
  <si>
    <t>*</t>
  </si>
  <si>
    <t>Add Franchisee</t>
  </si>
  <si>
    <t xml:space="preserve">Item </t>
  </si>
  <si>
    <t xml:space="preserve">Category </t>
  </si>
  <si>
    <t>Total</t>
  </si>
  <si>
    <t>99.9 R SAIBABA</t>
  </si>
  <si>
    <t>(blank)</t>
  </si>
  <si>
    <t>Grand Total</t>
  </si>
  <si>
    <t xml:space="preserve">Final </t>
  </si>
  <si>
    <t>Fra Wastage</t>
  </si>
  <si>
    <t>Old</t>
  </si>
  <si>
    <t>Making Wstg+Wastage</t>
  </si>
  <si>
    <t>Financial Year From 01/04/2022 To 31/03/2023</t>
  </si>
  <si>
    <t>R G-ANKLET</t>
  </si>
  <si>
    <t>A P-KADA PAYAL PLAIN</t>
  </si>
  <si>
    <t>A P-KADA PAYAL STONE</t>
  </si>
  <si>
    <t>KADA PAYAL</t>
  </si>
  <si>
    <t>MAINA PAYAL</t>
  </si>
  <si>
    <t>OXIDIZED PAYAL STONE</t>
  </si>
  <si>
    <t>OXIDIZED PAYAL TWO TONE</t>
  </si>
  <si>
    <t>A P-THUMB RING MOVING</t>
  </si>
  <si>
    <t>ANGUTHI G (ESENSE)</t>
  </si>
  <si>
    <t>R G-STONE(L)</t>
  </si>
  <si>
    <t>R G-TWO TONE(L)</t>
  </si>
  <si>
    <t>R P- BABY RING</t>
  </si>
  <si>
    <t>R P- THUMB RING BLACK LINING</t>
  </si>
  <si>
    <t>R P- THUMB RING MOVING</t>
  </si>
  <si>
    <t>R P-EXCLUSIVE RING CZ</t>
  </si>
  <si>
    <t>R P-PATTA RING CZ(G-L)</t>
  </si>
  <si>
    <t>R P-PATTA(G-L)</t>
  </si>
  <si>
    <t>R P-PLAIN (G)</t>
  </si>
  <si>
    <t>R P-ROSE GOLD CHAIN PENDENT EARRING</t>
  </si>
  <si>
    <t>R P-SINGLE STONE (G)</t>
  </si>
  <si>
    <t>R P-SINGLE STONE (L)</t>
  </si>
  <si>
    <t>R P-SINGLE WITH CZ STONE(L)</t>
  </si>
  <si>
    <t>R P-SINGLE WITH MICRO STONE(G)</t>
  </si>
  <si>
    <t>R P-TWO TONE(G)</t>
  </si>
  <si>
    <t>TURKEY BABY RING</t>
  </si>
  <si>
    <t>TURKEY RING</t>
  </si>
  <si>
    <t>DHANALAXMI</t>
  </si>
  <si>
    <t>SARASWATI</t>
  </si>
  <si>
    <t>SHANKAR PARVATI GANPATI</t>
  </si>
  <si>
    <t>BALKRISHNA (BASLELA) 92.5</t>
  </si>
  <si>
    <t>CHATRAPATI SHIVAJI MAHARAJ 92.5</t>
  </si>
  <si>
    <t>DHANLAXMI (HL)</t>
  </si>
  <si>
    <t>GANAPATI (HL)</t>
  </si>
  <si>
    <t>KHANDOBA 92.5</t>
  </si>
  <si>
    <t>PAULE 92.5</t>
  </si>
  <si>
    <t>SARASWATI (HL)</t>
  </si>
  <si>
    <t>A P-ADJUSTABLE</t>
  </si>
  <si>
    <t>A P-ADJUSTABLE (JP)</t>
  </si>
  <si>
    <t>A P-BICHAVE (JP)</t>
  </si>
  <si>
    <t>BACCHA BINDALI</t>
  </si>
  <si>
    <t>BINDALE</t>
  </si>
  <si>
    <t>BINDALI (R)</t>
  </si>
  <si>
    <t>KALEMANI ADJUST</t>
  </si>
  <si>
    <t>KALEMANI MANGATI</t>
  </si>
  <si>
    <t>BRASLATE WITH ANKLET</t>
  </si>
  <si>
    <t>R G-ADJUST(L)</t>
  </si>
  <si>
    <t>R P-STONE (BABY)</t>
  </si>
  <si>
    <t>SAKHALI 92.5</t>
  </si>
  <si>
    <t>TENDULKAR 92.5</t>
  </si>
  <si>
    <t>BULLION SILVER BAR</t>
  </si>
  <si>
    <t>R P-PLAIN(G)</t>
  </si>
  <si>
    <t>A P-CHAIN (JP)</t>
  </si>
  <si>
    <t>Rimzim</t>
  </si>
  <si>
    <t>CHIRAG FANCY SET</t>
  </si>
  <si>
    <t>CHIRAG PLAIN SET</t>
  </si>
  <si>
    <t>GAJLAXMI DIVA</t>
  </si>
  <si>
    <t>LAMAN DIVA (FANCY)</t>
  </si>
  <si>
    <t>AAI (PN)</t>
  </si>
  <si>
    <t>AAI-VADIL (PN)</t>
  </si>
  <si>
    <t>ANNAPURNA (PN)</t>
  </si>
  <si>
    <t>ASTHABHUJA-AMBEMATA (PN)</t>
  </si>
  <si>
    <t>BHAIROBA (PN)</t>
  </si>
  <si>
    <t>CHATUSRUNGI MATA (PN)</t>
  </si>
  <si>
    <t>DAGADUSHETH GANPATI (PN)</t>
  </si>
  <si>
    <t>DHANUSHYABANVEER (PN)</t>
  </si>
  <si>
    <t>GANPATI (PN)</t>
  </si>
  <si>
    <t>GHODYAVARIL NATH (PN)</t>
  </si>
  <si>
    <t>JOTIBA (PN)</t>
  </si>
  <si>
    <t>KALUBAI (PN)</t>
  </si>
  <si>
    <t>KHANDOBA (PN)</t>
  </si>
  <si>
    <t>KSHETRAPAL-KHANDOBA (PN)</t>
  </si>
  <si>
    <t>LAXMI (PN)</t>
  </si>
  <si>
    <t>LEKURWALI (PN)</t>
  </si>
  <si>
    <t>MAHALAKSHMI KOLHAPUR (PN)</t>
  </si>
  <si>
    <t>MHASOBA (PN)</t>
  </si>
  <si>
    <t>NARSINH (PN)</t>
  </si>
  <si>
    <t>PALANGAVARCHI DEVI (PN)</t>
  </si>
  <si>
    <t>PALICHA-KHANDOBA (PN)</t>
  </si>
  <si>
    <t>REDYAVARIL DEVI (PN)</t>
  </si>
  <si>
    <t>RENUKA MATA (PN)</t>
  </si>
  <si>
    <t>SAATI AASRA (PN)</t>
  </si>
  <si>
    <t>SAPTASHRUNGI (PN)</t>
  </si>
  <si>
    <t>TULJA BHAVANI (PN)</t>
  </si>
  <si>
    <t>VADIL (PN)</t>
  </si>
  <si>
    <t>VEER DHAL TALWAR (PN)</t>
  </si>
  <si>
    <t>VITTHAL-RUKHMINI (PN)</t>
  </si>
  <si>
    <t>WAGHAWARIL DEVI (PN)</t>
  </si>
  <si>
    <t>YAMAIDEVI (KANESAR) (PN)</t>
  </si>
  <si>
    <t>YAMAIDEVI AUNDH (PN)</t>
  </si>
  <si>
    <t>DOODH BONDLE STAND</t>
  </si>
  <si>
    <t>R P-LONG WITH DORLA</t>
  </si>
  <si>
    <t>R P-LONG WITH DORLA(G)</t>
  </si>
  <si>
    <t>R P-LONG WITH PADAK</t>
  </si>
  <si>
    <t>R P-LONG WITH PADAK(G)</t>
  </si>
  <si>
    <t>R P-SHORT WITH DORLA</t>
  </si>
  <si>
    <t>R P-SHORT WITH DORLA(G)</t>
  </si>
  <si>
    <t>R P-SHORT WITH PADAK</t>
  </si>
  <si>
    <t>R P-SHORT WITH PADAK(G)</t>
  </si>
  <si>
    <t>VIRODHI (NAXI)</t>
  </si>
  <si>
    <t>VIRODHI (PLAIN)</t>
  </si>
  <si>
    <t>A P-KADA STONE (L)</t>
  </si>
  <si>
    <t>A P-PLAIN</t>
  </si>
  <si>
    <t>A P-PLAIN (BABY)</t>
  </si>
  <si>
    <t>A P-RAWA</t>
  </si>
  <si>
    <t>CHARMS KADA</t>
  </si>
  <si>
    <t>KADA (ESENSE)</t>
  </si>
  <si>
    <t>NAXI WITH STONE</t>
  </si>
  <si>
    <t>R G-FANCY</t>
  </si>
  <si>
    <t>R P - Stone (G)</t>
  </si>
  <si>
    <t>R P - TWO TONE</t>
  </si>
  <si>
    <t>R P-KADA ENAMEL</t>
  </si>
  <si>
    <t>R P-PLAIN(BABY)</t>
  </si>
  <si>
    <t>R P-STONE(BABY)</t>
  </si>
  <si>
    <t>A P-KADA BABY (JP)</t>
  </si>
  <si>
    <t>CARVING ADJUSTABLE (JP)</t>
  </si>
  <si>
    <t>CARVING ELEPHANT (JP)</t>
  </si>
  <si>
    <t>CARVING HASTMUKHI (JP)</t>
  </si>
  <si>
    <t>CARVING NAXI WITH SCRU (JP)</t>
  </si>
  <si>
    <t>ELEPHANT (JP)</t>
  </si>
  <si>
    <t>KADA ROUND</t>
  </si>
  <si>
    <t>KADA TAS</t>
  </si>
  <si>
    <t>KADA TWO TONE</t>
  </si>
  <si>
    <t>OXIDE STONE KADA (JP)</t>
  </si>
  <si>
    <t>R P - LINING KADA</t>
  </si>
  <si>
    <t>R P-GOTH 92.50</t>
  </si>
  <si>
    <t>R P-SARDARJI 92.5</t>
  </si>
  <si>
    <t>SARDARJI (G)</t>
  </si>
  <si>
    <t>SINHMUKHI (JP)</t>
  </si>
  <si>
    <t>JODKAMAL 3 PALI</t>
  </si>
  <si>
    <t>JODKAMAL CHATAI GOL</t>
  </si>
  <si>
    <t>KARANDA CASTING</t>
  </si>
  <si>
    <t>KARANDA SOUTH</t>
  </si>
  <si>
    <t>R G-PLAIN WITH CHARMS</t>
  </si>
  <si>
    <t>R G-STONE</t>
  </si>
  <si>
    <t>R P- PLAIN WITH CHARMS</t>
  </si>
  <si>
    <t>CHAP NATH</t>
  </si>
  <si>
    <t>SIMPLE NATH</t>
  </si>
  <si>
    <t>DHANUSHYABAN</t>
  </si>
  <si>
    <t>SARI</t>
  </si>
  <si>
    <t>SHETI AVJARE</t>
  </si>
  <si>
    <t>SHIDI</t>
  </si>
  <si>
    <t>SI PHOOL</t>
  </si>
  <si>
    <t>R G-CHAIN WITH PENDENT</t>
  </si>
  <si>
    <t>R G-CHAIN WITH PENDENT EARRING</t>
  </si>
  <si>
    <t>R P-ROSE GOLD CHAIN PENDENT EARING</t>
  </si>
  <si>
    <t>R P-FISH</t>
  </si>
  <si>
    <t>CHATRAPATI SHIVAJI MAHARAJ</t>
  </si>
  <si>
    <t>GANPATI (SPL)</t>
  </si>
  <si>
    <t>LAXMI (SPL)</t>
  </si>
  <si>
    <t>SANT TUKARAM MAHARAJ</t>
  </si>
  <si>
    <t>BADAM</t>
  </si>
  <si>
    <t>WS43</t>
  </si>
  <si>
    <t>KAJU</t>
  </si>
  <si>
    <t>KALASHDINDI SOUTH</t>
  </si>
  <si>
    <t>KHOBARE</t>
  </si>
  <si>
    <t>PISTA</t>
  </si>
  <si>
    <t>SI PHOOL (PRESS)</t>
  </si>
  <si>
    <t>STHAPANA UBHI</t>
  </si>
  <si>
    <t>TONGUE</t>
  </si>
  <si>
    <t>DHRUV</t>
  </si>
  <si>
    <t>PRESENT ARTICLE M-SIL</t>
  </si>
  <si>
    <t>DIYA FANCY</t>
  </si>
  <si>
    <t>IDOL BALAJI</t>
  </si>
  <si>
    <t>IDOL GANPATI</t>
  </si>
  <si>
    <t>IDOL LAXMI</t>
  </si>
  <si>
    <t>IDOL SARASWATI</t>
  </si>
  <si>
    <t>SILVER IDOLS FRAME</t>
  </si>
  <si>
    <t>TREE</t>
  </si>
  <si>
    <t>S P-FANCY BALI</t>
  </si>
  <si>
    <t>S P-LASUN BALI</t>
  </si>
  <si>
    <t>S P-RINGA BALL MANI</t>
  </si>
  <si>
    <t>S P-SINGLE BALI(G)</t>
  </si>
  <si>
    <t>BALAJI (5 GM)</t>
  </si>
  <si>
    <t>CS-(1000)GM</t>
  </si>
  <si>
    <t>WS7</t>
  </si>
  <si>
    <t>CS-(500)GM</t>
  </si>
  <si>
    <t>CS-(COIN)</t>
  </si>
  <si>
    <t>SHRI SWAMI SAMARTH</t>
  </si>
  <si>
    <t>TRIMURTI (1 GM)</t>
  </si>
  <si>
    <t>YOU ARE MY LOVE</t>
  </si>
  <si>
    <t>SAMAI ROUND SOUTH</t>
  </si>
  <si>
    <t>SAMAI SOUTH</t>
  </si>
  <si>
    <t>SAMAI SOUTH(NAXI)</t>
  </si>
  <si>
    <t>SILVER KALASH 92.5</t>
  </si>
  <si>
    <t>SILVER KALASH</t>
  </si>
  <si>
    <t>TABAK PLAIN</t>
  </si>
  <si>
    <t>R G-LATKAN STONE</t>
  </si>
  <si>
    <t>R G-PLAIN</t>
  </si>
  <si>
    <t>R P-PLAIN (CD)</t>
  </si>
  <si>
    <t>S P-TOPS ENAMEL</t>
  </si>
  <si>
    <t>GLASS-SOUTH</t>
  </si>
  <si>
    <t>TAMBYA-PHOOLPATRA</t>
  </si>
  <si>
    <t>S P- BUGADI</t>
  </si>
  <si>
    <t xml:space="preserve">Supplierwise Quotation Report </t>
  </si>
  <si>
    <t>Report is printed by 2 VINAYKUMAR S SHINDE on 26/07/2022 09:54:34</t>
  </si>
  <si>
    <t>Discount P</t>
  </si>
  <si>
    <t>Size</t>
  </si>
  <si>
    <t>Wastage Calc On</t>
  </si>
  <si>
    <t>Tut</t>
  </si>
  <si>
    <t>Gross Wt</t>
  </si>
  <si>
    <t>VANSHIKA SILVER ART</t>
  </si>
  <si>
    <t>K C ORNAMENTS</t>
  </si>
  <si>
    <t>PARAS JEWELLERS</t>
  </si>
  <si>
    <t>SHREE MAHAVIR SILVER ART</t>
  </si>
  <si>
    <t>NAG-NAGIN</t>
  </si>
  <si>
    <t xml:space="preserve">YAMAIDEVI (KANESAR)                          </t>
  </si>
  <si>
    <t>ASHOK DATTATRAY AMBILVADE</t>
  </si>
  <si>
    <t xml:space="preserve">CHAFAA PHOOL 5GM                             </t>
  </si>
  <si>
    <t xml:space="preserve">CHAFAA PHOOL 7 GM                            </t>
  </si>
  <si>
    <t>HARSHAL SILVER WORKS</t>
  </si>
  <si>
    <t>MANISH ORNAMENTS</t>
  </si>
  <si>
    <t>MANISH JEWELLERS</t>
  </si>
  <si>
    <t>MAHAVEER ORNAMENTS</t>
  </si>
  <si>
    <t>NEHA ARTS</t>
  </si>
  <si>
    <t>M/S AKOLKAR SARAF</t>
  </si>
  <si>
    <t xml:space="preserve">BEL PAAN                                     </t>
  </si>
  <si>
    <t>Karanda 2 Pali</t>
  </si>
  <si>
    <t>MANAJI JEWELLRS (SUPPLIER)</t>
  </si>
  <si>
    <t>Financial Year From 01/04/2020 To 31/03/2021</t>
  </si>
  <si>
    <t>OXIDIZED STONE PAYAL</t>
  </si>
  <si>
    <t>M/S MANISH JEWELLERS</t>
  </si>
  <si>
    <t>R.K.SILVER (SUPPLIER)</t>
  </si>
  <si>
    <t>M/S DEVANSH JEWELLERS</t>
  </si>
  <si>
    <t>MAA SUNDHA SILVER</t>
  </si>
  <si>
    <t>HANUMANT SILVER WORK</t>
  </si>
  <si>
    <t>PADMINI JEWELS</t>
  </si>
  <si>
    <t>DHASHARATH SILVER ART PVT LTD</t>
  </si>
  <si>
    <t>SILVER SAGAR</t>
  </si>
  <si>
    <t>BHARAT BALWANT SHENDURE (HUF)</t>
  </si>
  <si>
    <t>MAA SILVER (SUPPLIER)</t>
  </si>
  <si>
    <t>M.E.DUSANE SARAF</t>
  </si>
  <si>
    <t>ROHIT NANDKUMAR SUTAR</t>
  </si>
  <si>
    <t>R.K.TRADERS</t>
  </si>
  <si>
    <t>SWAPNIL DATTATRAY MAHAMUNI</t>
  </si>
  <si>
    <t>KUSH MANMATHA MALLICK</t>
  </si>
  <si>
    <t>ENCHANTING INDIA SILVER</t>
  </si>
  <si>
    <t>RAJAT SILVERS</t>
  </si>
  <si>
    <t>SAMADHAN RAJENDRA NAGANE</t>
  </si>
  <si>
    <t>RUSHI JEWELLERS</t>
  </si>
  <si>
    <t>S.JASHVANTLAL&amp; CO.</t>
  </si>
  <si>
    <t>JAIHIND SILVER PALACE</t>
  </si>
  <si>
    <t>DASHRATH SILVER ART PVT.LTD.</t>
  </si>
  <si>
    <t>MAHALAXMI JEWELS</t>
  </si>
  <si>
    <t>Fra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</si>
</sst>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left"/>
    </xf>
    <xf numFmtId="0" fontId="0" fillId="2" borderId="0" xfId="0" applyFill="1" applyAlignment="1">
      <alignment horizontal="center"/>
    </xf>
    <xf numFmtId="164" fontId="0" fillId="0" borderId="1" xfId="0" applyNumberFormat="1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0" xfId="0" applyFont="1"/>
    <xf numFmtId="0" fontId="3" fillId="0" borderId="0" xfId="0" applyFont="1"/>
    <xf numFmtId="0" fontId="2" fillId="6" borderId="0" xfId="0" applyFont="1" applyFill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2"/>
  <sheetViews>
    <sheetView tabSelected="1" workbookViewId="0">
      <pane xSplit="4" ySplit="3" topLeftCell="H4" activePane="bottomRight" state="frozen"/>
      <selection pane="topRight" activeCell="D1" sqref="D1"/>
      <selection pane="bottomLeft" activeCell="A4" sqref="A4"/>
      <selection pane="bottomRight" activeCell="A10" sqref="A10"/>
    </sheetView>
  </sheetViews>
  <sheetFormatPr defaultRowHeight="15" x14ac:dyDescent="0.25"/>
  <cols>
    <col min="1" max="1" width="6" customWidth="1"/>
    <col min="2" max="2" width="25" customWidth="1"/>
    <col min="3" max="3" width="19.7109375" bestFit="1" customWidth="1"/>
    <col min="4" max="4" width="26.28515625" customWidth="1"/>
    <col min="5" max="5" width="6.28515625" style="2" bestFit="1" customWidth="1"/>
    <col min="6" max="6" width="11.42578125" style="2" bestFit="1" customWidth="1"/>
    <col min="7" max="7" width="16.42578125" style="2" bestFit="1" customWidth="1"/>
    <col min="8" max="8" width="13.140625" style="2" bestFit="1" customWidth="1"/>
    <col min="9" max="9" width="1.140625" style="2" customWidth="1"/>
    <col min="10" max="10" width="6.7109375" style="2" customWidth="1"/>
    <col min="11" max="11" width="11.5703125" style="2" bestFit="1" customWidth="1"/>
    <col min="12" max="12" width="10.7109375" style="2" bestFit="1" customWidth="1"/>
    <col min="13" max="13" width="1.28515625" customWidth="1"/>
    <col min="14" max="14" width="21.140625" style="2" bestFit="1" customWidth="1"/>
    <col min="15" max="15" width="1" style="2" customWidth="1"/>
    <col min="16" max="16" width="13.140625" style="2" bestFit="1" customWidth="1"/>
    <col min="17" max="17" width="10.7109375" style="2" customWidth="1"/>
    <col min="18" max="18" width="13.140625" style="2" bestFit="1" customWidth="1"/>
    <col min="19" max="19" width="1.28515625" customWidth="1"/>
    <col min="20" max="20" width="10.85546875" style="2" bestFit="1" customWidth="1"/>
    <col min="21" max="21" width="6.85546875" style="15" bestFit="1" customWidth="1"/>
    <col min="22" max="22" width="8.28515625" style="15" bestFit="1" customWidth="1"/>
    <col min="23" max="23" width="11.7109375" bestFit="1" customWidth="1"/>
    <col min="24" max="24" width="11.7109375" customWidth="1"/>
    <col min="25" max="25" width="9.85546875" bestFit="1" customWidth="1"/>
    <col min="27" max="27" width="8" customWidth="1"/>
  </cols>
  <sheetData>
    <row r="1" spans="1:29" x14ac:dyDescent="0.25">
      <c r="A1" t="s">
        <v>1916</v>
      </c>
      <c r="B1" s="3" t="s">
        <v>9</v>
      </c>
      <c r="C1" s="19" t="s">
        <v>637</v>
      </c>
      <c r="D1" s="19">
        <v>60</v>
      </c>
      <c r="E1" s="9"/>
      <c r="F1" s="9"/>
      <c r="I1" s="9"/>
      <c r="J1" s="27" t="s">
        <v>636</v>
      </c>
      <c r="K1" s="27"/>
      <c r="L1" s="27"/>
      <c r="M1" s="3"/>
      <c r="N1" s="9" t="s">
        <v>1928</v>
      </c>
      <c r="O1" s="9"/>
      <c r="P1" s="9" t="s">
        <v>1905</v>
      </c>
      <c r="Q1" s="9" t="s">
        <v>1908</v>
      </c>
      <c r="R1" s="9" t="s">
        <v>1906</v>
      </c>
      <c r="S1" s="3"/>
      <c r="T1" s="9" t="s">
        <v>1904</v>
      </c>
      <c r="U1" s="13" t="s">
        <v>1913</v>
      </c>
      <c r="V1" s="13" t="s">
        <v>1912</v>
      </c>
      <c r="W1" s="9" t="s">
        <v>1925</v>
      </c>
      <c r="X1" s="9" t="s">
        <v>1910</v>
      </c>
      <c r="Y1" s="9" t="s">
        <v>1914</v>
      </c>
      <c r="AA1" s="9" t="s">
        <v>1916</v>
      </c>
      <c r="AC1" s="3" t="s">
        <v>2173</v>
      </c>
    </row>
    <row r="2" spans="1:29" x14ac:dyDescent="0.25">
      <c r="A2" t="s">
        <v>638</v>
      </c>
      <c r="B2" s="4" t="s">
        <v>2</v>
      </c>
      <c r="C2" s="4" t="s">
        <v>3</v>
      </c>
      <c r="D2" s="4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 t="s">
        <v>633</v>
      </c>
      <c r="K2" s="8" t="s">
        <v>634</v>
      </c>
      <c r="L2" s="8" t="s">
        <v>635</v>
      </c>
      <c r="M2" s="4">
        <v>0</v>
      </c>
      <c r="N2" s="8" t="s">
        <v>638</v>
      </c>
      <c r="O2" s="8"/>
      <c r="P2" s="8" t="s">
        <v>638</v>
      </c>
      <c r="Q2" s="8" t="s">
        <v>1909</v>
      </c>
      <c r="R2" s="8" t="s">
        <v>638</v>
      </c>
      <c r="S2" s="4">
        <v>0</v>
      </c>
      <c r="T2" s="8" t="s">
        <v>638</v>
      </c>
      <c r="U2" s="14" t="s">
        <v>1911</v>
      </c>
      <c r="V2" s="14" t="s">
        <v>1913</v>
      </c>
      <c r="W2" s="8" t="s">
        <v>1926</v>
      </c>
      <c r="X2" s="8" t="s">
        <v>1915</v>
      </c>
      <c r="Y2" s="8" t="s">
        <v>1915</v>
      </c>
      <c r="Z2">
        <v>0</v>
      </c>
      <c r="AA2" s="8" t="s">
        <v>1927</v>
      </c>
      <c r="AC2" s="8" t="s">
        <v>1915</v>
      </c>
    </row>
    <row r="3" spans="1:29" ht="9.75" customHeight="1" x14ac:dyDescent="0.25">
      <c r="B3" s="8" t="s">
        <v>1917</v>
      </c>
      <c r="C3" s="8" t="s">
        <v>1917</v>
      </c>
      <c r="D3" s="8" t="s">
        <v>1917</v>
      </c>
      <c r="E3" s="8" t="s">
        <v>1917</v>
      </c>
      <c r="F3" s="8" t="s">
        <v>1917</v>
      </c>
      <c r="G3" s="8" t="s">
        <v>1917</v>
      </c>
      <c r="H3" s="8" t="s">
        <v>1917</v>
      </c>
      <c r="I3" s="8" t="s">
        <v>1917</v>
      </c>
      <c r="J3" s="8" t="s">
        <v>1917</v>
      </c>
      <c r="K3" s="8" t="s">
        <v>1917</v>
      </c>
      <c r="L3" s="8" t="s">
        <v>1917</v>
      </c>
      <c r="M3" s="8" t="s">
        <v>1917</v>
      </c>
      <c r="N3" s="8" t="s">
        <v>1917</v>
      </c>
      <c r="O3" s="8" t="s">
        <v>1917</v>
      </c>
      <c r="P3" s="8" t="s">
        <v>1917</v>
      </c>
      <c r="Q3" s="8" t="s">
        <v>1917</v>
      </c>
      <c r="R3" s="8" t="s">
        <v>1917</v>
      </c>
      <c r="S3" s="8" t="s">
        <v>1917</v>
      </c>
      <c r="T3" s="8" t="s">
        <v>1917</v>
      </c>
      <c r="U3" s="8" t="s">
        <v>1917</v>
      </c>
      <c r="V3" s="8" t="s">
        <v>1917</v>
      </c>
      <c r="W3" s="8" t="s">
        <v>1917</v>
      </c>
      <c r="X3" s="8"/>
      <c r="Y3" s="8" t="s">
        <v>1917</v>
      </c>
      <c r="AA3" s="8" t="s">
        <v>1917</v>
      </c>
      <c r="AC3" s="8" t="s">
        <v>1917</v>
      </c>
    </row>
    <row r="4" spans="1:29" ht="15" customHeight="1" x14ac:dyDescent="0.25">
      <c r="A4">
        <f>W4</f>
        <v>22</v>
      </c>
      <c r="B4" s="20" t="s">
        <v>37</v>
      </c>
      <c r="C4" s="20" t="s">
        <v>38</v>
      </c>
      <c r="D4" s="20" t="s">
        <v>39</v>
      </c>
      <c r="E4" s="20">
        <v>65</v>
      </c>
      <c r="F4" s="20">
        <v>1.2</v>
      </c>
      <c r="G4" s="10" t="s">
        <v>10</v>
      </c>
      <c r="H4" s="9">
        <v>14</v>
      </c>
      <c r="I4" s="9"/>
      <c r="J4" s="9">
        <v>1000</v>
      </c>
      <c r="K4" s="5">
        <f t="shared" ref="K4:K67" si="0">((IF(G4="Net Wt",F4,"0"))*J4)/($D$1*10)</f>
        <v>2</v>
      </c>
      <c r="L4" s="6">
        <f t="shared" ref="L4:L65" si="1">(((IF(G4="Pcs",F4,"0"))/J4)*1000)/($D$1*10)</f>
        <v>0</v>
      </c>
      <c r="M4" s="3"/>
      <c r="N4" s="11">
        <f t="shared" ref="N4:N67" si="2">VALUE(K4+L4+H4)</f>
        <v>16</v>
      </c>
      <c r="O4" s="5"/>
      <c r="P4" s="5">
        <v>1</v>
      </c>
      <c r="Q4" s="5">
        <v>0.25</v>
      </c>
      <c r="R4" s="12">
        <f>N4+P4+Q4</f>
        <v>17.25</v>
      </c>
      <c r="S4" s="3"/>
      <c r="T4" s="9">
        <f>SUMIFS('Shop Wastage+CS Margin'!F:F,'Shop Wastage+CS Margin'!D:D,'Franchise Wastage '!D4,'Shop Wastage+CS Margin'!C:C,'Franchise Wastage '!C4)</f>
        <v>32</v>
      </c>
      <c r="U4" s="13">
        <f>SUMIFS('Shop Wastage+CS Margin'!A:A,'Shop Wastage+CS Margin'!D:D,'Franchise Wastage '!D4,'Shop Wastage+CS Margin'!C:C,'Franchise Wastage '!C4)</f>
        <v>5</v>
      </c>
      <c r="V4" s="16">
        <f>R4+U4+Q4</f>
        <v>22.5</v>
      </c>
      <c r="W4" s="3">
        <v>22</v>
      </c>
      <c r="X4" s="7">
        <f>W4-R4</f>
        <v>4.75</v>
      </c>
      <c r="Y4" s="7">
        <f t="shared" ref="Y4:Y67" si="3">VALUE(T4-R4)</f>
        <v>14.75</v>
      </c>
      <c r="AA4" s="18">
        <f>SUMIFS(Sheet3!C:C,Sheet3!B:B,'Franchise Wastage '!D4,Sheet3!A:A,'Franchise Wastage '!C5)</f>
        <v>21.88372093023256</v>
      </c>
      <c r="AC4" s="3">
        <f t="shared" ref="AC4:AC7" si="4">T4-W4</f>
        <v>10</v>
      </c>
    </row>
    <row r="5" spans="1:29" ht="15" customHeight="1" x14ac:dyDescent="0.25">
      <c r="A5">
        <f t="shared" ref="A5:A68" si="5">W5</f>
        <v>22</v>
      </c>
      <c r="B5" s="20" t="s">
        <v>37</v>
      </c>
      <c r="C5" s="20" t="s">
        <v>38</v>
      </c>
      <c r="D5" s="20" t="s">
        <v>40</v>
      </c>
      <c r="E5" s="20">
        <v>75</v>
      </c>
      <c r="F5" s="20">
        <v>1.2</v>
      </c>
      <c r="G5" s="10" t="s">
        <v>10</v>
      </c>
      <c r="H5" s="9">
        <v>14</v>
      </c>
      <c r="I5" s="9"/>
      <c r="J5" s="9">
        <v>1000</v>
      </c>
      <c r="K5" s="5">
        <f t="shared" si="0"/>
        <v>2</v>
      </c>
      <c r="L5" s="6">
        <f t="shared" si="1"/>
        <v>0</v>
      </c>
      <c r="M5" s="3"/>
      <c r="N5" s="11">
        <f t="shared" si="2"/>
        <v>16</v>
      </c>
      <c r="O5" s="5"/>
      <c r="P5" s="5">
        <v>1</v>
      </c>
      <c r="Q5" s="5">
        <v>0.25</v>
      </c>
      <c r="R5" s="12">
        <f t="shared" ref="R5:R66" si="6">N5+P5+Q5</f>
        <v>17.25</v>
      </c>
      <c r="S5" s="3"/>
      <c r="T5" s="9">
        <f>SUMIFS('Shop Wastage+CS Margin'!F:F,'Shop Wastage+CS Margin'!D:D,'Franchise Wastage '!D5,'Shop Wastage+CS Margin'!C:C,'Franchise Wastage '!C5)</f>
        <v>35</v>
      </c>
      <c r="U5" s="13">
        <f>SUMIFS('Shop Wastage+CS Margin'!A:A,'Shop Wastage+CS Margin'!D:D,'Franchise Wastage '!D5,'Shop Wastage+CS Margin'!C:C,'Franchise Wastage '!C5)</f>
        <v>5</v>
      </c>
      <c r="V5" s="16">
        <f t="shared" ref="V5:V68" si="7">R5+U5+Q5</f>
        <v>22.5</v>
      </c>
      <c r="W5" s="3">
        <v>22</v>
      </c>
      <c r="X5" s="7">
        <f t="shared" ref="X5:X68" si="8">W5-R5</f>
        <v>4.75</v>
      </c>
      <c r="Y5" s="7">
        <f t="shared" si="3"/>
        <v>17.75</v>
      </c>
      <c r="AA5" s="18">
        <f>SUMIFS(Sheet3!C:C,Sheet3!B:B,'Franchise Wastage '!D5,Sheet3!A:A,'Franchise Wastage '!C6)</f>
        <v>0</v>
      </c>
      <c r="AC5" s="3">
        <f t="shared" si="4"/>
        <v>13</v>
      </c>
    </row>
    <row r="6" spans="1:29" ht="15" customHeight="1" x14ac:dyDescent="0.25">
      <c r="A6">
        <f t="shared" si="5"/>
        <v>21.5</v>
      </c>
      <c r="B6" s="20" t="s">
        <v>37</v>
      </c>
      <c r="C6" s="20" t="s">
        <v>41</v>
      </c>
      <c r="D6" s="20" t="s">
        <v>42</v>
      </c>
      <c r="E6" s="20">
        <v>65</v>
      </c>
      <c r="F6" s="20">
        <v>0.9</v>
      </c>
      <c r="G6" s="10" t="s">
        <v>10</v>
      </c>
      <c r="H6" s="9">
        <v>14</v>
      </c>
      <c r="I6" s="9"/>
      <c r="J6" s="9">
        <v>1000</v>
      </c>
      <c r="K6" s="5">
        <f t="shared" si="0"/>
        <v>1.5</v>
      </c>
      <c r="L6" s="6">
        <f t="shared" si="1"/>
        <v>0</v>
      </c>
      <c r="M6" s="3"/>
      <c r="N6" s="11">
        <f t="shared" si="2"/>
        <v>15.5</v>
      </c>
      <c r="O6" s="5"/>
      <c r="P6" s="5">
        <v>1</v>
      </c>
      <c r="Q6" s="5">
        <v>0.25</v>
      </c>
      <c r="R6" s="12">
        <f t="shared" si="6"/>
        <v>16.75</v>
      </c>
      <c r="S6" s="3"/>
      <c r="T6" s="9">
        <f>SUMIFS('Shop Wastage+CS Margin'!F:F,'Shop Wastage+CS Margin'!D:D,'Franchise Wastage '!D6,'Shop Wastage+CS Margin'!C:C,'Franchise Wastage '!C6)</f>
        <v>34</v>
      </c>
      <c r="U6" s="13">
        <f>SUMIFS('Shop Wastage+CS Margin'!A:A,'Shop Wastage+CS Margin'!D:D,'Franchise Wastage '!D6,'Shop Wastage+CS Margin'!C:C,'Franchise Wastage '!C6)</f>
        <v>5</v>
      </c>
      <c r="V6" s="16">
        <f t="shared" si="7"/>
        <v>22</v>
      </c>
      <c r="W6" s="3">
        <v>21.5</v>
      </c>
      <c r="X6" s="7">
        <f t="shared" si="8"/>
        <v>4.75</v>
      </c>
      <c r="Y6" s="7">
        <f t="shared" si="3"/>
        <v>17.25</v>
      </c>
      <c r="AA6" s="18">
        <f>SUMIFS(Sheet3!C:C,Sheet3!B:B,'Franchise Wastage '!D6,Sheet3!A:A,'Franchise Wastage '!C7)</f>
        <v>0</v>
      </c>
      <c r="AC6" s="3">
        <f t="shared" si="4"/>
        <v>12.5</v>
      </c>
    </row>
    <row r="7" spans="1:29" ht="15" customHeight="1" x14ac:dyDescent="0.25">
      <c r="A7">
        <f t="shared" si="5"/>
        <v>40</v>
      </c>
      <c r="B7" t="s">
        <v>2150</v>
      </c>
      <c r="C7" s="20" t="s">
        <v>52</v>
      </c>
      <c r="D7" s="20" t="s">
        <v>53</v>
      </c>
      <c r="E7" s="20">
        <v>75</v>
      </c>
      <c r="F7" s="20">
        <v>6.5</v>
      </c>
      <c r="G7" s="10" t="s">
        <v>10</v>
      </c>
      <c r="H7" s="9">
        <v>22</v>
      </c>
      <c r="I7" s="9"/>
      <c r="J7" s="9">
        <v>1000</v>
      </c>
      <c r="K7" s="5">
        <f t="shared" si="0"/>
        <v>10.833333333333334</v>
      </c>
      <c r="L7" s="6">
        <f t="shared" si="1"/>
        <v>0</v>
      </c>
      <c r="M7" s="3"/>
      <c r="N7" s="11">
        <f t="shared" si="2"/>
        <v>32.833333333333336</v>
      </c>
      <c r="O7" s="5"/>
      <c r="P7" s="5">
        <v>1</v>
      </c>
      <c r="Q7" s="5">
        <v>0.25</v>
      </c>
      <c r="R7" s="12">
        <f t="shared" si="6"/>
        <v>34.083333333333336</v>
      </c>
      <c r="S7" s="3"/>
      <c r="T7" s="9">
        <f>SUMIFS('Shop Wastage+CS Margin'!F:F,'Shop Wastage+CS Margin'!D:D,'Franchise Wastage '!D7,'Shop Wastage+CS Margin'!C:C,'Franchise Wastage '!C7)</f>
        <v>55</v>
      </c>
      <c r="U7" s="13">
        <f>SUMIFS('Shop Wastage+CS Margin'!A:A,'Shop Wastage+CS Margin'!D:D,'Franchise Wastage '!D7,'Shop Wastage+CS Margin'!C:C,'Franchise Wastage '!C7)</f>
        <v>5</v>
      </c>
      <c r="V7" s="16">
        <f t="shared" si="7"/>
        <v>39.333333333333336</v>
      </c>
      <c r="W7" s="3">
        <v>40</v>
      </c>
      <c r="X7" s="7">
        <f t="shared" si="8"/>
        <v>5.9166666666666643</v>
      </c>
      <c r="Y7" s="7">
        <f t="shared" si="3"/>
        <v>20.916666666666664</v>
      </c>
      <c r="AA7" s="18">
        <f>SUMIFS(Sheet3!C:C,Sheet3!B:B,'Franchise Wastage '!D7,Sheet3!A:A,'Franchise Wastage '!C8)</f>
        <v>0</v>
      </c>
      <c r="AC7" s="3">
        <f>T7-W7</f>
        <v>15</v>
      </c>
    </row>
    <row r="8" spans="1:29" ht="15" customHeight="1" x14ac:dyDescent="0.25">
      <c r="A8">
        <f t="shared" si="5"/>
        <v>25</v>
      </c>
      <c r="B8" t="s">
        <v>2150</v>
      </c>
      <c r="C8" s="20" t="s">
        <v>54</v>
      </c>
      <c r="D8" s="20" t="s">
        <v>55</v>
      </c>
      <c r="E8" s="20">
        <v>65</v>
      </c>
      <c r="F8" s="20">
        <v>2.8</v>
      </c>
      <c r="G8" s="10" t="s">
        <v>10</v>
      </c>
      <c r="H8" s="9">
        <v>14</v>
      </c>
      <c r="I8" s="9"/>
      <c r="J8" s="9">
        <v>1000</v>
      </c>
      <c r="K8" s="5">
        <f t="shared" si="0"/>
        <v>4.666666666666667</v>
      </c>
      <c r="L8" s="6">
        <f t="shared" si="1"/>
        <v>0</v>
      </c>
      <c r="M8" s="3"/>
      <c r="N8" s="11">
        <f t="shared" si="2"/>
        <v>18.666666666666668</v>
      </c>
      <c r="O8" s="5"/>
      <c r="P8" s="5">
        <v>1</v>
      </c>
      <c r="Q8" s="5">
        <v>0.25</v>
      </c>
      <c r="R8" s="12">
        <f t="shared" si="6"/>
        <v>19.916666666666668</v>
      </c>
      <c r="S8" s="3"/>
      <c r="T8" s="9">
        <f>SUMIFS('Shop Wastage+CS Margin'!F:F,'Shop Wastage+CS Margin'!D:D,'Franchise Wastage '!D8,'Shop Wastage+CS Margin'!C:C,'Franchise Wastage '!C8)</f>
        <v>40</v>
      </c>
      <c r="U8" s="13">
        <f>SUMIFS('Shop Wastage+CS Margin'!A:A,'Shop Wastage+CS Margin'!D:D,'Franchise Wastage '!D8,'Shop Wastage+CS Margin'!C:C,'Franchise Wastage '!C8)</f>
        <v>5</v>
      </c>
      <c r="V8" s="16">
        <f t="shared" si="7"/>
        <v>25.166666666666668</v>
      </c>
      <c r="W8" s="3">
        <v>25</v>
      </c>
      <c r="X8" s="7">
        <f t="shared" si="8"/>
        <v>5.0833333333333321</v>
      </c>
      <c r="Y8" s="7">
        <f t="shared" si="3"/>
        <v>20.083333333333332</v>
      </c>
      <c r="AA8" s="18">
        <f>SUMIFS(Sheet3!C:C,Sheet3!B:B,'Franchise Wastage '!D8,Sheet3!A:A,'Franchise Wastage '!C9)</f>
        <v>23.549107142857142</v>
      </c>
      <c r="AC8" s="3">
        <f t="shared" ref="AC8:AC71" si="9">T8-W8</f>
        <v>15</v>
      </c>
    </row>
    <row r="9" spans="1:29" ht="15" customHeight="1" x14ac:dyDescent="0.25">
      <c r="A9">
        <f t="shared" si="5"/>
        <v>18</v>
      </c>
      <c r="B9" t="s">
        <v>2150</v>
      </c>
      <c r="C9" s="20" t="s">
        <v>56</v>
      </c>
      <c r="D9" s="20" t="s">
        <v>57</v>
      </c>
      <c r="E9" s="20">
        <v>70</v>
      </c>
      <c r="F9" s="20">
        <v>1.2</v>
      </c>
      <c r="G9" s="10" t="s">
        <v>10</v>
      </c>
      <c r="H9" s="9">
        <v>10</v>
      </c>
      <c r="I9" s="9"/>
      <c r="J9" s="9">
        <v>1000</v>
      </c>
      <c r="K9" s="5">
        <f t="shared" si="0"/>
        <v>2</v>
      </c>
      <c r="L9" s="6">
        <f t="shared" si="1"/>
        <v>0</v>
      </c>
      <c r="M9" s="3"/>
      <c r="N9" s="11">
        <f t="shared" si="2"/>
        <v>12</v>
      </c>
      <c r="O9" s="5"/>
      <c r="P9" s="5">
        <v>2</v>
      </c>
      <c r="Q9" s="5">
        <v>0.25</v>
      </c>
      <c r="R9" s="12">
        <f t="shared" si="6"/>
        <v>14.25</v>
      </c>
      <c r="S9" s="3"/>
      <c r="T9" s="9">
        <f>SUMIFS('Shop Wastage+CS Margin'!F:F,'Shop Wastage+CS Margin'!D:D,'Franchise Wastage '!D9,'Shop Wastage+CS Margin'!C:C,'Franchise Wastage '!C9)</f>
        <v>35</v>
      </c>
      <c r="U9" s="13">
        <f>SUMIFS('Shop Wastage+CS Margin'!A:A,'Shop Wastage+CS Margin'!D:D,'Franchise Wastage '!D9,'Shop Wastage+CS Margin'!C:C,'Franchise Wastage '!C9)</f>
        <v>5</v>
      </c>
      <c r="V9" s="16">
        <f t="shared" si="7"/>
        <v>19.5</v>
      </c>
      <c r="W9" s="3">
        <v>18</v>
      </c>
      <c r="X9" s="7">
        <f t="shared" si="8"/>
        <v>3.75</v>
      </c>
      <c r="Y9" s="7">
        <f t="shared" si="3"/>
        <v>20.75</v>
      </c>
      <c r="AA9" s="18">
        <f>SUMIFS(Sheet3!C:C,Sheet3!B:B,'Franchise Wastage '!D9,Sheet3!A:A,'Franchise Wastage '!C10)</f>
        <v>19</v>
      </c>
      <c r="AC9" s="3">
        <f t="shared" si="9"/>
        <v>17</v>
      </c>
    </row>
    <row r="10" spans="1:29" ht="15" customHeight="1" x14ac:dyDescent="0.25">
      <c r="A10">
        <f t="shared" si="5"/>
        <v>18</v>
      </c>
      <c r="B10" t="s">
        <v>2150</v>
      </c>
      <c r="C10" s="20" t="s">
        <v>56</v>
      </c>
      <c r="D10" s="20" t="s">
        <v>30</v>
      </c>
      <c r="E10" s="20">
        <v>70</v>
      </c>
      <c r="F10" s="20">
        <v>1.2</v>
      </c>
      <c r="G10" s="10" t="s">
        <v>10</v>
      </c>
      <c r="H10" s="9">
        <v>10</v>
      </c>
      <c r="I10" s="9"/>
      <c r="J10" s="9">
        <v>1000</v>
      </c>
      <c r="K10" s="5">
        <f t="shared" si="0"/>
        <v>2</v>
      </c>
      <c r="L10" s="6">
        <f t="shared" si="1"/>
        <v>0</v>
      </c>
      <c r="M10" s="3"/>
      <c r="N10" s="11">
        <f t="shared" si="2"/>
        <v>12</v>
      </c>
      <c r="O10" s="5"/>
      <c r="P10" s="5">
        <v>2</v>
      </c>
      <c r="Q10" s="5">
        <v>0.25</v>
      </c>
      <c r="R10" s="12">
        <f t="shared" si="6"/>
        <v>14.25</v>
      </c>
      <c r="S10" s="3"/>
      <c r="T10" s="9">
        <f>SUMIFS('Shop Wastage+CS Margin'!F:F,'Shop Wastage+CS Margin'!D:D,'Franchise Wastage '!D10,'Shop Wastage+CS Margin'!C:C,'Franchise Wastage '!C10)</f>
        <v>35</v>
      </c>
      <c r="U10" s="13">
        <f>SUMIFS('Shop Wastage+CS Margin'!A:A,'Shop Wastage+CS Margin'!D:D,'Franchise Wastage '!D10,'Shop Wastage+CS Margin'!C:C,'Franchise Wastage '!C10)</f>
        <v>5</v>
      </c>
      <c r="V10" s="16">
        <f t="shared" si="7"/>
        <v>19.5</v>
      </c>
      <c r="W10" s="3">
        <v>18</v>
      </c>
      <c r="X10" s="7">
        <f t="shared" si="8"/>
        <v>3.75</v>
      </c>
      <c r="Y10" s="7">
        <f t="shared" si="3"/>
        <v>20.75</v>
      </c>
      <c r="AA10" s="18">
        <f>SUMIFS(Sheet3!C:C,Sheet3!B:B,'Franchise Wastage '!D10,Sheet3!A:A,'Franchise Wastage '!C11)</f>
        <v>19.327790973871736</v>
      </c>
      <c r="AC10" s="3">
        <f t="shared" si="9"/>
        <v>17</v>
      </c>
    </row>
    <row r="11" spans="1:29" ht="15" customHeight="1" x14ac:dyDescent="0.25">
      <c r="A11">
        <f t="shared" si="5"/>
        <v>18</v>
      </c>
      <c r="B11" t="s">
        <v>2150</v>
      </c>
      <c r="C11" s="20" t="s">
        <v>56</v>
      </c>
      <c r="D11" s="20" t="s">
        <v>58</v>
      </c>
      <c r="E11" s="20">
        <v>70</v>
      </c>
      <c r="F11" s="20">
        <v>1.2</v>
      </c>
      <c r="G11" s="10" t="s">
        <v>10</v>
      </c>
      <c r="H11" s="9">
        <v>10</v>
      </c>
      <c r="I11" s="9"/>
      <c r="J11" s="9">
        <v>1000</v>
      </c>
      <c r="K11" s="5">
        <f t="shared" si="0"/>
        <v>2</v>
      </c>
      <c r="L11" s="6">
        <f t="shared" si="1"/>
        <v>0</v>
      </c>
      <c r="M11" s="3"/>
      <c r="N11" s="11">
        <f t="shared" si="2"/>
        <v>12</v>
      </c>
      <c r="O11" s="5"/>
      <c r="P11" s="5">
        <v>2</v>
      </c>
      <c r="Q11" s="5">
        <v>0.25</v>
      </c>
      <c r="R11" s="12">
        <f t="shared" si="6"/>
        <v>14.25</v>
      </c>
      <c r="S11" s="3"/>
      <c r="T11" s="9">
        <f>SUMIFS('Shop Wastage+CS Margin'!F:F,'Shop Wastage+CS Margin'!D:D,'Franchise Wastage '!D11,'Shop Wastage+CS Margin'!C:C,'Franchise Wastage '!C11)</f>
        <v>35</v>
      </c>
      <c r="U11" s="13">
        <f>SUMIFS('Shop Wastage+CS Margin'!A:A,'Shop Wastage+CS Margin'!D:D,'Franchise Wastage '!D11,'Shop Wastage+CS Margin'!C:C,'Franchise Wastage '!C11)</f>
        <v>5</v>
      </c>
      <c r="V11" s="16">
        <f t="shared" si="7"/>
        <v>19.5</v>
      </c>
      <c r="W11" s="3">
        <v>18</v>
      </c>
      <c r="X11" s="7">
        <f t="shared" si="8"/>
        <v>3.75</v>
      </c>
      <c r="Y11" s="7">
        <f t="shared" si="3"/>
        <v>20.75</v>
      </c>
      <c r="AA11" s="18">
        <f>SUMIFS(Sheet3!C:C,Sheet3!B:B,'Franchise Wastage '!D11,Sheet3!A:A,'Franchise Wastage '!C12)</f>
        <v>18.296207104154124</v>
      </c>
      <c r="AC11" s="3">
        <f t="shared" si="9"/>
        <v>17</v>
      </c>
    </row>
    <row r="12" spans="1:29" ht="15" customHeight="1" x14ac:dyDescent="0.25">
      <c r="A12">
        <f t="shared" si="5"/>
        <v>18</v>
      </c>
      <c r="B12" t="s">
        <v>2150</v>
      </c>
      <c r="C12" s="20" t="s">
        <v>56</v>
      </c>
      <c r="D12" s="20" t="s">
        <v>25</v>
      </c>
      <c r="E12" s="20">
        <v>70</v>
      </c>
      <c r="F12" s="20">
        <v>1.2</v>
      </c>
      <c r="G12" s="10" t="s">
        <v>10</v>
      </c>
      <c r="H12" s="9">
        <v>10</v>
      </c>
      <c r="I12" s="9"/>
      <c r="J12" s="9">
        <v>1000</v>
      </c>
      <c r="K12" s="5">
        <f t="shared" si="0"/>
        <v>2</v>
      </c>
      <c r="L12" s="6">
        <f t="shared" si="1"/>
        <v>0</v>
      </c>
      <c r="M12" s="3"/>
      <c r="N12" s="11">
        <f t="shared" si="2"/>
        <v>12</v>
      </c>
      <c r="O12" s="5"/>
      <c r="P12" s="5">
        <v>2</v>
      </c>
      <c r="Q12" s="5">
        <v>0.25</v>
      </c>
      <c r="R12" s="12">
        <f t="shared" si="6"/>
        <v>14.25</v>
      </c>
      <c r="S12" s="3"/>
      <c r="T12" s="9">
        <f>SUMIFS('Shop Wastage+CS Margin'!F:F,'Shop Wastage+CS Margin'!D:D,'Franchise Wastage '!D12,'Shop Wastage+CS Margin'!C:C,'Franchise Wastage '!C12)</f>
        <v>35</v>
      </c>
      <c r="U12" s="13">
        <f>SUMIFS('Shop Wastage+CS Margin'!A:A,'Shop Wastage+CS Margin'!D:D,'Franchise Wastage '!D12,'Shop Wastage+CS Margin'!C:C,'Franchise Wastage '!C12)</f>
        <v>5</v>
      </c>
      <c r="V12" s="16">
        <f t="shared" si="7"/>
        <v>19.5</v>
      </c>
      <c r="W12" s="3">
        <v>18</v>
      </c>
      <c r="X12" s="7">
        <f t="shared" si="8"/>
        <v>3.75</v>
      </c>
      <c r="Y12" s="7">
        <f t="shared" si="3"/>
        <v>20.75</v>
      </c>
      <c r="AA12" s="18">
        <f>SUMIFS(Sheet3!C:C,Sheet3!B:B,'Franchise Wastage '!D12,Sheet3!A:A,'Franchise Wastage '!C13)</f>
        <v>0</v>
      </c>
      <c r="AC12" s="3">
        <f t="shared" si="9"/>
        <v>17</v>
      </c>
    </row>
    <row r="13" spans="1:29" ht="15" customHeight="1" x14ac:dyDescent="0.25">
      <c r="A13">
        <f t="shared" si="5"/>
        <v>18</v>
      </c>
      <c r="B13" t="s">
        <v>2150</v>
      </c>
      <c r="C13" s="20" t="s">
        <v>56</v>
      </c>
      <c r="D13" s="20" t="s">
        <v>59</v>
      </c>
      <c r="E13" s="20">
        <v>70</v>
      </c>
      <c r="F13" s="20">
        <v>1.2</v>
      </c>
      <c r="G13" s="10" t="s">
        <v>10</v>
      </c>
      <c r="H13" s="9">
        <v>10</v>
      </c>
      <c r="I13" s="9"/>
      <c r="J13" s="9">
        <v>1000</v>
      </c>
      <c r="K13" s="5">
        <f t="shared" si="0"/>
        <v>2</v>
      </c>
      <c r="L13" s="6">
        <f t="shared" si="1"/>
        <v>0</v>
      </c>
      <c r="M13" s="3"/>
      <c r="N13" s="11">
        <f t="shared" si="2"/>
        <v>12</v>
      </c>
      <c r="O13" s="5"/>
      <c r="P13" s="5">
        <v>2</v>
      </c>
      <c r="Q13" s="5">
        <v>0.25</v>
      </c>
      <c r="R13" s="12">
        <f t="shared" si="6"/>
        <v>14.25</v>
      </c>
      <c r="S13" s="3"/>
      <c r="T13" s="9">
        <f>SUMIFS('Shop Wastage+CS Margin'!F:F,'Shop Wastage+CS Margin'!D:D,'Franchise Wastage '!D13,'Shop Wastage+CS Margin'!C:C,'Franchise Wastage '!C13)</f>
        <v>35</v>
      </c>
      <c r="U13" s="13">
        <f>SUMIFS('Shop Wastage+CS Margin'!A:A,'Shop Wastage+CS Margin'!D:D,'Franchise Wastage '!D13,'Shop Wastage+CS Margin'!C:C,'Franchise Wastage '!C13)</f>
        <v>5</v>
      </c>
      <c r="V13" s="16">
        <f t="shared" si="7"/>
        <v>19.5</v>
      </c>
      <c r="W13" s="3">
        <v>18</v>
      </c>
      <c r="X13" s="7">
        <f t="shared" si="8"/>
        <v>3.75</v>
      </c>
      <c r="Y13" s="7">
        <f t="shared" si="3"/>
        <v>20.75</v>
      </c>
      <c r="AA13" s="18">
        <f>SUMIFS(Sheet3!C:C,Sheet3!B:B,'Franchise Wastage '!D13,Sheet3!A:A,'Franchise Wastage '!C14)</f>
        <v>18.875</v>
      </c>
      <c r="AC13" s="3">
        <f t="shared" si="9"/>
        <v>17</v>
      </c>
    </row>
    <row r="14" spans="1:29" ht="15" customHeight="1" x14ac:dyDescent="0.25">
      <c r="A14">
        <f t="shared" si="5"/>
        <v>22</v>
      </c>
      <c r="B14" t="s">
        <v>2150</v>
      </c>
      <c r="C14" s="20" t="s">
        <v>56</v>
      </c>
      <c r="D14" s="20" t="s">
        <v>60</v>
      </c>
      <c r="E14" s="20">
        <v>65</v>
      </c>
      <c r="F14" s="20">
        <v>1.1000000000000001</v>
      </c>
      <c r="G14" s="10" t="s">
        <v>10</v>
      </c>
      <c r="H14" s="9">
        <v>14</v>
      </c>
      <c r="I14" s="9"/>
      <c r="J14" s="9">
        <v>1000</v>
      </c>
      <c r="K14" s="5">
        <f t="shared" si="0"/>
        <v>1.8333333333333333</v>
      </c>
      <c r="L14" s="6">
        <f t="shared" si="1"/>
        <v>0</v>
      </c>
      <c r="M14" s="3"/>
      <c r="N14" s="11">
        <f t="shared" si="2"/>
        <v>15.833333333333334</v>
      </c>
      <c r="O14" s="5"/>
      <c r="P14" s="5">
        <v>2</v>
      </c>
      <c r="Q14" s="5">
        <v>0.25</v>
      </c>
      <c r="R14" s="12">
        <f t="shared" si="6"/>
        <v>18.083333333333336</v>
      </c>
      <c r="S14" s="3"/>
      <c r="T14" s="9">
        <f>SUMIFS('Shop Wastage+CS Margin'!F:F,'Shop Wastage+CS Margin'!D:D,'Franchise Wastage '!D14,'Shop Wastage+CS Margin'!C:C,'Franchise Wastage '!C14)</f>
        <v>33</v>
      </c>
      <c r="U14" s="13">
        <f>SUMIFS('Shop Wastage+CS Margin'!A:A,'Shop Wastage+CS Margin'!D:D,'Franchise Wastage '!D14,'Shop Wastage+CS Margin'!C:C,'Franchise Wastage '!C14)</f>
        <v>5</v>
      </c>
      <c r="V14" s="16">
        <f t="shared" si="7"/>
        <v>23.333333333333336</v>
      </c>
      <c r="W14" s="3">
        <v>22</v>
      </c>
      <c r="X14" s="7">
        <f t="shared" si="8"/>
        <v>3.9166666666666643</v>
      </c>
      <c r="Y14" s="7">
        <f t="shared" si="3"/>
        <v>14.916666666666664</v>
      </c>
      <c r="AA14" s="18">
        <f>SUMIFS(Sheet3!C:C,Sheet3!B:B,'Franchise Wastage '!D14,Sheet3!A:A,'Franchise Wastage '!C15)</f>
        <v>22.579898770788141</v>
      </c>
      <c r="AC14" s="3">
        <f t="shared" si="9"/>
        <v>11</v>
      </c>
    </row>
    <row r="15" spans="1:29" ht="15" customHeight="1" x14ac:dyDescent="0.25">
      <c r="A15">
        <f t="shared" si="5"/>
        <v>25</v>
      </c>
      <c r="B15" t="s">
        <v>2150</v>
      </c>
      <c r="C15" s="20" t="s">
        <v>56</v>
      </c>
      <c r="D15" s="20" t="s">
        <v>61</v>
      </c>
      <c r="E15" s="20">
        <v>65</v>
      </c>
      <c r="F15" s="20">
        <v>2.8</v>
      </c>
      <c r="G15" s="10" t="s">
        <v>10</v>
      </c>
      <c r="H15" s="9">
        <v>14</v>
      </c>
      <c r="I15" s="9"/>
      <c r="J15" s="9">
        <v>1000</v>
      </c>
      <c r="K15" s="5">
        <f t="shared" si="0"/>
        <v>4.666666666666667</v>
      </c>
      <c r="L15" s="6">
        <f t="shared" si="1"/>
        <v>0</v>
      </c>
      <c r="M15" s="3"/>
      <c r="N15" s="11">
        <f t="shared" si="2"/>
        <v>18.666666666666668</v>
      </c>
      <c r="O15" s="5"/>
      <c r="P15" s="5">
        <v>2</v>
      </c>
      <c r="Q15" s="5">
        <v>0.25</v>
      </c>
      <c r="R15" s="12">
        <f t="shared" si="6"/>
        <v>20.916666666666668</v>
      </c>
      <c r="S15" s="3"/>
      <c r="T15" s="9">
        <f>SUMIFS('Shop Wastage+CS Margin'!F:F,'Shop Wastage+CS Margin'!D:D,'Franchise Wastage '!D15,'Shop Wastage+CS Margin'!C:C,'Franchise Wastage '!C15)</f>
        <v>41</v>
      </c>
      <c r="U15" s="13">
        <f>SUMIFS('Shop Wastage+CS Margin'!A:A,'Shop Wastage+CS Margin'!D:D,'Franchise Wastage '!D15,'Shop Wastage+CS Margin'!C:C,'Franchise Wastage '!C15)</f>
        <v>5</v>
      </c>
      <c r="V15" s="16">
        <f t="shared" si="7"/>
        <v>26.166666666666668</v>
      </c>
      <c r="W15" s="3">
        <v>25</v>
      </c>
      <c r="X15" s="7">
        <f t="shared" si="8"/>
        <v>4.0833333333333321</v>
      </c>
      <c r="Y15" s="7">
        <f t="shared" si="3"/>
        <v>20.083333333333332</v>
      </c>
      <c r="AA15" s="18">
        <f>SUMIFS(Sheet3!C:C,Sheet3!B:B,'Franchise Wastage '!D15,Sheet3!A:A,'Franchise Wastage '!C16)</f>
        <v>23.549107142857142</v>
      </c>
      <c r="AC15" s="3">
        <f t="shared" si="9"/>
        <v>16</v>
      </c>
    </row>
    <row r="16" spans="1:29" ht="15" customHeight="1" x14ac:dyDescent="0.25">
      <c r="A16">
        <f t="shared" si="5"/>
        <v>25</v>
      </c>
      <c r="B16" t="s">
        <v>2150</v>
      </c>
      <c r="C16" s="20" t="s">
        <v>56</v>
      </c>
      <c r="D16" s="20" t="s">
        <v>62</v>
      </c>
      <c r="E16" s="20">
        <v>65</v>
      </c>
      <c r="F16" s="20">
        <v>2.8</v>
      </c>
      <c r="G16" s="10" t="s">
        <v>10</v>
      </c>
      <c r="H16" s="9">
        <v>14</v>
      </c>
      <c r="I16" s="9"/>
      <c r="J16" s="9">
        <v>1000</v>
      </c>
      <c r="K16" s="5">
        <f t="shared" si="0"/>
        <v>4.666666666666667</v>
      </c>
      <c r="L16" s="6">
        <f t="shared" si="1"/>
        <v>0</v>
      </c>
      <c r="M16" s="3"/>
      <c r="N16" s="11">
        <f t="shared" si="2"/>
        <v>18.666666666666668</v>
      </c>
      <c r="O16" s="5"/>
      <c r="P16" s="5">
        <v>2</v>
      </c>
      <c r="Q16" s="5">
        <v>0.25</v>
      </c>
      <c r="R16" s="12">
        <f t="shared" si="6"/>
        <v>20.916666666666668</v>
      </c>
      <c r="S16" s="3"/>
      <c r="T16" s="9">
        <f>SUMIFS('Shop Wastage+CS Margin'!F:F,'Shop Wastage+CS Margin'!D:D,'Franchise Wastage '!D16,'Shop Wastage+CS Margin'!C:C,'Franchise Wastage '!C16)</f>
        <v>40</v>
      </c>
      <c r="U16" s="13">
        <f>SUMIFS('Shop Wastage+CS Margin'!A:A,'Shop Wastage+CS Margin'!D:D,'Franchise Wastage '!D16,'Shop Wastage+CS Margin'!C:C,'Franchise Wastage '!C16)</f>
        <v>5</v>
      </c>
      <c r="V16" s="16">
        <f t="shared" si="7"/>
        <v>26.166666666666668</v>
      </c>
      <c r="W16" s="3">
        <v>25</v>
      </c>
      <c r="X16" s="7">
        <f t="shared" si="8"/>
        <v>4.0833333333333321</v>
      </c>
      <c r="Y16" s="7">
        <f t="shared" si="3"/>
        <v>19.083333333333332</v>
      </c>
      <c r="AA16" s="18">
        <f>SUMIFS(Sheet3!C:C,Sheet3!B:B,'Franchise Wastage '!D16,Sheet3!A:A,'Franchise Wastage '!C17)</f>
        <v>23.142857142857142</v>
      </c>
      <c r="AC16" s="3">
        <f t="shared" si="9"/>
        <v>15</v>
      </c>
    </row>
    <row r="17" spans="1:29" ht="15" customHeight="1" x14ac:dyDescent="0.25">
      <c r="A17">
        <f t="shared" si="5"/>
        <v>18</v>
      </c>
      <c r="B17" t="s">
        <v>2150</v>
      </c>
      <c r="C17" s="20" t="s">
        <v>56</v>
      </c>
      <c r="D17" s="20" t="s">
        <v>63</v>
      </c>
      <c r="E17" s="20">
        <v>70</v>
      </c>
      <c r="F17" s="20">
        <v>1.2</v>
      </c>
      <c r="G17" s="10" t="s">
        <v>10</v>
      </c>
      <c r="H17" s="9">
        <v>10</v>
      </c>
      <c r="I17" s="9"/>
      <c r="J17" s="9">
        <v>1000</v>
      </c>
      <c r="K17" s="5">
        <f t="shared" si="0"/>
        <v>2</v>
      </c>
      <c r="L17" s="6">
        <f t="shared" si="1"/>
        <v>0</v>
      </c>
      <c r="M17" s="3"/>
      <c r="N17" s="11">
        <f t="shared" si="2"/>
        <v>12</v>
      </c>
      <c r="O17" s="5"/>
      <c r="P17" s="5">
        <v>2</v>
      </c>
      <c r="Q17" s="5">
        <v>0.25</v>
      </c>
      <c r="R17" s="12">
        <f t="shared" si="6"/>
        <v>14.25</v>
      </c>
      <c r="S17" s="3"/>
      <c r="T17" s="9">
        <f>SUMIFS('Shop Wastage+CS Margin'!F:F,'Shop Wastage+CS Margin'!D:D,'Franchise Wastage '!D17,'Shop Wastage+CS Margin'!C:C,'Franchise Wastage '!C17)</f>
        <v>35</v>
      </c>
      <c r="U17" s="13">
        <f>SUMIFS('Shop Wastage+CS Margin'!A:A,'Shop Wastage+CS Margin'!D:D,'Franchise Wastage '!D17,'Shop Wastage+CS Margin'!C:C,'Franchise Wastage '!C17)</f>
        <v>5</v>
      </c>
      <c r="V17" s="16">
        <f t="shared" si="7"/>
        <v>19.5</v>
      </c>
      <c r="W17" s="3">
        <v>18</v>
      </c>
      <c r="X17" s="7">
        <f t="shared" si="8"/>
        <v>3.75</v>
      </c>
      <c r="Y17" s="7">
        <f t="shared" si="3"/>
        <v>20.75</v>
      </c>
      <c r="AA17" s="18">
        <f>SUMIFS(Sheet3!C:C,Sheet3!B:B,'Franchise Wastage '!D17,Sheet3!A:A,'Franchise Wastage '!C18)</f>
        <v>16.421052631578949</v>
      </c>
      <c r="AC17" s="3">
        <f t="shared" si="9"/>
        <v>17</v>
      </c>
    </row>
    <row r="18" spans="1:29" ht="15" customHeight="1" x14ac:dyDescent="0.25">
      <c r="A18">
        <f t="shared" si="5"/>
        <v>18</v>
      </c>
      <c r="B18" t="s">
        <v>2150</v>
      </c>
      <c r="C18" s="20" t="s">
        <v>56</v>
      </c>
      <c r="D18" s="20" t="s">
        <v>64</v>
      </c>
      <c r="E18" s="20">
        <v>70</v>
      </c>
      <c r="F18" s="20">
        <v>1.2</v>
      </c>
      <c r="G18" s="10" t="s">
        <v>10</v>
      </c>
      <c r="H18" s="9">
        <v>10</v>
      </c>
      <c r="I18" s="9"/>
      <c r="J18" s="9">
        <v>1000</v>
      </c>
      <c r="K18" s="5">
        <f t="shared" si="0"/>
        <v>2</v>
      </c>
      <c r="L18" s="6">
        <f t="shared" si="1"/>
        <v>0</v>
      </c>
      <c r="M18" s="3"/>
      <c r="N18" s="11">
        <f t="shared" si="2"/>
        <v>12</v>
      </c>
      <c r="O18" s="5"/>
      <c r="P18" s="5">
        <v>2</v>
      </c>
      <c r="Q18" s="5">
        <v>0.25</v>
      </c>
      <c r="R18" s="12">
        <f t="shared" si="6"/>
        <v>14.25</v>
      </c>
      <c r="S18" s="3"/>
      <c r="T18" s="9">
        <f>SUMIFS('Shop Wastage+CS Margin'!F:F,'Shop Wastage+CS Margin'!D:D,'Franchise Wastage '!D18,'Shop Wastage+CS Margin'!C:C,'Franchise Wastage '!C18)</f>
        <v>34</v>
      </c>
      <c r="U18" s="13">
        <f>SUMIFS('Shop Wastage+CS Margin'!A:A,'Shop Wastage+CS Margin'!D:D,'Franchise Wastage '!D18,'Shop Wastage+CS Margin'!C:C,'Franchise Wastage '!C18)</f>
        <v>5</v>
      </c>
      <c r="V18" s="16">
        <f t="shared" si="7"/>
        <v>19.5</v>
      </c>
      <c r="W18" s="3">
        <v>18</v>
      </c>
      <c r="X18" s="7">
        <f t="shared" si="8"/>
        <v>3.75</v>
      </c>
      <c r="Y18" s="7">
        <f t="shared" si="3"/>
        <v>19.75</v>
      </c>
      <c r="AA18" s="18">
        <f>SUMIFS(Sheet3!C:C,Sheet3!B:B,'Franchise Wastage '!D18,Sheet3!A:A,'Franchise Wastage '!C19)</f>
        <v>18.8</v>
      </c>
      <c r="AC18" s="3">
        <f t="shared" si="9"/>
        <v>16</v>
      </c>
    </row>
    <row r="19" spans="1:29" ht="15" customHeight="1" x14ac:dyDescent="0.25">
      <c r="A19">
        <f t="shared" si="5"/>
        <v>18</v>
      </c>
      <c r="B19" t="s">
        <v>2150</v>
      </c>
      <c r="C19" s="20" t="s">
        <v>56</v>
      </c>
      <c r="D19" s="20" t="s">
        <v>65</v>
      </c>
      <c r="E19" s="20">
        <v>70</v>
      </c>
      <c r="F19" s="20">
        <v>1.2</v>
      </c>
      <c r="G19" s="10" t="s">
        <v>10</v>
      </c>
      <c r="H19" s="9">
        <v>10</v>
      </c>
      <c r="I19" s="9"/>
      <c r="J19" s="9">
        <v>1000</v>
      </c>
      <c r="K19" s="5">
        <f t="shared" si="0"/>
        <v>2</v>
      </c>
      <c r="L19" s="6">
        <f t="shared" si="1"/>
        <v>0</v>
      </c>
      <c r="M19" s="3"/>
      <c r="N19" s="11">
        <f t="shared" si="2"/>
        <v>12</v>
      </c>
      <c r="O19" s="5"/>
      <c r="P19" s="5">
        <v>2</v>
      </c>
      <c r="Q19" s="5">
        <v>0.25</v>
      </c>
      <c r="R19" s="12">
        <f t="shared" si="6"/>
        <v>14.25</v>
      </c>
      <c r="S19" s="3"/>
      <c r="T19" s="9">
        <f>SUMIFS('Shop Wastage+CS Margin'!F:F,'Shop Wastage+CS Margin'!D:D,'Franchise Wastage '!D19,'Shop Wastage+CS Margin'!C:C,'Franchise Wastage '!C19)</f>
        <v>34</v>
      </c>
      <c r="U19" s="13">
        <f>SUMIFS('Shop Wastage+CS Margin'!A:A,'Shop Wastage+CS Margin'!D:D,'Franchise Wastage '!D19,'Shop Wastage+CS Margin'!C:C,'Franchise Wastage '!C19)</f>
        <v>5</v>
      </c>
      <c r="V19" s="16">
        <f t="shared" si="7"/>
        <v>19.5</v>
      </c>
      <c r="W19" s="3">
        <v>18</v>
      </c>
      <c r="X19" s="7">
        <f t="shared" si="8"/>
        <v>3.75</v>
      </c>
      <c r="Y19" s="7">
        <f t="shared" si="3"/>
        <v>19.75</v>
      </c>
      <c r="AA19" s="18">
        <f>SUMIFS(Sheet3!C:C,Sheet3!B:B,'Franchise Wastage '!D19,Sheet3!A:A,'Franchise Wastage '!C20)</f>
        <v>19.037037037037038</v>
      </c>
      <c r="AC19" s="3">
        <f t="shared" si="9"/>
        <v>16</v>
      </c>
    </row>
    <row r="20" spans="1:29" ht="15" customHeight="1" x14ac:dyDescent="0.25">
      <c r="A20">
        <f t="shared" si="5"/>
        <v>18</v>
      </c>
      <c r="B20" t="s">
        <v>2150</v>
      </c>
      <c r="C20" s="20" t="s">
        <v>56</v>
      </c>
      <c r="D20" s="20" t="s">
        <v>66</v>
      </c>
      <c r="E20" s="20">
        <v>70</v>
      </c>
      <c r="F20" s="20">
        <v>1.2</v>
      </c>
      <c r="G20" s="10" t="s">
        <v>10</v>
      </c>
      <c r="H20" s="9">
        <v>10</v>
      </c>
      <c r="I20" s="9"/>
      <c r="J20" s="9">
        <v>1000</v>
      </c>
      <c r="K20" s="5">
        <f t="shared" si="0"/>
        <v>2</v>
      </c>
      <c r="L20" s="6">
        <f t="shared" si="1"/>
        <v>0</v>
      </c>
      <c r="M20" s="3"/>
      <c r="N20" s="11">
        <f t="shared" si="2"/>
        <v>12</v>
      </c>
      <c r="O20" s="5"/>
      <c r="P20" s="5">
        <v>2</v>
      </c>
      <c r="Q20" s="5">
        <v>0.25</v>
      </c>
      <c r="R20" s="12">
        <f t="shared" si="6"/>
        <v>14.25</v>
      </c>
      <c r="S20" s="3"/>
      <c r="T20" s="9">
        <f>SUMIFS('Shop Wastage+CS Margin'!F:F,'Shop Wastage+CS Margin'!D:D,'Franchise Wastage '!D20,'Shop Wastage+CS Margin'!C:C,'Franchise Wastage '!C20)</f>
        <v>35</v>
      </c>
      <c r="U20" s="13">
        <f>SUMIFS('Shop Wastage+CS Margin'!A:A,'Shop Wastage+CS Margin'!D:D,'Franchise Wastage '!D20,'Shop Wastage+CS Margin'!C:C,'Franchise Wastage '!C20)</f>
        <v>5</v>
      </c>
      <c r="V20" s="16">
        <f t="shared" si="7"/>
        <v>19.5</v>
      </c>
      <c r="W20" s="3">
        <v>18</v>
      </c>
      <c r="X20" s="7">
        <f t="shared" si="8"/>
        <v>3.75</v>
      </c>
      <c r="Y20" s="7">
        <f t="shared" si="3"/>
        <v>20.75</v>
      </c>
      <c r="AA20" s="18">
        <f>SUMIFS(Sheet3!C:C,Sheet3!B:B,'Franchise Wastage '!D20,Sheet3!A:A,'Franchise Wastage '!C21)</f>
        <v>20.90702479338843</v>
      </c>
      <c r="AC20" s="3">
        <f t="shared" si="9"/>
        <v>17</v>
      </c>
    </row>
    <row r="21" spans="1:29" ht="15" customHeight="1" x14ac:dyDescent="0.25">
      <c r="A21">
        <f t="shared" si="5"/>
        <v>30</v>
      </c>
      <c r="B21" t="s">
        <v>2150</v>
      </c>
      <c r="C21" s="20" t="s">
        <v>56</v>
      </c>
      <c r="D21" s="20" t="s">
        <v>67</v>
      </c>
      <c r="E21" s="20">
        <v>92.5</v>
      </c>
      <c r="F21" s="20">
        <v>10</v>
      </c>
      <c r="G21" s="10" t="s">
        <v>10</v>
      </c>
      <c r="H21" s="9">
        <v>7.5</v>
      </c>
      <c r="I21" s="9"/>
      <c r="J21" s="9">
        <v>1000</v>
      </c>
      <c r="K21" s="5">
        <f t="shared" si="0"/>
        <v>16.666666666666668</v>
      </c>
      <c r="L21" s="6">
        <f t="shared" si="1"/>
        <v>0</v>
      </c>
      <c r="M21" s="3"/>
      <c r="N21" s="11">
        <f t="shared" si="2"/>
        <v>24.166666666666668</v>
      </c>
      <c r="O21" s="5"/>
      <c r="P21" s="5">
        <v>2</v>
      </c>
      <c r="Q21" s="5">
        <v>0.25</v>
      </c>
      <c r="R21" s="12">
        <f t="shared" si="6"/>
        <v>26.416666666666668</v>
      </c>
      <c r="S21" s="3"/>
      <c r="T21" s="9">
        <f>SUMIFS('Shop Wastage+CS Margin'!F:F,'Shop Wastage+CS Margin'!D:D,'Franchise Wastage '!D21,'Shop Wastage+CS Margin'!C:C,'Franchise Wastage '!C21)</f>
        <v>56</v>
      </c>
      <c r="U21" s="13">
        <f>SUMIFS('Shop Wastage+CS Margin'!A:A,'Shop Wastage+CS Margin'!D:D,'Franchise Wastage '!D21,'Shop Wastage+CS Margin'!C:C,'Franchise Wastage '!C21)</f>
        <v>5</v>
      </c>
      <c r="V21" s="16">
        <f t="shared" si="7"/>
        <v>31.666666666666668</v>
      </c>
      <c r="W21" s="3">
        <v>30</v>
      </c>
      <c r="X21" s="7">
        <f t="shared" si="8"/>
        <v>3.5833333333333321</v>
      </c>
      <c r="Y21" s="7">
        <f t="shared" si="3"/>
        <v>29.583333333333332</v>
      </c>
      <c r="AA21" s="18">
        <f>SUMIFS(Sheet3!C:C,Sheet3!B:B,'Franchise Wastage '!D21,Sheet3!A:A,'Franchise Wastage '!C22)</f>
        <v>40</v>
      </c>
      <c r="AC21" s="3">
        <f t="shared" si="9"/>
        <v>26</v>
      </c>
    </row>
    <row r="22" spans="1:29" ht="15" customHeight="1" x14ac:dyDescent="0.25">
      <c r="A22">
        <f t="shared" si="5"/>
        <v>30</v>
      </c>
      <c r="B22" t="s">
        <v>2150</v>
      </c>
      <c r="C22" s="20" t="s">
        <v>56</v>
      </c>
      <c r="D22" s="20" t="s">
        <v>68</v>
      </c>
      <c r="E22" s="20">
        <v>92.5</v>
      </c>
      <c r="F22" s="20">
        <v>10</v>
      </c>
      <c r="G22" s="10" t="s">
        <v>10</v>
      </c>
      <c r="H22" s="9">
        <v>7.5</v>
      </c>
      <c r="I22" s="9"/>
      <c r="J22" s="9">
        <v>1000</v>
      </c>
      <c r="K22" s="5">
        <f t="shared" si="0"/>
        <v>16.666666666666668</v>
      </c>
      <c r="L22" s="6">
        <f t="shared" si="1"/>
        <v>0</v>
      </c>
      <c r="M22" s="3"/>
      <c r="N22" s="11">
        <f t="shared" si="2"/>
        <v>24.166666666666668</v>
      </c>
      <c r="O22" s="5"/>
      <c r="P22" s="5">
        <v>2</v>
      </c>
      <c r="Q22" s="5">
        <v>0.25</v>
      </c>
      <c r="R22" s="12">
        <f t="shared" si="6"/>
        <v>26.416666666666668</v>
      </c>
      <c r="S22" s="3"/>
      <c r="T22" s="9">
        <f>SUMIFS('Shop Wastage+CS Margin'!F:F,'Shop Wastage+CS Margin'!D:D,'Franchise Wastage '!D22,'Shop Wastage+CS Margin'!C:C,'Franchise Wastage '!C22)</f>
        <v>46</v>
      </c>
      <c r="U22" s="13">
        <f>SUMIFS('Shop Wastage+CS Margin'!A:A,'Shop Wastage+CS Margin'!D:D,'Franchise Wastage '!D22,'Shop Wastage+CS Margin'!C:C,'Franchise Wastage '!C22)</f>
        <v>5</v>
      </c>
      <c r="V22" s="16">
        <f t="shared" si="7"/>
        <v>31.666666666666668</v>
      </c>
      <c r="W22" s="3">
        <v>30</v>
      </c>
      <c r="X22" s="7">
        <f t="shared" si="8"/>
        <v>3.5833333333333321</v>
      </c>
      <c r="Y22" s="7">
        <f t="shared" si="3"/>
        <v>19.583333333333332</v>
      </c>
      <c r="AA22" s="18">
        <f>SUMIFS(Sheet3!C:C,Sheet3!B:B,'Franchise Wastage '!D22,Sheet3!A:A,'Franchise Wastage '!C23)</f>
        <v>0</v>
      </c>
      <c r="AC22" s="3">
        <f t="shared" si="9"/>
        <v>16</v>
      </c>
    </row>
    <row r="23" spans="1:29" ht="15" customHeight="1" x14ac:dyDescent="0.25">
      <c r="A23">
        <f t="shared" si="5"/>
        <v>21</v>
      </c>
      <c r="B23" s="20" t="s">
        <v>2151</v>
      </c>
      <c r="C23" s="20" t="s">
        <v>69</v>
      </c>
      <c r="D23" s="20" t="s">
        <v>70</v>
      </c>
      <c r="E23" s="20">
        <v>90</v>
      </c>
      <c r="F23" s="20">
        <v>65</v>
      </c>
      <c r="G23" s="10" t="s">
        <v>20</v>
      </c>
      <c r="H23" s="9">
        <v>10</v>
      </c>
      <c r="I23" s="9"/>
      <c r="J23" s="9">
        <v>25</v>
      </c>
      <c r="K23" s="5">
        <f t="shared" si="0"/>
        <v>0</v>
      </c>
      <c r="L23" s="6">
        <f t="shared" si="1"/>
        <v>4.333333333333333</v>
      </c>
      <c r="M23" s="3"/>
      <c r="N23" s="11">
        <f t="shared" si="2"/>
        <v>14.333333333333332</v>
      </c>
      <c r="O23" s="5"/>
      <c r="P23" s="5">
        <v>1</v>
      </c>
      <c r="Q23" s="5">
        <v>0.25</v>
      </c>
      <c r="R23" s="12">
        <f t="shared" si="6"/>
        <v>15.583333333333332</v>
      </c>
      <c r="S23" s="3"/>
      <c r="T23" s="9">
        <f>SUMIFS('Shop Wastage+CS Margin'!F:F,'Shop Wastage+CS Margin'!D:D,'Franchise Wastage '!D23,'Shop Wastage+CS Margin'!C:C,'Franchise Wastage '!C23)</f>
        <v>52</v>
      </c>
      <c r="U23" s="13">
        <f>SUMIFS('Shop Wastage+CS Margin'!A:A,'Shop Wastage+CS Margin'!D:D,'Franchise Wastage '!D23,'Shop Wastage+CS Margin'!C:C,'Franchise Wastage '!C23)</f>
        <v>5</v>
      </c>
      <c r="V23" s="16">
        <f t="shared" si="7"/>
        <v>20.833333333333332</v>
      </c>
      <c r="W23" s="3">
        <v>21</v>
      </c>
      <c r="X23" s="7">
        <f t="shared" si="8"/>
        <v>5.4166666666666679</v>
      </c>
      <c r="Y23" s="7">
        <f t="shared" si="3"/>
        <v>36.416666666666671</v>
      </c>
      <c r="AA23" s="18">
        <f>SUMIFS(Sheet3!C:C,Sheet3!B:B,'Franchise Wastage '!D23,Sheet3!A:A,'Franchise Wastage '!C24)</f>
        <v>0</v>
      </c>
      <c r="AC23" s="3">
        <f t="shared" si="9"/>
        <v>31</v>
      </c>
    </row>
    <row r="24" spans="1:29" ht="15" customHeight="1" x14ac:dyDescent="0.25">
      <c r="A24">
        <f t="shared" si="5"/>
        <v>14</v>
      </c>
      <c r="B24" s="20" t="s">
        <v>71</v>
      </c>
      <c r="C24" s="20" t="s">
        <v>72</v>
      </c>
      <c r="D24" s="20" t="s">
        <v>73</v>
      </c>
      <c r="E24" s="20">
        <v>70</v>
      </c>
      <c r="F24" s="20">
        <v>0.65</v>
      </c>
      <c r="G24" s="10" t="s">
        <v>10</v>
      </c>
      <c r="H24" s="9">
        <v>7.5</v>
      </c>
      <c r="I24" s="9"/>
      <c r="J24" s="9">
        <v>1000</v>
      </c>
      <c r="K24" s="5">
        <f t="shared" si="0"/>
        <v>1.0833333333333333</v>
      </c>
      <c r="L24" s="6">
        <f t="shared" si="1"/>
        <v>0</v>
      </c>
      <c r="M24" s="3"/>
      <c r="N24" s="11">
        <f t="shared" si="2"/>
        <v>8.5833333333333339</v>
      </c>
      <c r="O24" s="5"/>
      <c r="P24" s="5">
        <v>2</v>
      </c>
      <c r="Q24" s="5">
        <v>0.25</v>
      </c>
      <c r="R24" s="12">
        <f t="shared" si="6"/>
        <v>10.833333333333334</v>
      </c>
      <c r="S24" s="3"/>
      <c r="T24" s="9">
        <f>SUMIFS('Shop Wastage+CS Margin'!F:F,'Shop Wastage+CS Margin'!D:D,'Franchise Wastage '!D24,'Shop Wastage+CS Margin'!C:C,'Franchise Wastage '!C24)</f>
        <v>30</v>
      </c>
      <c r="U24" s="13">
        <f>SUMIFS('Shop Wastage+CS Margin'!A:A,'Shop Wastage+CS Margin'!D:D,'Franchise Wastage '!D24,'Shop Wastage+CS Margin'!C:C,'Franchise Wastage '!C24)</f>
        <v>5</v>
      </c>
      <c r="V24" s="16">
        <f t="shared" si="7"/>
        <v>16.083333333333336</v>
      </c>
      <c r="W24" s="3">
        <v>14</v>
      </c>
      <c r="X24" s="7">
        <f t="shared" si="8"/>
        <v>3.1666666666666661</v>
      </c>
      <c r="Y24" s="7">
        <f t="shared" si="3"/>
        <v>19.166666666666664</v>
      </c>
      <c r="AA24" s="18">
        <f>SUMIFS(Sheet3!C:C,Sheet3!B:B,'Franchise Wastage '!D24,Sheet3!A:A,'Franchise Wastage '!C25)</f>
        <v>0</v>
      </c>
      <c r="AC24" s="3">
        <f t="shared" si="9"/>
        <v>16</v>
      </c>
    </row>
    <row r="25" spans="1:29" ht="15" customHeight="1" x14ac:dyDescent="0.25">
      <c r="A25">
        <f t="shared" si="5"/>
        <v>14</v>
      </c>
      <c r="B25" s="20" t="s">
        <v>71</v>
      </c>
      <c r="C25" s="20" t="s">
        <v>74</v>
      </c>
      <c r="D25" s="20" t="s">
        <v>75</v>
      </c>
      <c r="E25" s="20">
        <v>70</v>
      </c>
      <c r="F25" s="20">
        <v>0.5</v>
      </c>
      <c r="G25" s="10" t="s">
        <v>10</v>
      </c>
      <c r="H25" s="9">
        <v>6.7</v>
      </c>
      <c r="I25" s="9"/>
      <c r="J25" s="9">
        <v>1000</v>
      </c>
      <c r="K25" s="5">
        <f t="shared" si="0"/>
        <v>0.83333333333333337</v>
      </c>
      <c r="L25" s="6">
        <f t="shared" si="1"/>
        <v>0</v>
      </c>
      <c r="M25" s="3"/>
      <c r="N25" s="11">
        <f t="shared" si="2"/>
        <v>7.5333333333333332</v>
      </c>
      <c r="O25" s="5"/>
      <c r="P25" s="5">
        <v>1</v>
      </c>
      <c r="Q25" s="5">
        <v>0.25</v>
      </c>
      <c r="R25" s="12">
        <f t="shared" si="6"/>
        <v>8.7833333333333332</v>
      </c>
      <c r="S25" s="3"/>
      <c r="T25" s="9">
        <f>SUMIFS('Shop Wastage+CS Margin'!F:F,'Shop Wastage+CS Margin'!D:D,'Franchise Wastage '!D25,'Shop Wastage+CS Margin'!C:C,'Franchise Wastage '!C25)</f>
        <v>25</v>
      </c>
      <c r="U25" s="13">
        <f>SUMIFS('Shop Wastage+CS Margin'!A:A,'Shop Wastage+CS Margin'!D:D,'Franchise Wastage '!D25,'Shop Wastage+CS Margin'!C:C,'Franchise Wastage '!C25)</f>
        <v>5</v>
      </c>
      <c r="V25" s="16">
        <f t="shared" si="7"/>
        <v>14.033333333333333</v>
      </c>
      <c r="W25" s="3">
        <v>14</v>
      </c>
      <c r="X25" s="7">
        <f t="shared" si="8"/>
        <v>5.2166666666666668</v>
      </c>
      <c r="Y25" s="7">
        <f t="shared" si="3"/>
        <v>16.216666666666669</v>
      </c>
      <c r="AA25" s="18">
        <f>SUMIFS(Sheet3!C:C,Sheet3!B:B,'Franchise Wastage '!D25,Sheet3!A:A,'Franchise Wastage '!C26)</f>
        <v>0</v>
      </c>
      <c r="AC25" s="3">
        <f t="shared" si="9"/>
        <v>11</v>
      </c>
    </row>
    <row r="26" spans="1:29" ht="15" customHeight="1" x14ac:dyDescent="0.25">
      <c r="A26">
        <f t="shared" si="5"/>
        <v>20</v>
      </c>
      <c r="B26" s="20" t="s">
        <v>2147</v>
      </c>
      <c r="C26" s="20" t="s">
        <v>72</v>
      </c>
      <c r="D26" s="20" t="s">
        <v>77</v>
      </c>
      <c r="E26" s="20">
        <v>70</v>
      </c>
      <c r="F26" s="20">
        <v>0.8</v>
      </c>
      <c r="G26" s="10" t="s">
        <v>10</v>
      </c>
      <c r="H26" s="9">
        <v>12</v>
      </c>
      <c r="I26" s="9"/>
      <c r="J26" s="9">
        <v>1000</v>
      </c>
      <c r="K26" s="5">
        <f t="shared" si="0"/>
        <v>1.3333333333333333</v>
      </c>
      <c r="L26" s="6">
        <f t="shared" si="1"/>
        <v>0</v>
      </c>
      <c r="M26" s="3"/>
      <c r="N26" s="11">
        <f t="shared" si="2"/>
        <v>13.333333333333334</v>
      </c>
      <c r="O26" s="5"/>
      <c r="P26" s="5">
        <v>2</v>
      </c>
      <c r="Q26" s="5">
        <v>0.25</v>
      </c>
      <c r="R26" s="12">
        <f t="shared" si="6"/>
        <v>15.583333333333334</v>
      </c>
      <c r="S26" s="3"/>
      <c r="T26" s="9">
        <f>SUMIFS('Shop Wastage+CS Margin'!F:F,'Shop Wastage+CS Margin'!D:D,'Franchise Wastage '!D26,'Shop Wastage+CS Margin'!C:C,'Franchise Wastage '!C26)</f>
        <v>33</v>
      </c>
      <c r="U26" s="13">
        <f>SUMIFS('Shop Wastage+CS Margin'!A:A,'Shop Wastage+CS Margin'!D:D,'Franchise Wastage '!D26,'Shop Wastage+CS Margin'!C:C,'Franchise Wastage '!C26)</f>
        <v>5</v>
      </c>
      <c r="V26" s="16">
        <f t="shared" si="7"/>
        <v>20.833333333333336</v>
      </c>
      <c r="W26" s="3">
        <v>20</v>
      </c>
      <c r="X26" s="7">
        <f t="shared" si="8"/>
        <v>4.4166666666666661</v>
      </c>
      <c r="Y26" s="7">
        <f t="shared" si="3"/>
        <v>17.416666666666664</v>
      </c>
      <c r="AA26" s="18">
        <f>SUMIFS(Sheet3!C:C,Sheet3!B:B,'Franchise Wastage '!D26,Sheet3!A:A,'Franchise Wastage '!C27)</f>
        <v>0</v>
      </c>
      <c r="AC26" s="3">
        <f t="shared" si="9"/>
        <v>13</v>
      </c>
    </row>
    <row r="27" spans="1:29" ht="15" customHeight="1" x14ac:dyDescent="0.25">
      <c r="A27">
        <f t="shared" si="5"/>
        <v>23</v>
      </c>
      <c r="B27" s="20" t="s">
        <v>2147</v>
      </c>
      <c r="C27" s="20" t="s">
        <v>78</v>
      </c>
      <c r="D27" s="20" t="s">
        <v>79</v>
      </c>
      <c r="E27" s="20">
        <v>80</v>
      </c>
      <c r="F27" s="20">
        <v>4</v>
      </c>
      <c r="G27" s="10" t="s">
        <v>10</v>
      </c>
      <c r="H27" s="9">
        <v>10</v>
      </c>
      <c r="I27" s="9"/>
      <c r="J27" s="9">
        <v>1000</v>
      </c>
      <c r="K27" s="5">
        <f t="shared" si="0"/>
        <v>6.666666666666667</v>
      </c>
      <c r="L27" s="6">
        <f t="shared" si="1"/>
        <v>0</v>
      </c>
      <c r="M27" s="3"/>
      <c r="N27" s="11">
        <f t="shared" si="2"/>
        <v>16.666666666666668</v>
      </c>
      <c r="O27" s="5"/>
      <c r="P27" s="5">
        <v>1</v>
      </c>
      <c r="Q27" s="5">
        <v>0.25</v>
      </c>
      <c r="R27" s="12">
        <f t="shared" si="6"/>
        <v>17.916666666666668</v>
      </c>
      <c r="S27" s="3"/>
      <c r="T27" s="9">
        <f>SUMIFS('Shop Wastage+CS Margin'!F:F,'Shop Wastage+CS Margin'!D:D,'Franchise Wastage '!D27,'Shop Wastage+CS Margin'!C:C,'Franchise Wastage '!C27)</f>
        <v>50</v>
      </c>
      <c r="U27" s="13">
        <f>SUMIFS('Shop Wastage+CS Margin'!A:A,'Shop Wastage+CS Margin'!D:D,'Franchise Wastage '!D27,'Shop Wastage+CS Margin'!C:C,'Franchise Wastage '!C27)</f>
        <v>5</v>
      </c>
      <c r="V27" s="16">
        <f t="shared" si="7"/>
        <v>23.166666666666668</v>
      </c>
      <c r="W27" s="3">
        <v>23</v>
      </c>
      <c r="X27" s="7">
        <f t="shared" si="8"/>
        <v>5.0833333333333321</v>
      </c>
      <c r="Y27" s="7">
        <f t="shared" si="3"/>
        <v>32.083333333333329</v>
      </c>
      <c r="AA27" s="18">
        <f>SUMIFS(Sheet3!C:C,Sheet3!B:B,'Franchise Wastage '!D27,Sheet3!A:A,'Franchise Wastage '!C28)</f>
        <v>0</v>
      </c>
      <c r="AC27" s="3">
        <f t="shared" si="9"/>
        <v>27</v>
      </c>
    </row>
    <row r="28" spans="1:29" ht="15" customHeight="1" x14ac:dyDescent="0.25">
      <c r="A28">
        <f t="shared" si="5"/>
        <v>23</v>
      </c>
      <c r="B28" s="20" t="s">
        <v>2147</v>
      </c>
      <c r="C28" s="20" t="s">
        <v>80</v>
      </c>
      <c r="D28" s="20" t="s">
        <v>81</v>
      </c>
      <c r="E28" s="20">
        <v>80</v>
      </c>
      <c r="F28" s="20">
        <v>4</v>
      </c>
      <c r="G28" s="10" t="s">
        <v>10</v>
      </c>
      <c r="H28" s="9">
        <v>10</v>
      </c>
      <c r="I28" s="9"/>
      <c r="J28" s="9">
        <v>1000</v>
      </c>
      <c r="K28" s="5">
        <f t="shared" si="0"/>
        <v>6.666666666666667</v>
      </c>
      <c r="L28" s="6">
        <f t="shared" si="1"/>
        <v>0</v>
      </c>
      <c r="M28" s="3"/>
      <c r="N28" s="11">
        <f t="shared" si="2"/>
        <v>16.666666666666668</v>
      </c>
      <c r="O28" s="5"/>
      <c r="P28" s="5">
        <v>1</v>
      </c>
      <c r="Q28" s="5">
        <v>0.25</v>
      </c>
      <c r="R28" s="12">
        <f t="shared" si="6"/>
        <v>17.916666666666668</v>
      </c>
      <c r="S28" s="3"/>
      <c r="T28" s="9">
        <f>SUMIFS('Shop Wastage+CS Margin'!F:F,'Shop Wastage+CS Margin'!D:D,'Franchise Wastage '!D28,'Shop Wastage+CS Margin'!C:C,'Franchise Wastage '!C28)</f>
        <v>51</v>
      </c>
      <c r="U28" s="13">
        <f>SUMIFS('Shop Wastage+CS Margin'!A:A,'Shop Wastage+CS Margin'!D:D,'Franchise Wastage '!D28,'Shop Wastage+CS Margin'!C:C,'Franchise Wastage '!C28)</f>
        <v>5</v>
      </c>
      <c r="V28" s="16">
        <f t="shared" si="7"/>
        <v>23.166666666666668</v>
      </c>
      <c r="W28" s="3">
        <v>23</v>
      </c>
      <c r="X28" s="7">
        <f t="shared" si="8"/>
        <v>5.0833333333333321</v>
      </c>
      <c r="Y28" s="7">
        <f t="shared" si="3"/>
        <v>33.083333333333329</v>
      </c>
      <c r="AA28" s="18">
        <f>SUMIFS(Sheet3!C:C,Sheet3!B:B,'Franchise Wastage '!D28,Sheet3!A:A,'Franchise Wastage '!C29)</f>
        <v>0</v>
      </c>
      <c r="AC28" s="3">
        <f t="shared" si="9"/>
        <v>28</v>
      </c>
    </row>
    <row r="29" spans="1:29" ht="15" customHeight="1" x14ac:dyDescent="0.25">
      <c r="A29">
        <f t="shared" si="5"/>
        <v>5</v>
      </c>
      <c r="B29" s="20" t="s">
        <v>86</v>
      </c>
      <c r="C29" s="20" t="s">
        <v>87</v>
      </c>
      <c r="D29" s="20" t="s">
        <v>88</v>
      </c>
      <c r="E29" s="20">
        <v>100</v>
      </c>
      <c r="F29" s="20">
        <v>0.9</v>
      </c>
      <c r="G29" s="10" t="s">
        <v>10</v>
      </c>
      <c r="H29" s="9">
        <v>0</v>
      </c>
      <c r="I29" s="9"/>
      <c r="J29" s="9">
        <v>1000</v>
      </c>
      <c r="K29" s="5">
        <f t="shared" si="0"/>
        <v>1.5</v>
      </c>
      <c r="L29" s="6">
        <f t="shared" si="1"/>
        <v>0</v>
      </c>
      <c r="M29" s="3"/>
      <c r="N29" s="11">
        <f t="shared" si="2"/>
        <v>1.5</v>
      </c>
      <c r="O29" s="5"/>
      <c r="P29" s="5">
        <v>1</v>
      </c>
      <c r="Q29" s="5">
        <v>0.25</v>
      </c>
      <c r="R29" s="12">
        <f t="shared" si="6"/>
        <v>2.75</v>
      </c>
      <c r="S29" s="3"/>
      <c r="T29" s="9">
        <f>SUMIFS('Shop Wastage+CS Margin'!F:F,'Shop Wastage+CS Margin'!D:D,'Franchise Wastage '!D29,'Shop Wastage+CS Margin'!C:C,'Franchise Wastage '!C29)</f>
        <v>9</v>
      </c>
      <c r="U29" s="13">
        <f>SUMIFS('Shop Wastage+CS Margin'!A:A,'Shop Wastage+CS Margin'!D:D,'Franchise Wastage '!D29,'Shop Wastage+CS Margin'!C:C,'Franchise Wastage '!C29)</f>
        <v>2</v>
      </c>
      <c r="V29" s="16">
        <f t="shared" si="7"/>
        <v>5</v>
      </c>
      <c r="W29" s="3">
        <v>5</v>
      </c>
      <c r="X29" s="7">
        <f t="shared" si="8"/>
        <v>2.25</v>
      </c>
      <c r="Y29" s="7">
        <f t="shared" si="3"/>
        <v>6.25</v>
      </c>
      <c r="AA29" s="18">
        <f>SUMIFS(Sheet3!C:C,Sheet3!B:B,'Franchise Wastage '!D29,Sheet3!A:A,'Franchise Wastage '!C30)</f>
        <v>6.3235294117647056</v>
      </c>
      <c r="AC29" s="3">
        <f t="shared" si="9"/>
        <v>4</v>
      </c>
    </row>
    <row r="30" spans="1:29" ht="15" customHeight="1" x14ac:dyDescent="0.25">
      <c r="A30">
        <f t="shared" si="5"/>
        <v>5</v>
      </c>
      <c r="B30" s="20" t="s">
        <v>86</v>
      </c>
      <c r="C30" s="20" t="s">
        <v>87</v>
      </c>
      <c r="D30" s="20" t="s">
        <v>89</v>
      </c>
      <c r="E30" s="20">
        <v>100</v>
      </c>
      <c r="F30" s="20">
        <v>0.9</v>
      </c>
      <c r="G30" s="10" t="s">
        <v>10</v>
      </c>
      <c r="H30" s="9">
        <v>0</v>
      </c>
      <c r="I30" s="9"/>
      <c r="J30" s="9">
        <v>1000</v>
      </c>
      <c r="K30" s="5">
        <f t="shared" si="0"/>
        <v>1.5</v>
      </c>
      <c r="L30" s="6">
        <f t="shared" si="1"/>
        <v>0</v>
      </c>
      <c r="M30" s="3"/>
      <c r="N30" s="11">
        <f t="shared" si="2"/>
        <v>1.5</v>
      </c>
      <c r="O30" s="5"/>
      <c r="P30" s="5">
        <v>1</v>
      </c>
      <c r="Q30" s="5">
        <v>0.25</v>
      </c>
      <c r="R30" s="12">
        <f t="shared" si="6"/>
        <v>2.75</v>
      </c>
      <c r="S30" s="3"/>
      <c r="T30" s="9">
        <f>SUMIFS('Shop Wastage+CS Margin'!F:F,'Shop Wastage+CS Margin'!D:D,'Franchise Wastage '!D30,'Shop Wastage+CS Margin'!C:C,'Franchise Wastage '!C30)</f>
        <v>9</v>
      </c>
      <c r="U30" s="13">
        <f>SUMIFS('Shop Wastage+CS Margin'!A:A,'Shop Wastage+CS Margin'!D:D,'Franchise Wastage '!D30,'Shop Wastage+CS Margin'!C:C,'Franchise Wastage '!C30)</f>
        <v>2</v>
      </c>
      <c r="V30" s="16">
        <f t="shared" si="7"/>
        <v>5</v>
      </c>
      <c r="W30" s="3">
        <v>5</v>
      </c>
      <c r="X30" s="7">
        <f t="shared" si="8"/>
        <v>2.25</v>
      </c>
      <c r="Y30" s="7">
        <f t="shared" si="3"/>
        <v>6.25</v>
      </c>
      <c r="AA30" s="18">
        <f>SUMIFS(Sheet3!C:C,Sheet3!B:B,'Franchise Wastage '!D30,Sheet3!A:A,'Franchise Wastage '!C31)</f>
        <v>6.0780141843971629</v>
      </c>
      <c r="AC30" s="3">
        <f t="shared" si="9"/>
        <v>4</v>
      </c>
    </row>
    <row r="31" spans="1:29" ht="15" customHeight="1" x14ac:dyDescent="0.25">
      <c r="A31">
        <f t="shared" si="5"/>
        <v>5</v>
      </c>
      <c r="B31" s="20" t="s">
        <v>86</v>
      </c>
      <c r="C31" s="20" t="s">
        <v>87</v>
      </c>
      <c r="D31" s="20" t="s">
        <v>90</v>
      </c>
      <c r="E31" s="20">
        <v>100</v>
      </c>
      <c r="F31" s="20">
        <v>0.9</v>
      </c>
      <c r="G31" s="10" t="s">
        <v>10</v>
      </c>
      <c r="H31" s="9">
        <v>0</v>
      </c>
      <c r="I31" s="9"/>
      <c r="J31" s="9">
        <v>1000</v>
      </c>
      <c r="K31" s="5">
        <f t="shared" si="0"/>
        <v>1.5</v>
      </c>
      <c r="L31" s="6">
        <f t="shared" si="1"/>
        <v>0</v>
      </c>
      <c r="M31" s="3"/>
      <c r="N31" s="11">
        <f t="shared" si="2"/>
        <v>1.5</v>
      </c>
      <c r="O31" s="5"/>
      <c r="P31" s="5">
        <v>1</v>
      </c>
      <c r="Q31" s="5">
        <v>0.25</v>
      </c>
      <c r="R31" s="12">
        <f t="shared" si="6"/>
        <v>2.75</v>
      </c>
      <c r="S31" s="3"/>
      <c r="T31" s="9">
        <f>SUMIFS('Shop Wastage+CS Margin'!F:F,'Shop Wastage+CS Margin'!D:D,'Franchise Wastage '!D31,'Shop Wastage+CS Margin'!C:C,'Franchise Wastage '!C31)</f>
        <v>9</v>
      </c>
      <c r="U31" s="13">
        <f>SUMIFS('Shop Wastage+CS Margin'!A:A,'Shop Wastage+CS Margin'!D:D,'Franchise Wastage '!D31,'Shop Wastage+CS Margin'!C:C,'Franchise Wastage '!C31)</f>
        <v>2</v>
      </c>
      <c r="V31" s="16">
        <f t="shared" si="7"/>
        <v>5</v>
      </c>
      <c r="W31" s="3">
        <v>5</v>
      </c>
      <c r="X31" s="7">
        <f t="shared" si="8"/>
        <v>2.25</v>
      </c>
      <c r="Y31" s="7">
        <f t="shared" si="3"/>
        <v>6.25</v>
      </c>
      <c r="AA31" s="18">
        <f>SUMIFS(Sheet3!C:C,Sheet3!B:B,'Franchise Wastage '!D31,Sheet3!A:A,'Franchise Wastage '!C32)</f>
        <v>6.2727272727272725</v>
      </c>
      <c r="AC31" s="3">
        <f t="shared" si="9"/>
        <v>4</v>
      </c>
    </row>
    <row r="32" spans="1:29" ht="15" customHeight="1" x14ac:dyDescent="0.25">
      <c r="A32">
        <f t="shared" si="5"/>
        <v>5</v>
      </c>
      <c r="B32" s="20" t="s">
        <v>86</v>
      </c>
      <c r="C32" s="20" t="s">
        <v>87</v>
      </c>
      <c r="D32" s="20" t="s">
        <v>91</v>
      </c>
      <c r="E32" s="20">
        <v>100</v>
      </c>
      <c r="F32" s="20">
        <v>0.9</v>
      </c>
      <c r="G32" s="10" t="s">
        <v>10</v>
      </c>
      <c r="H32" s="9">
        <v>0</v>
      </c>
      <c r="I32" s="9"/>
      <c r="J32" s="9">
        <v>1000</v>
      </c>
      <c r="K32" s="5">
        <f t="shared" si="0"/>
        <v>1.5</v>
      </c>
      <c r="L32" s="6">
        <f t="shared" si="1"/>
        <v>0</v>
      </c>
      <c r="M32" s="3"/>
      <c r="N32" s="11">
        <f t="shared" si="2"/>
        <v>1.5</v>
      </c>
      <c r="O32" s="5"/>
      <c r="P32" s="5">
        <v>1</v>
      </c>
      <c r="Q32" s="5">
        <v>0.25</v>
      </c>
      <c r="R32" s="12">
        <f t="shared" si="6"/>
        <v>2.75</v>
      </c>
      <c r="S32" s="3"/>
      <c r="T32" s="9">
        <f>SUMIFS('Shop Wastage+CS Margin'!F:F,'Shop Wastage+CS Margin'!D:D,'Franchise Wastage '!D32,'Shop Wastage+CS Margin'!C:C,'Franchise Wastage '!C32)</f>
        <v>9</v>
      </c>
      <c r="U32" s="13">
        <f>SUMIFS('Shop Wastage+CS Margin'!A:A,'Shop Wastage+CS Margin'!D:D,'Franchise Wastage '!D32,'Shop Wastage+CS Margin'!C:C,'Franchise Wastage '!C32)</f>
        <v>2</v>
      </c>
      <c r="V32" s="16">
        <f t="shared" si="7"/>
        <v>5</v>
      </c>
      <c r="W32" s="3">
        <v>5</v>
      </c>
      <c r="X32" s="7">
        <f t="shared" si="8"/>
        <v>2.25</v>
      </c>
      <c r="Y32" s="7">
        <f t="shared" si="3"/>
        <v>6.25</v>
      </c>
      <c r="AA32" s="18">
        <f>SUMIFS(Sheet3!C:C,Sheet3!B:B,'Franchise Wastage '!D32,Sheet3!A:A,'Franchise Wastage '!C33)</f>
        <v>6.634615384615385</v>
      </c>
      <c r="AC32" s="3">
        <f t="shared" si="9"/>
        <v>4</v>
      </c>
    </row>
    <row r="33" spans="1:29" ht="15" customHeight="1" x14ac:dyDescent="0.25">
      <c r="A33">
        <f t="shared" si="5"/>
        <v>5</v>
      </c>
      <c r="B33" s="20" t="s">
        <v>86</v>
      </c>
      <c r="C33" s="20" t="s">
        <v>87</v>
      </c>
      <c r="D33" s="20" t="s">
        <v>92</v>
      </c>
      <c r="E33" s="20">
        <v>100</v>
      </c>
      <c r="F33" s="20">
        <v>0.9</v>
      </c>
      <c r="G33" s="10" t="s">
        <v>10</v>
      </c>
      <c r="H33" s="9">
        <v>0</v>
      </c>
      <c r="I33" s="9"/>
      <c r="J33" s="9">
        <v>1000</v>
      </c>
      <c r="K33" s="5">
        <f t="shared" si="0"/>
        <v>1.5</v>
      </c>
      <c r="L33" s="6">
        <f t="shared" si="1"/>
        <v>0</v>
      </c>
      <c r="M33" s="3"/>
      <c r="N33" s="11">
        <f t="shared" si="2"/>
        <v>1.5</v>
      </c>
      <c r="O33" s="5"/>
      <c r="P33" s="5">
        <v>1</v>
      </c>
      <c r="Q33" s="5">
        <v>0.25</v>
      </c>
      <c r="R33" s="12">
        <f t="shared" si="6"/>
        <v>2.75</v>
      </c>
      <c r="S33" s="3"/>
      <c r="T33" s="9">
        <f>SUMIFS('Shop Wastage+CS Margin'!F:F,'Shop Wastage+CS Margin'!D:D,'Franchise Wastage '!D33,'Shop Wastage+CS Margin'!C:C,'Franchise Wastage '!C33)</f>
        <v>9</v>
      </c>
      <c r="U33" s="13">
        <f>SUMIFS('Shop Wastage+CS Margin'!A:A,'Shop Wastage+CS Margin'!D:D,'Franchise Wastage '!D33,'Shop Wastage+CS Margin'!C:C,'Franchise Wastage '!C33)</f>
        <v>2</v>
      </c>
      <c r="V33" s="16">
        <f t="shared" si="7"/>
        <v>5</v>
      </c>
      <c r="W33" s="3">
        <v>5</v>
      </c>
      <c r="X33" s="7">
        <f t="shared" si="8"/>
        <v>2.25</v>
      </c>
      <c r="Y33" s="7">
        <f t="shared" si="3"/>
        <v>6.25</v>
      </c>
      <c r="AA33" s="18">
        <f>SUMIFS(Sheet3!C:C,Sheet3!B:B,'Franchise Wastage '!D33,Sheet3!A:A,'Franchise Wastage '!C34)</f>
        <v>6.1749999999999998</v>
      </c>
      <c r="AC33" s="3">
        <f t="shared" si="9"/>
        <v>4</v>
      </c>
    </row>
    <row r="34" spans="1:29" ht="15" customHeight="1" x14ac:dyDescent="0.25">
      <c r="A34">
        <f t="shared" si="5"/>
        <v>5</v>
      </c>
      <c r="B34" s="20" t="s">
        <v>86</v>
      </c>
      <c r="C34" s="20" t="s">
        <v>87</v>
      </c>
      <c r="D34" s="20" t="s">
        <v>93</v>
      </c>
      <c r="E34" s="20">
        <v>100</v>
      </c>
      <c r="F34" s="20">
        <v>1.3</v>
      </c>
      <c r="G34" s="10" t="s">
        <v>10</v>
      </c>
      <c r="H34" s="9">
        <v>0</v>
      </c>
      <c r="I34" s="9"/>
      <c r="J34" s="9">
        <v>1000</v>
      </c>
      <c r="K34" s="5">
        <f t="shared" si="0"/>
        <v>2.1666666666666665</v>
      </c>
      <c r="L34" s="6">
        <f t="shared" si="1"/>
        <v>0</v>
      </c>
      <c r="M34" s="3"/>
      <c r="N34" s="11">
        <f t="shared" si="2"/>
        <v>2.1666666666666665</v>
      </c>
      <c r="O34" s="5"/>
      <c r="P34" s="5">
        <v>1</v>
      </c>
      <c r="Q34" s="5">
        <v>0.25</v>
      </c>
      <c r="R34" s="12">
        <f t="shared" si="6"/>
        <v>3.4166666666666665</v>
      </c>
      <c r="S34" s="3"/>
      <c r="T34" s="9">
        <f>SUMIFS('Shop Wastage+CS Margin'!F:F,'Shop Wastage+CS Margin'!D:D,'Franchise Wastage '!D34,'Shop Wastage+CS Margin'!C:C,'Franchise Wastage '!C34)</f>
        <v>9</v>
      </c>
      <c r="U34" s="13">
        <f>SUMIFS('Shop Wastage+CS Margin'!A:A,'Shop Wastage+CS Margin'!D:D,'Franchise Wastage '!D34,'Shop Wastage+CS Margin'!C:C,'Franchise Wastage '!C34)</f>
        <v>2</v>
      </c>
      <c r="V34" s="16">
        <f t="shared" si="7"/>
        <v>5.6666666666666661</v>
      </c>
      <c r="W34" s="3">
        <v>5</v>
      </c>
      <c r="X34" s="7">
        <f t="shared" si="8"/>
        <v>1.5833333333333335</v>
      </c>
      <c r="Y34" s="7">
        <f t="shared" si="3"/>
        <v>5.5833333333333339</v>
      </c>
      <c r="AA34" s="18">
        <f>SUMIFS(Sheet3!C:C,Sheet3!B:B,'Franchise Wastage '!D34,Sheet3!A:A,'Franchise Wastage '!C35)</f>
        <v>6.5</v>
      </c>
      <c r="AC34" s="3">
        <f t="shared" si="9"/>
        <v>4</v>
      </c>
    </row>
    <row r="35" spans="1:29" ht="15" customHeight="1" x14ac:dyDescent="0.25">
      <c r="A35">
        <f t="shared" si="5"/>
        <v>35</v>
      </c>
      <c r="B35" s="20" t="s">
        <v>86</v>
      </c>
      <c r="C35" s="20" t="s">
        <v>87</v>
      </c>
      <c r="D35" s="20" t="s">
        <v>94</v>
      </c>
      <c r="E35" s="20">
        <v>100</v>
      </c>
      <c r="F35" s="20">
        <v>35</v>
      </c>
      <c r="G35" s="10" t="s">
        <v>20</v>
      </c>
      <c r="H35" s="9">
        <v>0</v>
      </c>
      <c r="I35" s="9"/>
      <c r="J35" s="9">
        <v>2</v>
      </c>
      <c r="K35" s="5">
        <f t="shared" si="0"/>
        <v>0</v>
      </c>
      <c r="L35" s="6">
        <f t="shared" si="1"/>
        <v>29.166666666666668</v>
      </c>
      <c r="M35" s="3"/>
      <c r="N35" s="11">
        <f t="shared" si="2"/>
        <v>29.166666666666668</v>
      </c>
      <c r="O35" s="5"/>
      <c r="P35" s="5">
        <v>1</v>
      </c>
      <c r="Q35" s="5">
        <v>0.25</v>
      </c>
      <c r="R35" s="12">
        <f t="shared" si="6"/>
        <v>30.416666666666668</v>
      </c>
      <c r="S35" s="3"/>
      <c r="T35" s="9">
        <f>SUMIFS('Shop Wastage+CS Margin'!F:F,'Shop Wastage+CS Margin'!D:D,'Franchise Wastage '!D35,'Shop Wastage+CS Margin'!C:C,'Franchise Wastage '!C35)</f>
        <v>70</v>
      </c>
      <c r="U35" s="13">
        <f>SUMIFS('Shop Wastage+CS Margin'!A:A,'Shop Wastage+CS Margin'!D:D,'Franchise Wastage '!D35,'Shop Wastage+CS Margin'!C:C,'Franchise Wastage '!C35)</f>
        <v>2</v>
      </c>
      <c r="V35" s="16">
        <f t="shared" si="7"/>
        <v>32.666666666666671</v>
      </c>
      <c r="W35" s="3">
        <v>35</v>
      </c>
      <c r="X35" s="7">
        <f t="shared" si="8"/>
        <v>4.5833333333333321</v>
      </c>
      <c r="Y35" s="7">
        <f t="shared" si="3"/>
        <v>39.583333333333329</v>
      </c>
      <c r="AA35" s="18">
        <f>SUMIFS(Sheet3!C:C,Sheet3!B:B,'Franchise Wastage '!D35,Sheet3!A:A,'Franchise Wastage '!C36)</f>
        <v>50</v>
      </c>
      <c r="AC35" s="3">
        <f t="shared" si="9"/>
        <v>35</v>
      </c>
    </row>
    <row r="36" spans="1:29" ht="15" customHeight="1" x14ac:dyDescent="0.25">
      <c r="A36">
        <f t="shared" si="5"/>
        <v>5</v>
      </c>
      <c r="B36" s="20" t="s">
        <v>86</v>
      </c>
      <c r="C36" s="20" t="s">
        <v>87</v>
      </c>
      <c r="D36" s="20" t="s">
        <v>24</v>
      </c>
      <c r="E36" s="20">
        <v>100</v>
      </c>
      <c r="F36" s="20">
        <v>0.9</v>
      </c>
      <c r="G36" s="10" t="s">
        <v>10</v>
      </c>
      <c r="H36" s="9">
        <v>0</v>
      </c>
      <c r="I36" s="9"/>
      <c r="J36" s="9">
        <v>1000</v>
      </c>
      <c r="K36" s="5">
        <f t="shared" si="0"/>
        <v>1.5</v>
      </c>
      <c r="L36" s="6">
        <f t="shared" si="1"/>
        <v>0</v>
      </c>
      <c r="M36" s="3"/>
      <c r="N36" s="11">
        <f t="shared" si="2"/>
        <v>1.5</v>
      </c>
      <c r="O36" s="5"/>
      <c r="P36" s="5">
        <v>1</v>
      </c>
      <c r="Q36" s="5">
        <v>0.25</v>
      </c>
      <c r="R36" s="12">
        <f t="shared" si="6"/>
        <v>2.75</v>
      </c>
      <c r="S36" s="3"/>
      <c r="T36" s="9">
        <f>SUMIFS('Shop Wastage+CS Margin'!F:F,'Shop Wastage+CS Margin'!D:D,'Franchise Wastage '!D36,'Shop Wastage+CS Margin'!C:C,'Franchise Wastage '!C36)</f>
        <v>9</v>
      </c>
      <c r="U36" s="13">
        <f>SUMIFS('Shop Wastage+CS Margin'!A:A,'Shop Wastage+CS Margin'!D:D,'Franchise Wastage '!D36,'Shop Wastage+CS Margin'!C:C,'Franchise Wastage '!C36)</f>
        <v>2</v>
      </c>
      <c r="V36" s="16">
        <f t="shared" si="7"/>
        <v>5</v>
      </c>
      <c r="W36" s="3">
        <v>5</v>
      </c>
      <c r="X36" s="7">
        <f t="shared" si="8"/>
        <v>2.25</v>
      </c>
      <c r="Y36" s="7">
        <f t="shared" si="3"/>
        <v>6.25</v>
      </c>
      <c r="AA36" s="18">
        <f>SUMIFS(Sheet3!C:C,Sheet3!B:B,'Franchise Wastage '!D36,Sheet3!A:A,'Franchise Wastage '!C37)</f>
        <v>0</v>
      </c>
      <c r="AC36" s="3">
        <f t="shared" si="9"/>
        <v>4</v>
      </c>
    </row>
    <row r="37" spans="1:29" ht="15" customHeight="1" x14ac:dyDescent="0.25">
      <c r="A37">
        <f t="shared" si="5"/>
        <v>10</v>
      </c>
      <c r="B37" s="20" t="s">
        <v>86</v>
      </c>
      <c r="C37" s="20" t="s">
        <v>87</v>
      </c>
      <c r="D37" s="20" t="s">
        <v>95</v>
      </c>
      <c r="E37" s="20">
        <v>100</v>
      </c>
      <c r="F37" s="20">
        <v>3.5</v>
      </c>
      <c r="G37" s="10" t="s">
        <v>10</v>
      </c>
      <c r="H37" s="9">
        <v>0</v>
      </c>
      <c r="I37" s="9"/>
      <c r="J37" s="9">
        <v>1000</v>
      </c>
      <c r="K37" s="5">
        <f t="shared" si="0"/>
        <v>5.833333333333333</v>
      </c>
      <c r="L37" s="6">
        <f t="shared" si="1"/>
        <v>0</v>
      </c>
      <c r="M37" s="3"/>
      <c r="N37" s="11">
        <f t="shared" si="2"/>
        <v>5.833333333333333</v>
      </c>
      <c r="O37" s="5"/>
      <c r="P37" s="5">
        <v>1</v>
      </c>
      <c r="Q37" s="5">
        <v>0.25</v>
      </c>
      <c r="R37" s="12">
        <f t="shared" si="6"/>
        <v>7.083333333333333</v>
      </c>
      <c r="S37" s="3"/>
      <c r="T37" s="9">
        <f>SUMIFS('Shop Wastage+CS Margin'!F:F,'Shop Wastage+CS Margin'!D:D,'Franchise Wastage '!D37,'Shop Wastage+CS Margin'!C:C,'Franchise Wastage '!C37)</f>
        <v>25</v>
      </c>
      <c r="U37" s="13">
        <f>SUMIFS('Shop Wastage+CS Margin'!A:A,'Shop Wastage+CS Margin'!D:D,'Franchise Wastage '!D37,'Shop Wastage+CS Margin'!C:C,'Franchise Wastage '!C37)</f>
        <v>2</v>
      </c>
      <c r="V37" s="16">
        <f t="shared" si="7"/>
        <v>9.3333333333333321</v>
      </c>
      <c r="W37" s="3">
        <v>10</v>
      </c>
      <c r="X37" s="7">
        <f t="shared" si="8"/>
        <v>2.916666666666667</v>
      </c>
      <c r="Y37" s="7">
        <f t="shared" si="3"/>
        <v>17.916666666666668</v>
      </c>
      <c r="AA37" s="18">
        <f>SUMIFS(Sheet3!C:C,Sheet3!B:B,'Franchise Wastage '!D37,Sheet3!A:A,'Franchise Wastage '!C38)</f>
        <v>0</v>
      </c>
      <c r="AC37" s="3">
        <f t="shared" si="9"/>
        <v>15</v>
      </c>
    </row>
    <row r="38" spans="1:29" ht="15" customHeight="1" x14ac:dyDescent="0.25">
      <c r="A38">
        <f t="shared" si="5"/>
        <v>10</v>
      </c>
      <c r="B38" s="20" t="s">
        <v>86</v>
      </c>
      <c r="C38" s="20" t="s">
        <v>87</v>
      </c>
      <c r="D38" s="20" t="s">
        <v>96</v>
      </c>
      <c r="E38" s="20">
        <v>100</v>
      </c>
      <c r="F38" s="20">
        <v>3.5</v>
      </c>
      <c r="G38" s="10" t="s">
        <v>10</v>
      </c>
      <c r="H38" s="9">
        <v>0</v>
      </c>
      <c r="I38" s="9"/>
      <c r="J38" s="9">
        <v>1000</v>
      </c>
      <c r="K38" s="5">
        <f t="shared" si="0"/>
        <v>5.833333333333333</v>
      </c>
      <c r="L38" s="6">
        <f t="shared" si="1"/>
        <v>0</v>
      </c>
      <c r="M38" s="3"/>
      <c r="N38" s="11">
        <f t="shared" si="2"/>
        <v>5.833333333333333</v>
      </c>
      <c r="O38" s="5"/>
      <c r="P38" s="5">
        <v>1</v>
      </c>
      <c r="Q38" s="5">
        <v>0.25</v>
      </c>
      <c r="R38" s="12">
        <f t="shared" si="6"/>
        <v>7.083333333333333</v>
      </c>
      <c r="S38" s="3"/>
      <c r="T38" s="9">
        <f>SUMIFS('Shop Wastage+CS Margin'!F:F,'Shop Wastage+CS Margin'!D:D,'Franchise Wastage '!D38,'Shop Wastage+CS Margin'!C:C,'Franchise Wastage '!C38)</f>
        <v>25</v>
      </c>
      <c r="U38" s="13">
        <f>SUMIFS('Shop Wastage+CS Margin'!A:A,'Shop Wastage+CS Margin'!D:D,'Franchise Wastage '!D38,'Shop Wastage+CS Margin'!C:C,'Franchise Wastage '!C38)</f>
        <v>2</v>
      </c>
      <c r="V38" s="16">
        <f t="shared" si="7"/>
        <v>9.3333333333333321</v>
      </c>
      <c r="W38" s="3">
        <v>10</v>
      </c>
      <c r="X38" s="7">
        <f t="shared" si="8"/>
        <v>2.916666666666667</v>
      </c>
      <c r="Y38" s="7">
        <f t="shared" si="3"/>
        <v>17.916666666666668</v>
      </c>
      <c r="AA38" s="18">
        <f>SUMIFS(Sheet3!C:C,Sheet3!B:B,'Franchise Wastage '!D38,Sheet3!A:A,'Franchise Wastage '!C39)</f>
        <v>0</v>
      </c>
      <c r="AC38" s="3">
        <f t="shared" si="9"/>
        <v>15</v>
      </c>
    </row>
    <row r="39" spans="1:29" ht="15" customHeight="1" x14ac:dyDescent="0.25">
      <c r="A39">
        <f t="shared" si="5"/>
        <v>8</v>
      </c>
      <c r="B39" s="20" t="s">
        <v>86</v>
      </c>
      <c r="C39" s="20" t="s">
        <v>87</v>
      </c>
      <c r="D39" s="20" t="s">
        <v>97</v>
      </c>
      <c r="E39" s="20">
        <v>100</v>
      </c>
      <c r="F39" s="20">
        <v>2.5</v>
      </c>
      <c r="G39" s="10" t="s">
        <v>10</v>
      </c>
      <c r="H39" s="9">
        <v>0</v>
      </c>
      <c r="I39" s="9"/>
      <c r="J39" s="9">
        <v>1000</v>
      </c>
      <c r="K39" s="5">
        <f t="shared" si="0"/>
        <v>4.166666666666667</v>
      </c>
      <c r="L39" s="6">
        <f t="shared" si="1"/>
        <v>0</v>
      </c>
      <c r="M39" s="3"/>
      <c r="N39" s="11">
        <f t="shared" si="2"/>
        <v>4.166666666666667</v>
      </c>
      <c r="O39" s="5"/>
      <c r="P39" s="5">
        <v>1</v>
      </c>
      <c r="Q39" s="5">
        <v>0.25</v>
      </c>
      <c r="R39" s="12">
        <f t="shared" si="6"/>
        <v>5.416666666666667</v>
      </c>
      <c r="S39" s="3"/>
      <c r="T39" s="9">
        <f>SUMIFS('Shop Wastage+CS Margin'!F:F,'Shop Wastage+CS Margin'!D:D,'Franchise Wastage '!D39,'Shop Wastage+CS Margin'!C:C,'Franchise Wastage '!C39)</f>
        <v>18</v>
      </c>
      <c r="U39" s="13">
        <f>SUMIFS('Shop Wastage+CS Margin'!A:A,'Shop Wastage+CS Margin'!D:D,'Franchise Wastage '!D39,'Shop Wastage+CS Margin'!C:C,'Franchise Wastage '!C39)</f>
        <v>2</v>
      </c>
      <c r="V39" s="16">
        <f t="shared" si="7"/>
        <v>7.666666666666667</v>
      </c>
      <c r="W39" s="3">
        <v>8</v>
      </c>
      <c r="X39" s="7">
        <f t="shared" si="8"/>
        <v>2.583333333333333</v>
      </c>
      <c r="Y39" s="7">
        <f t="shared" si="3"/>
        <v>12.583333333333332</v>
      </c>
      <c r="AA39" s="18">
        <f>SUMIFS(Sheet3!C:C,Sheet3!B:B,'Franchise Wastage '!D39,Sheet3!A:A,'Franchise Wastage '!C40)</f>
        <v>0</v>
      </c>
      <c r="AC39" s="3">
        <f t="shared" si="9"/>
        <v>10</v>
      </c>
    </row>
    <row r="40" spans="1:29" ht="15" customHeight="1" x14ac:dyDescent="0.25">
      <c r="A40">
        <f t="shared" si="5"/>
        <v>8</v>
      </c>
      <c r="B40" s="20" t="s">
        <v>86</v>
      </c>
      <c r="C40" s="20" t="s">
        <v>87</v>
      </c>
      <c r="D40" s="20" t="s">
        <v>98</v>
      </c>
      <c r="E40" s="20">
        <v>100</v>
      </c>
      <c r="F40" s="20">
        <v>2.5</v>
      </c>
      <c r="G40" s="10" t="s">
        <v>10</v>
      </c>
      <c r="H40" s="9">
        <v>0</v>
      </c>
      <c r="I40" s="9"/>
      <c r="J40" s="9">
        <v>1000</v>
      </c>
      <c r="K40" s="5">
        <f t="shared" si="0"/>
        <v>4.166666666666667</v>
      </c>
      <c r="L40" s="6">
        <f t="shared" si="1"/>
        <v>0</v>
      </c>
      <c r="M40" s="3"/>
      <c r="N40" s="11">
        <f t="shared" si="2"/>
        <v>4.166666666666667</v>
      </c>
      <c r="O40" s="5"/>
      <c r="P40" s="5">
        <v>1</v>
      </c>
      <c r="Q40" s="5">
        <v>0.25</v>
      </c>
      <c r="R40" s="12">
        <f t="shared" si="6"/>
        <v>5.416666666666667</v>
      </c>
      <c r="S40" s="3"/>
      <c r="T40" s="9">
        <f>SUMIFS('Shop Wastage+CS Margin'!F:F,'Shop Wastage+CS Margin'!D:D,'Franchise Wastage '!D40,'Shop Wastage+CS Margin'!C:C,'Franchise Wastage '!C40)</f>
        <v>18</v>
      </c>
      <c r="U40" s="13">
        <f>SUMIFS('Shop Wastage+CS Margin'!A:A,'Shop Wastage+CS Margin'!D:D,'Franchise Wastage '!D40,'Shop Wastage+CS Margin'!C:C,'Franchise Wastage '!C40)</f>
        <v>2</v>
      </c>
      <c r="V40" s="16">
        <f t="shared" si="7"/>
        <v>7.666666666666667</v>
      </c>
      <c r="W40" s="3">
        <v>8</v>
      </c>
      <c r="X40" s="7">
        <f t="shared" si="8"/>
        <v>2.583333333333333</v>
      </c>
      <c r="Y40" s="7">
        <f t="shared" si="3"/>
        <v>12.583333333333332</v>
      </c>
      <c r="AA40" s="18">
        <f>SUMIFS(Sheet3!C:C,Sheet3!B:B,'Franchise Wastage '!D40,Sheet3!A:A,'Franchise Wastage '!C41)</f>
        <v>0</v>
      </c>
      <c r="AC40" s="3">
        <f t="shared" si="9"/>
        <v>10</v>
      </c>
    </row>
    <row r="41" spans="1:29" ht="15" customHeight="1" x14ac:dyDescent="0.25">
      <c r="A41">
        <f t="shared" si="5"/>
        <v>8</v>
      </c>
      <c r="B41" s="20" t="s">
        <v>86</v>
      </c>
      <c r="C41" s="20" t="s">
        <v>87</v>
      </c>
      <c r="D41" s="20" t="s">
        <v>99</v>
      </c>
      <c r="E41" s="20">
        <v>100</v>
      </c>
      <c r="F41" s="20">
        <v>2.5</v>
      </c>
      <c r="G41" s="10" t="s">
        <v>10</v>
      </c>
      <c r="H41" s="9">
        <v>0</v>
      </c>
      <c r="I41" s="9"/>
      <c r="J41" s="9">
        <v>1000</v>
      </c>
      <c r="K41" s="5">
        <f t="shared" si="0"/>
        <v>4.166666666666667</v>
      </c>
      <c r="L41" s="6">
        <f t="shared" si="1"/>
        <v>0</v>
      </c>
      <c r="M41" s="3"/>
      <c r="N41" s="11">
        <f t="shared" si="2"/>
        <v>4.166666666666667</v>
      </c>
      <c r="O41" s="5"/>
      <c r="P41" s="5">
        <v>1</v>
      </c>
      <c r="Q41" s="5">
        <v>0.25</v>
      </c>
      <c r="R41" s="12">
        <f t="shared" si="6"/>
        <v>5.416666666666667</v>
      </c>
      <c r="S41" s="3"/>
      <c r="T41" s="9">
        <f>SUMIFS('Shop Wastage+CS Margin'!F:F,'Shop Wastage+CS Margin'!D:D,'Franchise Wastage '!D41,'Shop Wastage+CS Margin'!C:C,'Franchise Wastage '!C41)</f>
        <v>18</v>
      </c>
      <c r="U41" s="13">
        <f>SUMIFS('Shop Wastage+CS Margin'!A:A,'Shop Wastage+CS Margin'!D:D,'Franchise Wastage '!D41,'Shop Wastage+CS Margin'!C:C,'Franchise Wastage '!C41)</f>
        <v>2</v>
      </c>
      <c r="V41" s="16">
        <f t="shared" si="7"/>
        <v>7.666666666666667</v>
      </c>
      <c r="W41" s="3">
        <v>8</v>
      </c>
      <c r="X41" s="7">
        <f t="shared" si="8"/>
        <v>2.583333333333333</v>
      </c>
      <c r="Y41" s="7">
        <f t="shared" si="3"/>
        <v>12.583333333333332</v>
      </c>
      <c r="AA41" s="18">
        <f>SUMIFS(Sheet3!C:C,Sheet3!B:B,'Franchise Wastage '!D41,Sheet3!A:A,'Franchise Wastage '!C42)</f>
        <v>0</v>
      </c>
      <c r="AC41" s="3">
        <f t="shared" si="9"/>
        <v>10</v>
      </c>
    </row>
    <row r="42" spans="1:29" ht="15" customHeight="1" x14ac:dyDescent="0.25">
      <c r="A42">
        <f t="shared" si="5"/>
        <v>5</v>
      </c>
      <c r="B42" s="20" t="s">
        <v>86</v>
      </c>
      <c r="C42" s="20" t="s">
        <v>87</v>
      </c>
      <c r="D42" s="20" t="s">
        <v>100</v>
      </c>
      <c r="E42" s="20">
        <v>100</v>
      </c>
      <c r="F42" s="20">
        <v>0.9</v>
      </c>
      <c r="G42" s="10" t="s">
        <v>10</v>
      </c>
      <c r="H42" s="9">
        <v>0</v>
      </c>
      <c r="I42" s="9"/>
      <c r="J42" s="9">
        <v>1000</v>
      </c>
      <c r="K42" s="5">
        <f t="shared" si="0"/>
        <v>1.5</v>
      </c>
      <c r="L42" s="6">
        <f t="shared" si="1"/>
        <v>0</v>
      </c>
      <c r="M42" s="3"/>
      <c r="N42" s="11">
        <f t="shared" si="2"/>
        <v>1.5</v>
      </c>
      <c r="O42" s="5"/>
      <c r="P42" s="5">
        <v>1</v>
      </c>
      <c r="Q42" s="5">
        <v>0.25</v>
      </c>
      <c r="R42" s="12">
        <f t="shared" si="6"/>
        <v>2.75</v>
      </c>
      <c r="S42" s="3"/>
      <c r="T42" s="9">
        <f>SUMIFS('Shop Wastage+CS Margin'!F:F,'Shop Wastage+CS Margin'!D:D,'Franchise Wastage '!D42,'Shop Wastage+CS Margin'!C:C,'Franchise Wastage '!C42)</f>
        <v>10</v>
      </c>
      <c r="U42" s="13">
        <f>SUMIFS('Shop Wastage+CS Margin'!A:A,'Shop Wastage+CS Margin'!D:D,'Franchise Wastage '!D42,'Shop Wastage+CS Margin'!C:C,'Franchise Wastage '!C42)</f>
        <v>2</v>
      </c>
      <c r="V42" s="16">
        <f t="shared" si="7"/>
        <v>5</v>
      </c>
      <c r="W42" s="3">
        <v>5</v>
      </c>
      <c r="X42" s="7">
        <f t="shared" si="8"/>
        <v>2.25</v>
      </c>
      <c r="Y42" s="7">
        <f t="shared" si="3"/>
        <v>7.25</v>
      </c>
      <c r="AA42" s="18">
        <f>SUMIFS(Sheet3!C:C,Sheet3!B:B,'Franchise Wastage '!D42,Sheet3!A:A,'Franchise Wastage '!C43)</f>
        <v>6.666666666666667</v>
      </c>
      <c r="AC42" s="3">
        <f t="shared" si="9"/>
        <v>5</v>
      </c>
    </row>
    <row r="43" spans="1:29" ht="15" customHeight="1" x14ac:dyDescent="0.25">
      <c r="A43">
        <f t="shared" si="5"/>
        <v>5</v>
      </c>
      <c r="B43" s="20" t="s">
        <v>86</v>
      </c>
      <c r="C43" s="20" t="s">
        <v>87</v>
      </c>
      <c r="D43" s="20" t="s">
        <v>101</v>
      </c>
      <c r="E43" s="20">
        <v>100</v>
      </c>
      <c r="F43" s="20">
        <v>0.9</v>
      </c>
      <c r="G43" s="10" t="s">
        <v>10</v>
      </c>
      <c r="H43" s="9">
        <v>0</v>
      </c>
      <c r="I43" s="9"/>
      <c r="J43" s="9">
        <v>1000</v>
      </c>
      <c r="K43" s="5">
        <f t="shared" si="0"/>
        <v>1.5</v>
      </c>
      <c r="L43" s="6">
        <f t="shared" si="1"/>
        <v>0</v>
      </c>
      <c r="M43" s="3"/>
      <c r="N43" s="11">
        <f t="shared" si="2"/>
        <v>1.5</v>
      </c>
      <c r="O43" s="5"/>
      <c r="P43" s="5">
        <v>1</v>
      </c>
      <c r="Q43" s="5">
        <v>0.25</v>
      </c>
      <c r="R43" s="12">
        <f t="shared" si="6"/>
        <v>2.75</v>
      </c>
      <c r="S43" s="3"/>
      <c r="T43" s="9">
        <f>SUMIFS('Shop Wastage+CS Margin'!F:F,'Shop Wastage+CS Margin'!D:D,'Franchise Wastage '!D43,'Shop Wastage+CS Margin'!C:C,'Franchise Wastage '!C43)</f>
        <v>10</v>
      </c>
      <c r="U43" s="13">
        <f>SUMIFS('Shop Wastage+CS Margin'!A:A,'Shop Wastage+CS Margin'!D:D,'Franchise Wastage '!D43,'Shop Wastage+CS Margin'!C:C,'Franchise Wastage '!C43)</f>
        <v>2</v>
      </c>
      <c r="V43" s="16">
        <f t="shared" si="7"/>
        <v>5</v>
      </c>
      <c r="W43" s="3">
        <v>5</v>
      </c>
      <c r="X43" s="7">
        <f t="shared" si="8"/>
        <v>2.25</v>
      </c>
      <c r="Y43" s="7">
        <f t="shared" si="3"/>
        <v>7.25</v>
      </c>
      <c r="AA43" s="18">
        <f>SUMIFS(Sheet3!C:C,Sheet3!B:B,'Franchise Wastage '!D43,Sheet3!A:A,'Franchise Wastage '!C44)</f>
        <v>0</v>
      </c>
      <c r="AC43" s="3">
        <f t="shared" si="9"/>
        <v>5</v>
      </c>
    </row>
    <row r="44" spans="1:29" ht="15" customHeight="1" x14ac:dyDescent="0.25">
      <c r="A44">
        <f t="shared" si="5"/>
        <v>5</v>
      </c>
      <c r="B44" s="20" t="s">
        <v>86</v>
      </c>
      <c r="C44" s="20" t="s">
        <v>87</v>
      </c>
      <c r="D44" s="20" t="s">
        <v>102</v>
      </c>
      <c r="E44" s="20">
        <v>100</v>
      </c>
      <c r="F44" s="20">
        <v>0.9</v>
      </c>
      <c r="G44" s="10" t="s">
        <v>10</v>
      </c>
      <c r="H44" s="9">
        <v>0</v>
      </c>
      <c r="I44" s="9"/>
      <c r="J44" s="9">
        <v>1000</v>
      </c>
      <c r="K44" s="5">
        <f t="shared" si="0"/>
        <v>1.5</v>
      </c>
      <c r="L44" s="6">
        <f t="shared" si="1"/>
        <v>0</v>
      </c>
      <c r="M44" s="3"/>
      <c r="N44" s="11">
        <f t="shared" si="2"/>
        <v>1.5</v>
      </c>
      <c r="O44" s="5"/>
      <c r="P44" s="5">
        <v>1</v>
      </c>
      <c r="Q44" s="5">
        <v>0.25</v>
      </c>
      <c r="R44" s="12">
        <f t="shared" si="6"/>
        <v>2.75</v>
      </c>
      <c r="S44" s="3"/>
      <c r="T44" s="9">
        <f>SUMIFS('Shop Wastage+CS Margin'!F:F,'Shop Wastage+CS Margin'!D:D,'Franchise Wastage '!D44,'Shop Wastage+CS Margin'!C:C,'Franchise Wastage '!C44)</f>
        <v>10</v>
      </c>
      <c r="U44" s="13">
        <f>SUMIFS('Shop Wastage+CS Margin'!A:A,'Shop Wastage+CS Margin'!D:D,'Franchise Wastage '!D44,'Shop Wastage+CS Margin'!C:C,'Franchise Wastage '!C44)</f>
        <v>2</v>
      </c>
      <c r="V44" s="16">
        <f t="shared" si="7"/>
        <v>5</v>
      </c>
      <c r="W44" s="3">
        <v>5</v>
      </c>
      <c r="X44" s="7">
        <f t="shared" si="8"/>
        <v>2.25</v>
      </c>
      <c r="Y44" s="7">
        <f t="shared" si="3"/>
        <v>7.25</v>
      </c>
      <c r="AA44" s="18">
        <f>SUMIFS(Sheet3!C:C,Sheet3!B:B,'Franchise Wastage '!D44,Sheet3!A:A,'Franchise Wastage '!C45)</f>
        <v>6.0662650602409638</v>
      </c>
      <c r="AC44" s="3">
        <f t="shared" si="9"/>
        <v>5</v>
      </c>
    </row>
    <row r="45" spans="1:29" ht="15" customHeight="1" x14ac:dyDescent="0.25">
      <c r="A45">
        <f t="shared" si="5"/>
        <v>5</v>
      </c>
      <c r="B45" s="20" t="s">
        <v>86</v>
      </c>
      <c r="C45" s="20" t="s">
        <v>87</v>
      </c>
      <c r="D45" s="20" t="s">
        <v>103</v>
      </c>
      <c r="E45" s="20">
        <v>100</v>
      </c>
      <c r="F45" s="20">
        <v>0.9</v>
      </c>
      <c r="G45" s="10" t="s">
        <v>10</v>
      </c>
      <c r="H45" s="9">
        <v>0</v>
      </c>
      <c r="I45" s="9"/>
      <c r="J45" s="9">
        <v>1000</v>
      </c>
      <c r="K45" s="5">
        <f t="shared" si="0"/>
        <v>1.5</v>
      </c>
      <c r="L45" s="6">
        <f t="shared" si="1"/>
        <v>0</v>
      </c>
      <c r="M45" s="3"/>
      <c r="N45" s="11">
        <f t="shared" si="2"/>
        <v>1.5</v>
      </c>
      <c r="O45" s="5"/>
      <c r="P45" s="5">
        <v>1</v>
      </c>
      <c r="Q45" s="5">
        <v>0.25</v>
      </c>
      <c r="R45" s="12">
        <f t="shared" si="6"/>
        <v>2.75</v>
      </c>
      <c r="S45" s="3"/>
      <c r="T45" s="9">
        <f>SUMIFS('Shop Wastage+CS Margin'!F:F,'Shop Wastage+CS Margin'!D:D,'Franchise Wastage '!D45,'Shop Wastage+CS Margin'!C:C,'Franchise Wastage '!C45)</f>
        <v>10</v>
      </c>
      <c r="U45" s="13">
        <f>SUMIFS('Shop Wastage+CS Margin'!A:A,'Shop Wastage+CS Margin'!D:D,'Franchise Wastage '!D45,'Shop Wastage+CS Margin'!C:C,'Franchise Wastage '!C45)</f>
        <v>2</v>
      </c>
      <c r="V45" s="16">
        <f t="shared" si="7"/>
        <v>5</v>
      </c>
      <c r="W45" s="3">
        <v>5</v>
      </c>
      <c r="X45" s="7">
        <f t="shared" si="8"/>
        <v>2.25</v>
      </c>
      <c r="Y45" s="7">
        <f t="shared" si="3"/>
        <v>7.25</v>
      </c>
      <c r="AA45" s="18">
        <f>SUMIFS(Sheet3!C:C,Sheet3!B:B,'Franchise Wastage '!D45,Sheet3!A:A,'Franchise Wastage '!C46)</f>
        <v>1.5</v>
      </c>
      <c r="AC45" s="3">
        <f t="shared" si="9"/>
        <v>5</v>
      </c>
    </row>
    <row r="46" spans="1:29" ht="15" customHeight="1" x14ac:dyDescent="0.25">
      <c r="A46">
        <f t="shared" si="5"/>
        <v>5</v>
      </c>
      <c r="B46" s="20" t="s">
        <v>86</v>
      </c>
      <c r="C46" s="20" t="s">
        <v>87</v>
      </c>
      <c r="D46" s="20" t="s">
        <v>104</v>
      </c>
      <c r="E46" s="20">
        <v>100</v>
      </c>
      <c r="F46" s="20">
        <v>0.9</v>
      </c>
      <c r="G46" s="10" t="s">
        <v>10</v>
      </c>
      <c r="H46" s="9">
        <v>0</v>
      </c>
      <c r="I46" s="9"/>
      <c r="J46" s="9">
        <v>1000</v>
      </c>
      <c r="K46" s="5">
        <f t="shared" si="0"/>
        <v>1.5</v>
      </c>
      <c r="L46" s="6">
        <f t="shared" si="1"/>
        <v>0</v>
      </c>
      <c r="M46" s="3"/>
      <c r="N46" s="11">
        <f t="shared" si="2"/>
        <v>1.5</v>
      </c>
      <c r="O46" s="5"/>
      <c r="P46" s="5">
        <v>1</v>
      </c>
      <c r="Q46" s="5">
        <v>0.25</v>
      </c>
      <c r="R46" s="12">
        <f t="shared" si="6"/>
        <v>2.75</v>
      </c>
      <c r="S46" s="3"/>
      <c r="T46" s="9">
        <f>SUMIFS('Shop Wastage+CS Margin'!F:F,'Shop Wastage+CS Margin'!D:D,'Franchise Wastage '!D46,'Shop Wastage+CS Margin'!C:C,'Franchise Wastage '!C46)</f>
        <v>10</v>
      </c>
      <c r="U46" s="13">
        <f>SUMIFS('Shop Wastage+CS Margin'!A:A,'Shop Wastage+CS Margin'!D:D,'Franchise Wastage '!D46,'Shop Wastage+CS Margin'!C:C,'Franchise Wastage '!C46)</f>
        <v>2</v>
      </c>
      <c r="V46" s="16">
        <f t="shared" si="7"/>
        <v>5</v>
      </c>
      <c r="W46" s="3">
        <v>5</v>
      </c>
      <c r="X46" s="7">
        <f t="shared" si="8"/>
        <v>2.25</v>
      </c>
      <c r="Y46" s="7">
        <f t="shared" si="3"/>
        <v>7.25</v>
      </c>
      <c r="AA46" s="18">
        <f>SUMIFS(Sheet3!C:C,Sheet3!B:B,'Franchise Wastage '!D46,Sheet3!A:A,'Franchise Wastage '!C47)</f>
        <v>0</v>
      </c>
      <c r="AC46" s="3">
        <f t="shared" si="9"/>
        <v>5</v>
      </c>
    </row>
    <row r="47" spans="1:29" ht="15" customHeight="1" x14ac:dyDescent="0.25">
      <c r="A47">
        <f t="shared" si="5"/>
        <v>5</v>
      </c>
      <c r="B47" s="20" t="s">
        <v>86</v>
      </c>
      <c r="C47" s="20" t="s">
        <v>87</v>
      </c>
      <c r="D47" s="20" t="s">
        <v>105</v>
      </c>
      <c r="E47" s="20">
        <v>100</v>
      </c>
      <c r="F47" s="20">
        <v>0.9</v>
      </c>
      <c r="G47" s="10" t="s">
        <v>10</v>
      </c>
      <c r="H47" s="9">
        <v>0</v>
      </c>
      <c r="I47" s="9"/>
      <c r="J47" s="9">
        <v>1000</v>
      </c>
      <c r="K47" s="5">
        <f t="shared" si="0"/>
        <v>1.5</v>
      </c>
      <c r="L47" s="6">
        <f t="shared" si="1"/>
        <v>0</v>
      </c>
      <c r="M47" s="3"/>
      <c r="N47" s="11">
        <f t="shared" si="2"/>
        <v>1.5</v>
      </c>
      <c r="O47" s="5"/>
      <c r="P47" s="5">
        <v>1</v>
      </c>
      <c r="Q47" s="5">
        <v>0.25</v>
      </c>
      <c r="R47" s="12">
        <f t="shared" si="6"/>
        <v>2.75</v>
      </c>
      <c r="S47" s="3"/>
      <c r="T47" s="9">
        <f>SUMIFS('Shop Wastage+CS Margin'!F:F,'Shop Wastage+CS Margin'!D:D,'Franchise Wastage '!D47,'Shop Wastage+CS Margin'!C:C,'Franchise Wastage '!C47)</f>
        <v>10</v>
      </c>
      <c r="U47" s="13">
        <f>SUMIFS('Shop Wastage+CS Margin'!A:A,'Shop Wastage+CS Margin'!D:D,'Franchise Wastage '!D47,'Shop Wastage+CS Margin'!C:C,'Franchise Wastage '!C47)</f>
        <v>2</v>
      </c>
      <c r="V47" s="16">
        <f t="shared" si="7"/>
        <v>5</v>
      </c>
      <c r="W47" s="3">
        <v>5</v>
      </c>
      <c r="X47" s="7">
        <f t="shared" si="8"/>
        <v>2.25</v>
      </c>
      <c r="Y47" s="7">
        <f t="shared" si="3"/>
        <v>7.25</v>
      </c>
      <c r="AA47" s="18">
        <f>SUMIFS(Sheet3!C:C,Sheet3!B:B,'Franchise Wastage '!D47,Sheet3!A:A,'Franchise Wastage '!C48)</f>
        <v>0</v>
      </c>
      <c r="AC47" s="3">
        <f t="shared" si="9"/>
        <v>5</v>
      </c>
    </row>
    <row r="48" spans="1:29" ht="15" customHeight="1" x14ac:dyDescent="0.25">
      <c r="A48">
        <f t="shared" si="5"/>
        <v>8</v>
      </c>
      <c r="B48" s="20" t="s">
        <v>86</v>
      </c>
      <c r="C48" s="20" t="s">
        <v>87</v>
      </c>
      <c r="D48" s="20" t="s">
        <v>106</v>
      </c>
      <c r="E48" s="20">
        <v>100</v>
      </c>
      <c r="F48" s="20">
        <v>2.5</v>
      </c>
      <c r="G48" s="10" t="s">
        <v>10</v>
      </c>
      <c r="H48" s="9">
        <v>0</v>
      </c>
      <c r="I48" s="9"/>
      <c r="J48" s="9">
        <v>1000</v>
      </c>
      <c r="K48" s="5">
        <f t="shared" si="0"/>
        <v>4.166666666666667</v>
      </c>
      <c r="L48" s="6">
        <f t="shared" si="1"/>
        <v>0</v>
      </c>
      <c r="M48" s="3"/>
      <c r="N48" s="11">
        <f t="shared" si="2"/>
        <v>4.166666666666667</v>
      </c>
      <c r="O48" s="5"/>
      <c r="P48" s="5">
        <v>1</v>
      </c>
      <c r="Q48" s="5">
        <v>0.25</v>
      </c>
      <c r="R48" s="12">
        <f t="shared" si="6"/>
        <v>5.416666666666667</v>
      </c>
      <c r="S48" s="3"/>
      <c r="T48" s="9">
        <f>SUMIFS('Shop Wastage+CS Margin'!F:F,'Shop Wastage+CS Margin'!D:D,'Franchise Wastage '!D48,'Shop Wastage+CS Margin'!C:C,'Franchise Wastage '!C48)</f>
        <v>18</v>
      </c>
      <c r="U48" s="13">
        <f>SUMIFS('Shop Wastage+CS Margin'!A:A,'Shop Wastage+CS Margin'!D:D,'Franchise Wastage '!D48,'Shop Wastage+CS Margin'!C:C,'Franchise Wastage '!C48)</f>
        <v>2</v>
      </c>
      <c r="V48" s="16">
        <f t="shared" si="7"/>
        <v>7.666666666666667</v>
      </c>
      <c r="W48" s="3">
        <v>8</v>
      </c>
      <c r="X48" s="7">
        <f t="shared" si="8"/>
        <v>2.583333333333333</v>
      </c>
      <c r="Y48" s="7">
        <f t="shared" si="3"/>
        <v>12.583333333333332</v>
      </c>
      <c r="AA48" s="18">
        <f>SUMIFS(Sheet3!C:C,Sheet3!B:B,'Franchise Wastage '!D48,Sheet3!A:A,'Franchise Wastage '!C49)</f>
        <v>0</v>
      </c>
      <c r="AC48" s="3">
        <f t="shared" si="9"/>
        <v>10</v>
      </c>
    </row>
    <row r="49" spans="1:29" ht="15" customHeight="1" x14ac:dyDescent="0.25">
      <c r="A49">
        <f t="shared" si="5"/>
        <v>10</v>
      </c>
      <c r="B49" s="20" t="s">
        <v>86</v>
      </c>
      <c r="C49" s="20" t="s">
        <v>87</v>
      </c>
      <c r="D49" s="20" t="s">
        <v>107</v>
      </c>
      <c r="E49" s="20">
        <v>100</v>
      </c>
      <c r="F49" s="20">
        <v>3.5</v>
      </c>
      <c r="G49" s="10" t="s">
        <v>10</v>
      </c>
      <c r="H49" s="9">
        <v>0</v>
      </c>
      <c r="I49" s="9"/>
      <c r="J49" s="9">
        <v>1000</v>
      </c>
      <c r="K49" s="5">
        <f t="shared" si="0"/>
        <v>5.833333333333333</v>
      </c>
      <c r="L49" s="6">
        <f t="shared" si="1"/>
        <v>0</v>
      </c>
      <c r="M49" s="3"/>
      <c r="N49" s="11">
        <f t="shared" si="2"/>
        <v>5.833333333333333</v>
      </c>
      <c r="O49" s="5"/>
      <c r="P49" s="5">
        <v>1</v>
      </c>
      <c r="Q49" s="5">
        <v>0.25</v>
      </c>
      <c r="R49" s="12">
        <f t="shared" si="6"/>
        <v>7.083333333333333</v>
      </c>
      <c r="S49" s="3"/>
      <c r="T49" s="9">
        <f>SUMIFS('Shop Wastage+CS Margin'!F:F,'Shop Wastage+CS Margin'!D:D,'Franchise Wastage '!D49,'Shop Wastage+CS Margin'!C:C,'Franchise Wastage '!C49)</f>
        <v>25</v>
      </c>
      <c r="U49" s="13">
        <f>SUMIFS('Shop Wastage+CS Margin'!A:A,'Shop Wastage+CS Margin'!D:D,'Franchise Wastage '!D49,'Shop Wastage+CS Margin'!C:C,'Franchise Wastage '!C49)</f>
        <v>2</v>
      </c>
      <c r="V49" s="16">
        <f t="shared" si="7"/>
        <v>9.3333333333333321</v>
      </c>
      <c r="W49" s="3">
        <v>10</v>
      </c>
      <c r="X49" s="7">
        <f t="shared" si="8"/>
        <v>2.916666666666667</v>
      </c>
      <c r="Y49" s="7">
        <f t="shared" si="3"/>
        <v>17.916666666666668</v>
      </c>
      <c r="AA49" s="18">
        <f>SUMIFS(Sheet3!C:C,Sheet3!B:B,'Franchise Wastage '!D49,Sheet3!A:A,'Franchise Wastage '!C50)</f>
        <v>15</v>
      </c>
      <c r="AC49" s="3">
        <f t="shared" si="9"/>
        <v>15</v>
      </c>
    </row>
    <row r="50" spans="1:29" ht="15" customHeight="1" x14ac:dyDescent="0.25">
      <c r="A50">
        <f t="shared" si="5"/>
        <v>5</v>
      </c>
      <c r="B50" s="20" t="s">
        <v>86</v>
      </c>
      <c r="C50" s="20" t="s">
        <v>87</v>
      </c>
      <c r="D50" s="20" t="s">
        <v>108</v>
      </c>
      <c r="E50" s="20">
        <v>100</v>
      </c>
      <c r="F50" s="20">
        <v>0.9</v>
      </c>
      <c r="G50" s="10" t="s">
        <v>10</v>
      </c>
      <c r="H50" s="9">
        <v>0</v>
      </c>
      <c r="I50" s="9"/>
      <c r="J50" s="9">
        <v>1000</v>
      </c>
      <c r="K50" s="5">
        <f t="shared" si="0"/>
        <v>1.5</v>
      </c>
      <c r="L50" s="6">
        <f t="shared" si="1"/>
        <v>0</v>
      </c>
      <c r="M50" s="3"/>
      <c r="N50" s="11">
        <f t="shared" si="2"/>
        <v>1.5</v>
      </c>
      <c r="O50" s="5"/>
      <c r="P50" s="5">
        <v>1</v>
      </c>
      <c r="Q50" s="5">
        <v>0.25</v>
      </c>
      <c r="R50" s="12">
        <f t="shared" si="6"/>
        <v>2.75</v>
      </c>
      <c r="S50" s="3"/>
      <c r="T50" s="9">
        <f>SUMIFS('Shop Wastage+CS Margin'!F:F,'Shop Wastage+CS Margin'!D:D,'Franchise Wastage '!D50,'Shop Wastage+CS Margin'!C:C,'Franchise Wastage '!C50)</f>
        <v>10</v>
      </c>
      <c r="U50" s="13">
        <f>SUMIFS('Shop Wastage+CS Margin'!A:A,'Shop Wastage+CS Margin'!D:D,'Franchise Wastage '!D50,'Shop Wastage+CS Margin'!C:C,'Franchise Wastage '!C50)</f>
        <v>2</v>
      </c>
      <c r="V50" s="16">
        <f t="shared" si="7"/>
        <v>5</v>
      </c>
      <c r="W50" s="3">
        <v>5</v>
      </c>
      <c r="X50" s="7">
        <f t="shared" si="8"/>
        <v>2.25</v>
      </c>
      <c r="Y50" s="7">
        <f t="shared" si="3"/>
        <v>7.25</v>
      </c>
      <c r="AA50" s="18">
        <f>SUMIFS(Sheet3!C:C,Sheet3!B:B,'Franchise Wastage '!D50,Sheet3!A:A,'Franchise Wastage '!C51)</f>
        <v>0</v>
      </c>
      <c r="AC50" s="3">
        <f t="shared" si="9"/>
        <v>5</v>
      </c>
    </row>
    <row r="51" spans="1:29" ht="15" customHeight="1" x14ac:dyDescent="0.25">
      <c r="A51">
        <f t="shared" si="5"/>
        <v>6</v>
      </c>
      <c r="B51" s="20" t="s">
        <v>86</v>
      </c>
      <c r="C51" s="20" t="s">
        <v>87</v>
      </c>
      <c r="D51" s="20" t="s">
        <v>109</v>
      </c>
      <c r="E51" s="20">
        <v>100</v>
      </c>
      <c r="F51" s="20">
        <v>1.3</v>
      </c>
      <c r="G51" s="10" t="s">
        <v>10</v>
      </c>
      <c r="H51" s="9">
        <v>0</v>
      </c>
      <c r="I51" s="9"/>
      <c r="J51" s="9">
        <v>1000</v>
      </c>
      <c r="K51" s="5">
        <f t="shared" si="0"/>
        <v>2.1666666666666665</v>
      </c>
      <c r="L51" s="6">
        <f t="shared" si="1"/>
        <v>0</v>
      </c>
      <c r="M51" s="3"/>
      <c r="N51" s="11">
        <f t="shared" si="2"/>
        <v>2.1666666666666665</v>
      </c>
      <c r="O51" s="5"/>
      <c r="P51" s="5">
        <v>1</v>
      </c>
      <c r="Q51" s="5">
        <v>0.25</v>
      </c>
      <c r="R51" s="12">
        <f t="shared" si="6"/>
        <v>3.4166666666666665</v>
      </c>
      <c r="S51" s="3"/>
      <c r="T51" s="9">
        <f>SUMIFS('Shop Wastage+CS Margin'!F:F,'Shop Wastage+CS Margin'!D:D,'Franchise Wastage '!D51,'Shop Wastage+CS Margin'!C:C,'Franchise Wastage '!C51)</f>
        <v>12</v>
      </c>
      <c r="U51" s="13">
        <f>SUMIFS('Shop Wastage+CS Margin'!A:A,'Shop Wastage+CS Margin'!D:D,'Franchise Wastage '!D51,'Shop Wastage+CS Margin'!C:C,'Franchise Wastage '!C51)</f>
        <v>2</v>
      </c>
      <c r="V51" s="16">
        <f t="shared" si="7"/>
        <v>5.6666666666666661</v>
      </c>
      <c r="W51" s="3">
        <v>6</v>
      </c>
      <c r="X51" s="7">
        <f t="shared" si="8"/>
        <v>2.5833333333333335</v>
      </c>
      <c r="Y51" s="7">
        <f t="shared" si="3"/>
        <v>8.5833333333333339</v>
      </c>
      <c r="AA51" s="18">
        <f>SUMIFS(Sheet3!C:C,Sheet3!B:B,'Franchise Wastage '!D51,Sheet3!A:A,'Franchise Wastage '!C52)</f>
        <v>0</v>
      </c>
      <c r="AC51" s="3">
        <f t="shared" si="9"/>
        <v>6</v>
      </c>
    </row>
    <row r="52" spans="1:29" ht="15" customHeight="1" x14ac:dyDescent="0.25">
      <c r="A52">
        <f t="shared" si="5"/>
        <v>6</v>
      </c>
      <c r="B52" s="20" t="s">
        <v>86</v>
      </c>
      <c r="C52" s="20" t="s">
        <v>87</v>
      </c>
      <c r="D52" s="20" t="s">
        <v>110</v>
      </c>
      <c r="E52" s="20">
        <v>100</v>
      </c>
      <c r="F52" s="20">
        <v>1.3</v>
      </c>
      <c r="G52" s="10" t="s">
        <v>10</v>
      </c>
      <c r="H52" s="9">
        <v>0</v>
      </c>
      <c r="I52" s="9"/>
      <c r="J52" s="9">
        <v>1000</v>
      </c>
      <c r="K52" s="5">
        <f t="shared" si="0"/>
        <v>2.1666666666666665</v>
      </c>
      <c r="L52" s="6">
        <f t="shared" si="1"/>
        <v>0</v>
      </c>
      <c r="M52" s="3"/>
      <c r="N52" s="11">
        <f t="shared" si="2"/>
        <v>2.1666666666666665</v>
      </c>
      <c r="O52" s="5"/>
      <c r="P52" s="5">
        <v>1</v>
      </c>
      <c r="Q52" s="5">
        <v>0.25</v>
      </c>
      <c r="R52" s="12">
        <f t="shared" si="6"/>
        <v>3.4166666666666665</v>
      </c>
      <c r="S52" s="3"/>
      <c r="T52" s="9">
        <f>SUMIFS('Shop Wastage+CS Margin'!F:F,'Shop Wastage+CS Margin'!D:D,'Franchise Wastage '!D52,'Shop Wastage+CS Margin'!C:C,'Franchise Wastage '!C52)</f>
        <v>12</v>
      </c>
      <c r="U52" s="13">
        <f>SUMIFS('Shop Wastage+CS Margin'!A:A,'Shop Wastage+CS Margin'!D:D,'Franchise Wastage '!D52,'Shop Wastage+CS Margin'!C:C,'Franchise Wastage '!C52)</f>
        <v>2</v>
      </c>
      <c r="V52" s="16">
        <f t="shared" si="7"/>
        <v>5.6666666666666661</v>
      </c>
      <c r="W52" s="3">
        <v>6</v>
      </c>
      <c r="X52" s="7">
        <f t="shared" si="8"/>
        <v>2.5833333333333335</v>
      </c>
      <c r="Y52" s="7">
        <f t="shared" si="3"/>
        <v>8.5833333333333339</v>
      </c>
      <c r="AA52" s="18">
        <f>SUMIFS(Sheet3!C:C,Sheet3!B:B,'Franchise Wastage '!D52,Sheet3!A:A,'Franchise Wastage '!C53)</f>
        <v>0</v>
      </c>
      <c r="AC52" s="3">
        <f t="shared" si="9"/>
        <v>6</v>
      </c>
    </row>
    <row r="53" spans="1:29" ht="15" customHeight="1" x14ac:dyDescent="0.25">
      <c r="A53">
        <f t="shared" si="5"/>
        <v>6</v>
      </c>
      <c r="B53" s="20" t="s">
        <v>86</v>
      </c>
      <c r="C53" s="20" t="s">
        <v>87</v>
      </c>
      <c r="D53" s="20" t="s">
        <v>111</v>
      </c>
      <c r="E53" s="20">
        <v>100</v>
      </c>
      <c r="F53" s="20">
        <v>0.9</v>
      </c>
      <c r="G53" s="10" t="s">
        <v>10</v>
      </c>
      <c r="H53" s="9">
        <v>0</v>
      </c>
      <c r="I53" s="9"/>
      <c r="J53" s="9">
        <v>1000</v>
      </c>
      <c r="K53" s="5">
        <f t="shared" si="0"/>
        <v>1.5</v>
      </c>
      <c r="L53" s="6">
        <f t="shared" si="1"/>
        <v>0</v>
      </c>
      <c r="M53" s="3"/>
      <c r="N53" s="11">
        <f t="shared" si="2"/>
        <v>1.5</v>
      </c>
      <c r="O53" s="5"/>
      <c r="P53" s="5">
        <v>1</v>
      </c>
      <c r="Q53" s="5">
        <v>0.25</v>
      </c>
      <c r="R53" s="12">
        <f t="shared" si="6"/>
        <v>2.75</v>
      </c>
      <c r="S53" s="3"/>
      <c r="T53" s="9">
        <f>SUMIFS('Shop Wastage+CS Margin'!F:F,'Shop Wastage+CS Margin'!D:D,'Franchise Wastage '!D53,'Shop Wastage+CS Margin'!C:C,'Franchise Wastage '!C53)</f>
        <v>12</v>
      </c>
      <c r="U53" s="13">
        <f>SUMIFS('Shop Wastage+CS Margin'!A:A,'Shop Wastage+CS Margin'!D:D,'Franchise Wastage '!D53,'Shop Wastage+CS Margin'!C:C,'Franchise Wastage '!C53)</f>
        <v>2</v>
      </c>
      <c r="V53" s="16">
        <f t="shared" si="7"/>
        <v>5</v>
      </c>
      <c r="W53" s="3">
        <v>6</v>
      </c>
      <c r="X53" s="7">
        <f t="shared" si="8"/>
        <v>3.25</v>
      </c>
      <c r="Y53" s="7">
        <f t="shared" si="3"/>
        <v>9.25</v>
      </c>
      <c r="AA53" s="18">
        <f>SUMIFS(Sheet3!C:C,Sheet3!B:B,'Franchise Wastage '!D53,Sheet3!A:A,'Franchise Wastage '!C54)</f>
        <v>0</v>
      </c>
      <c r="AC53" s="3">
        <f t="shared" si="9"/>
        <v>6</v>
      </c>
    </row>
    <row r="54" spans="1:29" ht="15" customHeight="1" x14ac:dyDescent="0.25">
      <c r="A54">
        <f t="shared" si="5"/>
        <v>6</v>
      </c>
      <c r="B54" s="20" t="s">
        <v>86</v>
      </c>
      <c r="C54" s="20" t="s">
        <v>87</v>
      </c>
      <c r="D54" s="20" t="s">
        <v>112</v>
      </c>
      <c r="E54" s="20">
        <v>100</v>
      </c>
      <c r="F54" s="20">
        <v>1.3</v>
      </c>
      <c r="G54" s="10" t="s">
        <v>10</v>
      </c>
      <c r="H54" s="9">
        <v>0</v>
      </c>
      <c r="I54" s="9"/>
      <c r="J54" s="9">
        <v>1000</v>
      </c>
      <c r="K54" s="5">
        <f t="shared" si="0"/>
        <v>2.1666666666666665</v>
      </c>
      <c r="L54" s="6">
        <f t="shared" si="1"/>
        <v>0</v>
      </c>
      <c r="M54" s="3"/>
      <c r="N54" s="11">
        <f t="shared" si="2"/>
        <v>2.1666666666666665</v>
      </c>
      <c r="O54" s="5"/>
      <c r="P54" s="5">
        <v>1</v>
      </c>
      <c r="Q54" s="5">
        <v>0.25</v>
      </c>
      <c r="R54" s="12">
        <f t="shared" si="6"/>
        <v>3.4166666666666665</v>
      </c>
      <c r="S54" s="3"/>
      <c r="T54" s="9">
        <f>SUMIFS('Shop Wastage+CS Margin'!F:F,'Shop Wastage+CS Margin'!D:D,'Franchise Wastage '!D54,'Shop Wastage+CS Margin'!C:C,'Franchise Wastage '!C54)</f>
        <v>12</v>
      </c>
      <c r="U54" s="13">
        <f>SUMIFS('Shop Wastage+CS Margin'!A:A,'Shop Wastage+CS Margin'!D:D,'Franchise Wastage '!D54,'Shop Wastage+CS Margin'!C:C,'Franchise Wastage '!C54)</f>
        <v>2</v>
      </c>
      <c r="V54" s="16">
        <f t="shared" si="7"/>
        <v>5.6666666666666661</v>
      </c>
      <c r="W54" s="3">
        <v>6</v>
      </c>
      <c r="X54" s="7">
        <f t="shared" si="8"/>
        <v>2.5833333333333335</v>
      </c>
      <c r="Y54" s="7">
        <f t="shared" si="3"/>
        <v>8.5833333333333339</v>
      </c>
      <c r="AA54" s="18">
        <f>SUMIFS(Sheet3!C:C,Sheet3!B:B,'Franchise Wastage '!D54,Sheet3!A:A,'Franchise Wastage '!C55)</f>
        <v>0</v>
      </c>
      <c r="AC54" s="3">
        <f t="shared" si="9"/>
        <v>6</v>
      </c>
    </row>
    <row r="55" spans="1:29" ht="15" customHeight="1" x14ac:dyDescent="0.25">
      <c r="A55">
        <f t="shared" si="5"/>
        <v>6</v>
      </c>
      <c r="B55" s="20" t="s">
        <v>86</v>
      </c>
      <c r="C55" s="20" t="s">
        <v>87</v>
      </c>
      <c r="D55" s="20" t="s">
        <v>113</v>
      </c>
      <c r="E55" s="20">
        <v>100</v>
      </c>
      <c r="F55" s="20">
        <v>1.3</v>
      </c>
      <c r="G55" s="10" t="s">
        <v>10</v>
      </c>
      <c r="H55" s="9">
        <v>0</v>
      </c>
      <c r="I55" s="9"/>
      <c r="J55" s="9">
        <v>1000</v>
      </c>
      <c r="K55" s="5">
        <f t="shared" si="0"/>
        <v>2.1666666666666665</v>
      </c>
      <c r="L55" s="6">
        <f t="shared" si="1"/>
        <v>0</v>
      </c>
      <c r="M55" s="3"/>
      <c r="N55" s="11">
        <f t="shared" si="2"/>
        <v>2.1666666666666665</v>
      </c>
      <c r="O55" s="5"/>
      <c r="P55" s="5">
        <v>1</v>
      </c>
      <c r="Q55" s="5">
        <v>0.25</v>
      </c>
      <c r="R55" s="12">
        <f t="shared" si="6"/>
        <v>3.4166666666666665</v>
      </c>
      <c r="S55" s="3"/>
      <c r="T55" s="9">
        <f>SUMIFS('Shop Wastage+CS Margin'!F:F,'Shop Wastage+CS Margin'!D:D,'Franchise Wastage '!D55,'Shop Wastage+CS Margin'!C:C,'Franchise Wastage '!C55)</f>
        <v>12</v>
      </c>
      <c r="U55" s="13">
        <f>SUMIFS('Shop Wastage+CS Margin'!A:A,'Shop Wastage+CS Margin'!D:D,'Franchise Wastage '!D55,'Shop Wastage+CS Margin'!C:C,'Franchise Wastage '!C55)</f>
        <v>2</v>
      </c>
      <c r="V55" s="16">
        <f t="shared" si="7"/>
        <v>5.6666666666666661</v>
      </c>
      <c r="W55" s="3">
        <v>6</v>
      </c>
      <c r="X55" s="7">
        <f t="shared" si="8"/>
        <v>2.5833333333333335</v>
      </c>
      <c r="Y55" s="7">
        <f t="shared" si="3"/>
        <v>8.5833333333333339</v>
      </c>
      <c r="AA55" s="18">
        <f>SUMIFS(Sheet3!C:C,Sheet3!B:B,'Franchise Wastage '!D55,Sheet3!A:A,'Franchise Wastage '!C56)</f>
        <v>0</v>
      </c>
      <c r="AC55" s="3">
        <f t="shared" si="9"/>
        <v>6</v>
      </c>
    </row>
    <row r="56" spans="1:29" ht="15" customHeight="1" x14ac:dyDescent="0.25">
      <c r="A56">
        <f t="shared" si="5"/>
        <v>6</v>
      </c>
      <c r="B56" s="20" t="s">
        <v>86</v>
      </c>
      <c r="C56" s="20" t="s">
        <v>87</v>
      </c>
      <c r="D56" s="20" t="s">
        <v>114</v>
      </c>
      <c r="E56" s="20">
        <v>100</v>
      </c>
      <c r="F56" s="20">
        <v>1.3</v>
      </c>
      <c r="G56" s="10" t="s">
        <v>10</v>
      </c>
      <c r="H56" s="9">
        <v>0</v>
      </c>
      <c r="I56" s="9"/>
      <c r="J56" s="9">
        <v>1000</v>
      </c>
      <c r="K56" s="5">
        <f t="shared" si="0"/>
        <v>2.1666666666666665</v>
      </c>
      <c r="L56" s="6">
        <f t="shared" si="1"/>
        <v>0</v>
      </c>
      <c r="M56" s="3"/>
      <c r="N56" s="11">
        <f t="shared" si="2"/>
        <v>2.1666666666666665</v>
      </c>
      <c r="O56" s="5"/>
      <c r="P56" s="5">
        <v>1</v>
      </c>
      <c r="Q56" s="5">
        <v>0.25</v>
      </c>
      <c r="R56" s="12">
        <f t="shared" si="6"/>
        <v>3.4166666666666665</v>
      </c>
      <c r="S56" s="3"/>
      <c r="T56" s="9">
        <f>SUMIFS('Shop Wastage+CS Margin'!F:F,'Shop Wastage+CS Margin'!D:D,'Franchise Wastage '!D56,'Shop Wastage+CS Margin'!C:C,'Franchise Wastage '!C56)</f>
        <v>12</v>
      </c>
      <c r="U56" s="13">
        <f>SUMIFS('Shop Wastage+CS Margin'!A:A,'Shop Wastage+CS Margin'!D:D,'Franchise Wastage '!D56,'Shop Wastage+CS Margin'!C:C,'Franchise Wastage '!C56)</f>
        <v>2</v>
      </c>
      <c r="V56" s="16">
        <f t="shared" si="7"/>
        <v>5.6666666666666661</v>
      </c>
      <c r="W56" s="3">
        <v>6</v>
      </c>
      <c r="X56" s="7">
        <f t="shared" si="8"/>
        <v>2.5833333333333335</v>
      </c>
      <c r="Y56" s="7">
        <f t="shared" si="3"/>
        <v>8.5833333333333339</v>
      </c>
      <c r="AA56" s="18">
        <f>SUMIFS(Sheet3!C:C,Sheet3!B:B,'Franchise Wastage '!D56,Sheet3!A:A,'Franchise Wastage '!C57)</f>
        <v>0</v>
      </c>
      <c r="AC56" s="3">
        <f t="shared" si="9"/>
        <v>6</v>
      </c>
    </row>
    <row r="57" spans="1:29" ht="15" customHeight="1" x14ac:dyDescent="0.25">
      <c r="A57">
        <f t="shared" si="5"/>
        <v>6</v>
      </c>
      <c r="B57" s="20" t="s">
        <v>86</v>
      </c>
      <c r="C57" s="20" t="s">
        <v>87</v>
      </c>
      <c r="D57" s="20" t="s">
        <v>115</v>
      </c>
      <c r="E57" s="20">
        <v>100</v>
      </c>
      <c r="F57" s="20">
        <v>1.3</v>
      </c>
      <c r="G57" s="10" t="s">
        <v>10</v>
      </c>
      <c r="H57" s="9">
        <v>0</v>
      </c>
      <c r="I57" s="9"/>
      <c r="J57" s="9">
        <v>1000</v>
      </c>
      <c r="K57" s="5">
        <f t="shared" si="0"/>
        <v>2.1666666666666665</v>
      </c>
      <c r="L57" s="6">
        <f t="shared" si="1"/>
        <v>0</v>
      </c>
      <c r="M57" s="3"/>
      <c r="N57" s="11">
        <f t="shared" si="2"/>
        <v>2.1666666666666665</v>
      </c>
      <c r="O57" s="5"/>
      <c r="P57" s="5">
        <v>1</v>
      </c>
      <c r="Q57" s="5">
        <v>0.25</v>
      </c>
      <c r="R57" s="12">
        <f t="shared" si="6"/>
        <v>3.4166666666666665</v>
      </c>
      <c r="S57" s="3"/>
      <c r="T57" s="9">
        <f>SUMIFS('Shop Wastage+CS Margin'!F:F,'Shop Wastage+CS Margin'!D:D,'Franchise Wastage '!D57,'Shop Wastage+CS Margin'!C:C,'Franchise Wastage '!C57)</f>
        <v>12</v>
      </c>
      <c r="U57" s="13">
        <f>SUMIFS('Shop Wastage+CS Margin'!A:A,'Shop Wastage+CS Margin'!D:D,'Franchise Wastage '!D57,'Shop Wastage+CS Margin'!C:C,'Franchise Wastage '!C57)</f>
        <v>2</v>
      </c>
      <c r="V57" s="16">
        <f t="shared" si="7"/>
        <v>5.6666666666666661</v>
      </c>
      <c r="W57" s="3">
        <v>6</v>
      </c>
      <c r="X57" s="7">
        <f t="shared" si="8"/>
        <v>2.5833333333333335</v>
      </c>
      <c r="Y57" s="7">
        <f t="shared" si="3"/>
        <v>8.5833333333333339</v>
      </c>
      <c r="AA57" s="18">
        <f>SUMIFS(Sheet3!C:C,Sheet3!B:B,'Franchise Wastage '!D57,Sheet3!A:A,'Franchise Wastage '!C58)</f>
        <v>0</v>
      </c>
      <c r="AC57" s="3">
        <f t="shared" si="9"/>
        <v>6</v>
      </c>
    </row>
    <row r="58" spans="1:29" ht="15" customHeight="1" x14ac:dyDescent="0.25">
      <c r="A58">
        <f t="shared" si="5"/>
        <v>6</v>
      </c>
      <c r="B58" s="20" t="s">
        <v>86</v>
      </c>
      <c r="C58" s="20" t="s">
        <v>87</v>
      </c>
      <c r="D58" s="20" t="s">
        <v>116</v>
      </c>
      <c r="E58" s="20">
        <v>100</v>
      </c>
      <c r="F58" s="20">
        <v>1.3</v>
      </c>
      <c r="G58" s="10" t="s">
        <v>10</v>
      </c>
      <c r="H58" s="9">
        <v>0</v>
      </c>
      <c r="I58" s="9"/>
      <c r="J58" s="9">
        <v>1000</v>
      </c>
      <c r="K58" s="5">
        <f t="shared" si="0"/>
        <v>2.1666666666666665</v>
      </c>
      <c r="L58" s="6">
        <f t="shared" si="1"/>
        <v>0</v>
      </c>
      <c r="M58" s="3"/>
      <c r="N58" s="11">
        <f t="shared" si="2"/>
        <v>2.1666666666666665</v>
      </c>
      <c r="O58" s="5"/>
      <c r="P58" s="5">
        <v>1</v>
      </c>
      <c r="Q58" s="5">
        <v>0.25</v>
      </c>
      <c r="R58" s="12">
        <f t="shared" si="6"/>
        <v>3.4166666666666665</v>
      </c>
      <c r="S58" s="3"/>
      <c r="T58" s="9">
        <f>SUMIFS('Shop Wastage+CS Margin'!F:F,'Shop Wastage+CS Margin'!D:D,'Franchise Wastage '!D58,'Shop Wastage+CS Margin'!C:C,'Franchise Wastage '!C58)</f>
        <v>12</v>
      </c>
      <c r="U58" s="13">
        <f>SUMIFS('Shop Wastage+CS Margin'!A:A,'Shop Wastage+CS Margin'!D:D,'Franchise Wastage '!D58,'Shop Wastage+CS Margin'!C:C,'Franchise Wastage '!C58)</f>
        <v>2</v>
      </c>
      <c r="V58" s="16">
        <f t="shared" si="7"/>
        <v>5.6666666666666661</v>
      </c>
      <c r="W58" s="3">
        <v>6</v>
      </c>
      <c r="X58" s="7">
        <f t="shared" si="8"/>
        <v>2.5833333333333335</v>
      </c>
      <c r="Y58" s="7">
        <f t="shared" si="3"/>
        <v>8.5833333333333339</v>
      </c>
      <c r="AA58" s="18">
        <f>SUMIFS(Sheet3!C:C,Sheet3!B:B,'Franchise Wastage '!D58,Sheet3!A:A,'Franchise Wastage '!C59)</f>
        <v>0</v>
      </c>
      <c r="AC58" s="3">
        <f t="shared" si="9"/>
        <v>6</v>
      </c>
    </row>
    <row r="59" spans="1:29" ht="15" customHeight="1" x14ac:dyDescent="0.25">
      <c r="A59">
        <f t="shared" si="5"/>
        <v>35</v>
      </c>
      <c r="B59" s="20" t="s">
        <v>86</v>
      </c>
      <c r="C59" s="20" t="s">
        <v>87</v>
      </c>
      <c r="D59" s="20" t="s">
        <v>117</v>
      </c>
      <c r="E59" s="20">
        <v>100</v>
      </c>
      <c r="F59" s="20">
        <v>35</v>
      </c>
      <c r="G59" s="10" t="s">
        <v>20</v>
      </c>
      <c r="H59" s="9">
        <v>0</v>
      </c>
      <c r="I59" s="9"/>
      <c r="J59" s="9">
        <v>2.5</v>
      </c>
      <c r="K59" s="5">
        <f t="shared" si="0"/>
        <v>0</v>
      </c>
      <c r="L59" s="6">
        <f t="shared" si="1"/>
        <v>23.333333333333332</v>
      </c>
      <c r="M59" s="3"/>
      <c r="N59" s="11">
        <f t="shared" si="2"/>
        <v>23.333333333333332</v>
      </c>
      <c r="O59" s="5"/>
      <c r="P59" s="5">
        <v>1</v>
      </c>
      <c r="Q59" s="5">
        <v>0.25</v>
      </c>
      <c r="R59" s="12">
        <f t="shared" si="6"/>
        <v>24.583333333333332</v>
      </c>
      <c r="S59" s="3"/>
      <c r="T59" s="9">
        <f>SUMIFS('Shop Wastage+CS Margin'!F:F,'Shop Wastage+CS Margin'!D:D,'Franchise Wastage '!D59,'Shop Wastage+CS Margin'!C:C,'Franchise Wastage '!C59)</f>
        <v>70</v>
      </c>
      <c r="U59" s="13">
        <f>SUMIFS('Shop Wastage+CS Margin'!A:A,'Shop Wastage+CS Margin'!D:D,'Franchise Wastage '!D59,'Shop Wastage+CS Margin'!C:C,'Franchise Wastage '!C59)</f>
        <v>2</v>
      </c>
      <c r="V59" s="16">
        <f t="shared" si="7"/>
        <v>26.833333333333332</v>
      </c>
      <c r="W59" s="3">
        <v>35</v>
      </c>
      <c r="X59" s="7">
        <f t="shared" si="8"/>
        <v>10.416666666666668</v>
      </c>
      <c r="Y59" s="7">
        <f t="shared" si="3"/>
        <v>45.416666666666671</v>
      </c>
      <c r="AA59" s="18">
        <f>SUMIFS(Sheet3!C:C,Sheet3!B:B,'Franchise Wastage '!D59,Sheet3!A:A,'Franchise Wastage '!#REF!)</f>
        <v>0</v>
      </c>
      <c r="AC59" s="3">
        <f t="shared" si="9"/>
        <v>35</v>
      </c>
    </row>
    <row r="60" spans="1:29" ht="15" customHeight="1" x14ac:dyDescent="0.25">
      <c r="A60">
        <f t="shared" si="5"/>
        <v>17.5</v>
      </c>
      <c r="B60" s="20" t="s">
        <v>2152</v>
      </c>
      <c r="C60" s="20" t="s">
        <v>56</v>
      </c>
      <c r="D60" s="20" t="s">
        <v>57</v>
      </c>
      <c r="E60" s="20">
        <v>70</v>
      </c>
      <c r="F60" s="20">
        <v>0.9</v>
      </c>
      <c r="G60" s="10" t="s">
        <v>10</v>
      </c>
      <c r="H60" s="9">
        <v>10</v>
      </c>
      <c r="I60" s="9"/>
      <c r="J60" s="9">
        <v>1000</v>
      </c>
      <c r="K60" s="5">
        <f t="shared" si="0"/>
        <v>1.5</v>
      </c>
      <c r="L60" s="6">
        <f t="shared" si="1"/>
        <v>0</v>
      </c>
      <c r="M60" s="3"/>
      <c r="N60" s="11">
        <f t="shared" si="2"/>
        <v>11.5</v>
      </c>
      <c r="O60" s="5"/>
      <c r="P60" s="5">
        <v>2</v>
      </c>
      <c r="Q60" s="5">
        <v>0.25</v>
      </c>
      <c r="R60" s="12">
        <f t="shared" si="6"/>
        <v>13.75</v>
      </c>
      <c r="S60" s="3"/>
      <c r="T60" s="9">
        <f>SUMIFS('Shop Wastage+CS Margin'!F:F,'Shop Wastage+CS Margin'!D:D,'Franchise Wastage '!D60,'Shop Wastage+CS Margin'!C:C,'Franchise Wastage '!C60)</f>
        <v>35</v>
      </c>
      <c r="U60" s="13">
        <f>SUMIFS('Shop Wastage+CS Margin'!A:A,'Shop Wastage+CS Margin'!D:D,'Franchise Wastage '!D60,'Shop Wastage+CS Margin'!C:C,'Franchise Wastage '!C60)</f>
        <v>5</v>
      </c>
      <c r="V60" s="16">
        <f t="shared" si="7"/>
        <v>19</v>
      </c>
      <c r="W60" s="3">
        <v>17.5</v>
      </c>
      <c r="X60" s="7">
        <f t="shared" si="8"/>
        <v>3.75</v>
      </c>
      <c r="Y60" s="7">
        <f t="shared" si="3"/>
        <v>21.25</v>
      </c>
      <c r="AA60" s="18">
        <f>SUMIFS(Sheet3!C:C,Sheet3!B:B,'Franchise Wastage '!D60,Sheet3!A:A,'Franchise Wastage '!C61)</f>
        <v>19</v>
      </c>
      <c r="AC60" s="3">
        <f t="shared" si="9"/>
        <v>17.5</v>
      </c>
    </row>
    <row r="61" spans="1:29" ht="15" customHeight="1" x14ac:dyDescent="0.25">
      <c r="A61">
        <f t="shared" si="5"/>
        <v>17.5</v>
      </c>
      <c r="B61" s="20" t="s">
        <v>2152</v>
      </c>
      <c r="C61" s="20" t="s">
        <v>56</v>
      </c>
      <c r="D61" s="20" t="s">
        <v>30</v>
      </c>
      <c r="E61" s="20">
        <v>70</v>
      </c>
      <c r="F61" s="20">
        <v>0.9</v>
      </c>
      <c r="G61" s="10" t="s">
        <v>10</v>
      </c>
      <c r="H61" s="9">
        <v>10</v>
      </c>
      <c r="I61" s="9"/>
      <c r="J61" s="9">
        <v>1000</v>
      </c>
      <c r="K61" s="5">
        <f t="shared" si="0"/>
        <v>1.5</v>
      </c>
      <c r="L61" s="6">
        <f t="shared" si="1"/>
        <v>0</v>
      </c>
      <c r="M61" s="3"/>
      <c r="N61" s="11">
        <f t="shared" si="2"/>
        <v>11.5</v>
      </c>
      <c r="O61" s="5"/>
      <c r="P61" s="5">
        <v>2</v>
      </c>
      <c r="Q61" s="5">
        <v>0.25</v>
      </c>
      <c r="R61" s="12">
        <f t="shared" si="6"/>
        <v>13.75</v>
      </c>
      <c r="S61" s="3"/>
      <c r="T61" s="9">
        <f>SUMIFS('Shop Wastage+CS Margin'!F:F,'Shop Wastage+CS Margin'!D:D,'Franchise Wastage '!D61,'Shop Wastage+CS Margin'!C:C,'Franchise Wastage '!C61)</f>
        <v>35</v>
      </c>
      <c r="U61" s="13">
        <f>SUMIFS('Shop Wastage+CS Margin'!A:A,'Shop Wastage+CS Margin'!D:D,'Franchise Wastage '!D61,'Shop Wastage+CS Margin'!C:C,'Franchise Wastage '!C61)</f>
        <v>5</v>
      </c>
      <c r="V61" s="16">
        <f t="shared" si="7"/>
        <v>19</v>
      </c>
      <c r="W61" s="3">
        <v>17.5</v>
      </c>
      <c r="X61" s="7">
        <f t="shared" si="8"/>
        <v>3.75</v>
      </c>
      <c r="Y61" s="7">
        <f t="shared" si="3"/>
        <v>21.25</v>
      </c>
      <c r="AA61" s="18">
        <f>SUMIFS(Sheet3!C:C,Sheet3!B:B,'Franchise Wastage '!D61,Sheet3!A:A,'Franchise Wastage '!C62)</f>
        <v>19.327790973871736</v>
      </c>
      <c r="AC61" s="3">
        <f t="shared" si="9"/>
        <v>17.5</v>
      </c>
    </row>
    <row r="62" spans="1:29" ht="15" customHeight="1" x14ac:dyDescent="0.25">
      <c r="A62">
        <f t="shared" si="5"/>
        <v>17.5</v>
      </c>
      <c r="B62" s="20" t="s">
        <v>2152</v>
      </c>
      <c r="C62" s="20" t="s">
        <v>56</v>
      </c>
      <c r="D62" s="20" t="s">
        <v>58</v>
      </c>
      <c r="E62" s="20">
        <v>70</v>
      </c>
      <c r="F62" s="20">
        <v>0.9</v>
      </c>
      <c r="G62" s="10" t="s">
        <v>10</v>
      </c>
      <c r="H62" s="9">
        <v>10</v>
      </c>
      <c r="I62" s="9"/>
      <c r="J62" s="9">
        <v>1000</v>
      </c>
      <c r="K62" s="5">
        <f t="shared" si="0"/>
        <v>1.5</v>
      </c>
      <c r="L62" s="6">
        <f t="shared" si="1"/>
        <v>0</v>
      </c>
      <c r="M62" s="3"/>
      <c r="N62" s="11">
        <f t="shared" si="2"/>
        <v>11.5</v>
      </c>
      <c r="O62" s="5"/>
      <c r="P62" s="5">
        <v>2</v>
      </c>
      <c r="Q62" s="5">
        <v>0.25</v>
      </c>
      <c r="R62" s="12">
        <f t="shared" si="6"/>
        <v>13.75</v>
      </c>
      <c r="S62" s="3"/>
      <c r="T62" s="9">
        <f>SUMIFS('Shop Wastage+CS Margin'!F:F,'Shop Wastage+CS Margin'!D:D,'Franchise Wastage '!D62,'Shop Wastage+CS Margin'!C:C,'Franchise Wastage '!C62)</f>
        <v>35</v>
      </c>
      <c r="U62" s="13">
        <f>SUMIFS('Shop Wastage+CS Margin'!A:A,'Shop Wastage+CS Margin'!D:D,'Franchise Wastage '!D62,'Shop Wastage+CS Margin'!C:C,'Franchise Wastage '!C62)</f>
        <v>5</v>
      </c>
      <c r="V62" s="16">
        <f t="shared" si="7"/>
        <v>19</v>
      </c>
      <c r="W62" s="3">
        <v>17.5</v>
      </c>
      <c r="X62" s="7">
        <f t="shared" si="8"/>
        <v>3.75</v>
      </c>
      <c r="Y62" s="7">
        <f t="shared" si="3"/>
        <v>21.25</v>
      </c>
      <c r="AA62" s="18">
        <f>SUMIFS(Sheet3!C:C,Sheet3!B:B,'Franchise Wastage '!D62,Sheet3!A:A,'Franchise Wastage '!C63)</f>
        <v>18.296207104154124</v>
      </c>
      <c r="AC62" s="3">
        <f t="shared" si="9"/>
        <v>17.5</v>
      </c>
    </row>
    <row r="63" spans="1:29" ht="15" customHeight="1" x14ac:dyDescent="0.25">
      <c r="A63">
        <f t="shared" si="5"/>
        <v>17.5</v>
      </c>
      <c r="B63" s="20" t="s">
        <v>2152</v>
      </c>
      <c r="C63" s="20" t="s">
        <v>56</v>
      </c>
      <c r="D63" s="20" t="s">
        <v>25</v>
      </c>
      <c r="E63" s="20">
        <v>70</v>
      </c>
      <c r="F63" s="20">
        <v>0.9</v>
      </c>
      <c r="G63" s="10" t="s">
        <v>10</v>
      </c>
      <c r="H63" s="9">
        <v>10</v>
      </c>
      <c r="I63" s="9"/>
      <c r="J63" s="9">
        <v>1000</v>
      </c>
      <c r="K63" s="5">
        <f t="shared" si="0"/>
        <v>1.5</v>
      </c>
      <c r="L63" s="6">
        <f t="shared" si="1"/>
        <v>0</v>
      </c>
      <c r="M63" s="3"/>
      <c r="N63" s="11">
        <f t="shared" si="2"/>
        <v>11.5</v>
      </c>
      <c r="O63" s="5"/>
      <c r="P63" s="5">
        <v>2</v>
      </c>
      <c r="Q63" s="5">
        <v>0.25</v>
      </c>
      <c r="R63" s="12">
        <f t="shared" si="6"/>
        <v>13.75</v>
      </c>
      <c r="S63" s="3"/>
      <c r="T63" s="9">
        <f>SUMIFS('Shop Wastage+CS Margin'!F:F,'Shop Wastage+CS Margin'!D:D,'Franchise Wastage '!D63,'Shop Wastage+CS Margin'!C:C,'Franchise Wastage '!C63)</f>
        <v>35</v>
      </c>
      <c r="U63" s="13">
        <f>SUMIFS('Shop Wastage+CS Margin'!A:A,'Shop Wastage+CS Margin'!D:D,'Franchise Wastage '!D63,'Shop Wastage+CS Margin'!C:C,'Franchise Wastage '!C63)</f>
        <v>5</v>
      </c>
      <c r="V63" s="16">
        <f t="shared" si="7"/>
        <v>19</v>
      </c>
      <c r="W63" s="3">
        <v>17.5</v>
      </c>
      <c r="X63" s="7">
        <f t="shared" si="8"/>
        <v>3.75</v>
      </c>
      <c r="Y63" s="7">
        <f t="shared" si="3"/>
        <v>21.25</v>
      </c>
      <c r="AA63" s="18">
        <f>SUMIFS(Sheet3!C:C,Sheet3!B:B,'Franchise Wastage '!D63,Sheet3!A:A,'Franchise Wastage '!C64)</f>
        <v>0</v>
      </c>
      <c r="AC63" s="3">
        <f t="shared" si="9"/>
        <v>17.5</v>
      </c>
    </row>
    <row r="64" spans="1:29" ht="15" customHeight="1" x14ac:dyDescent="0.25">
      <c r="A64">
        <f t="shared" si="5"/>
        <v>17.5</v>
      </c>
      <c r="B64" s="20" t="s">
        <v>2152</v>
      </c>
      <c r="C64" s="20" t="s">
        <v>56</v>
      </c>
      <c r="D64" s="20" t="s">
        <v>59</v>
      </c>
      <c r="E64" s="20">
        <v>70</v>
      </c>
      <c r="F64" s="20">
        <v>0.9</v>
      </c>
      <c r="G64" s="10" t="s">
        <v>10</v>
      </c>
      <c r="H64" s="9">
        <v>10</v>
      </c>
      <c r="I64" s="9"/>
      <c r="J64" s="9">
        <v>1000</v>
      </c>
      <c r="K64" s="5">
        <f t="shared" si="0"/>
        <v>1.5</v>
      </c>
      <c r="L64" s="6">
        <f t="shared" si="1"/>
        <v>0</v>
      </c>
      <c r="M64" s="3"/>
      <c r="N64" s="11">
        <f t="shared" si="2"/>
        <v>11.5</v>
      </c>
      <c r="O64" s="5"/>
      <c r="P64" s="5">
        <v>2</v>
      </c>
      <c r="Q64" s="5">
        <v>0.25</v>
      </c>
      <c r="R64" s="12">
        <f t="shared" si="6"/>
        <v>13.75</v>
      </c>
      <c r="S64" s="3"/>
      <c r="T64" s="9">
        <f>SUMIFS('Shop Wastage+CS Margin'!F:F,'Shop Wastage+CS Margin'!D:D,'Franchise Wastage '!D64,'Shop Wastage+CS Margin'!C:C,'Franchise Wastage '!C64)</f>
        <v>35</v>
      </c>
      <c r="U64" s="13">
        <f>SUMIFS('Shop Wastage+CS Margin'!A:A,'Shop Wastage+CS Margin'!D:D,'Franchise Wastage '!D64,'Shop Wastage+CS Margin'!C:C,'Franchise Wastage '!C64)</f>
        <v>5</v>
      </c>
      <c r="V64" s="16">
        <f t="shared" si="7"/>
        <v>19</v>
      </c>
      <c r="W64" s="3">
        <v>17.5</v>
      </c>
      <c r="X64" s="7">
        <f t="shared" si="8"/>
        <v>3.75</v>
      </c>
      <c r="Y64" s="7">
        <f t="shared" si="3"/>
        <v>21.25</v>
      </c>
      <c r="AA64" s="18">
        <f>SUMIFS(Sheet3!C:C,Sheet3!B:B,'Franchise Wastage '!D64,Sheet3!A:A,'Franchise Wastage '!C65)</f>
        <v>18.875</v>
      </c>
      <c r="AC64" s="3">
        <f t="shared" si="9"/>
        <v>17.5</v>
      </c>
    </row>
    <row r="65" spans="1:29" ht="15" customHeight="1" x14ac:dyDescent="0.25">
      <c r="A65">
        <f t="shared" si="5"/>
        <v>17.5</v>
      </c>
      <c r="B65" s="20" t="s">
        <v>2152</v>
      </c>
      <c r="C65" s="20" t="s">
        <v>56</v>
      </c>
      <c r="D65" s="20" t="s">
        <v>61</v>
      </c>
      <c r="E65" s="20">
        <v>70</v>
      </c>
      <c r="F65" s="20">
        <v>0.9</v>
      </c>
      <c r="G65" s="10" t="s">
        <v>10</v>
      </c>
      <c r="H65" s="9">
        <v>10</v>
      </c>
      <c r="I65" s="9"/>
      <c r="J65" s="9">
        <v>1000</v>
      </c>
      <c r="K65" s="5">
        <f t="shared" si="0"/>
        <v>1.5</v>
      </c>
      <c r="L65" s="6">
        <f t="shared" si="1"/>
        <v>0</v>
      </c>
      <c r="M65" s="3"/>
      <c r="N65" s="11">
        <f t="shared" si="2"/>
        <v>11.5</v>
      </c>
      <c r="O65" s="5"/>
      <c r="P65" s="5">
        <v>2</v>
      </c>
      <c r="Q65" s="5">
        <v>0.25</v>
      </c>
      <c r="R65" s="12">
        <f t="shared" si="6"/>
        <v>13.75</v>
      </c>
      <c r="S65" s="3"/>
      <c r="T65" s="9">
        <f>SUMIFS('Shop Wastage+CS Margin'!F:F,'Shop Wastage+CS Margin'!D:D,'Franchise Wastage '!D65,'Shop Wastage+CS Margin'!C:C,'Franchise Wastage '!C65)</f>
        <v>41</v>
      </c>
      <c r="U65" s="13">
        <f>SUMIFS('Shop Wastage+CS Margin'!A:A,'Shop Wastage+CS Margin'!D:D,'Franchise Wastage '!D65,'Shop Wastage+CS Margin'!C:C,'Franchise Wastage '!C65)</f>
        <v>5</v>
      </c>
      <c r="V65" s="16">
        <f t="shared" si="7"/>
        <v>19</v>
      </c>
      <c r="W65" s="3">
        <v>17.5</v>
      </c>
      <c r="X65" s="7">
        <f t="shared" si="8"/>
        <v>3.75</v>
      </c>
      <c r="Y65" s="7">
        <f t="shared" si="3"/>
        <v>27.25</v>
      </c>
      <c r="AA65" s="18">
        <f>SUMIFS(Sheet3!C:C,Sheet3!B:B,'Franchise Wastage '!D65,Sheet3!A:A,'Franchise Wastage '!C66)</f>
        <v>23.549107142857142</v>
      </c>
      <c r="AC65" s="3">
        <f t="shared" si="9"/>
        <v>23.5</v>
      </c>
    </row>
    <row r="66" spans="1:29" ht="15" customHeight="1" x14ac:dyDescent="0.25">
      <c r="A66">
        <f t="shared" si="5"/>
        <v>17.5</v>
      </c>
      <c r="B66" s="20" t="s">
        <v>2152</v>
      </c>
      <c r="C66" s="20" t="s">
        <v>56</v>
      </c>
      <c r="D66" s="20" t="s">
        <v>63</v>
      </c>
      <c r="E66" s="20">
        <v>70</v>
      </c>
      <c r="F66" s="20">
        <v>0.9</v>
      </c>
      <c r="G66" s="10" t="s">
        <v>10</v>
      </c>
      <c r="H66" s="9">
        <v>10</v>
      </c>
      <c r="I66" s="9"/>
      <c r="J66" s="9">
        <v>1000</v>
      </c>
      <c r="K66" s="5">
        <f t="shared" si="0"/>
        <v>1.5</v>
      </c>
      <c r="L66" s="6">
        <f t="shared" ref="L66:L126" si="10">(((IF(G66="Pcs",F66,"0"))/J66)*1000)/($D$1*10)</f>
        <v>0</v>
      </c>
      <c r="M66" s="3"/>
      <c r="N66" s="11">
        <f t="shared" si="2"/>
        <v>11.5</v>
      </c>
      <c r="O66" s="5"/>
      <c r="P66" s="5">
        <v>2</v>
      </c>
      <c r="Q66" s="5">
        <v>0.25</v>
      </c>
      <c r="R66" s="12">
        <f t="shared" si="6"/>
        <v>13.75</v>
      </c>
      <c r="S66" s="3"/>
      <c r="T66" s="9">
        <f>SUMIFS('Shop Wastage+CS Margin'!F:F,'Shop Wastage+CS Margin'!D:D,'Franchise Wastage '!D66,'Shop Wastage+CS Margin'!C:C,'Franchise Wastage '!C66)</f>
        <v>35</v>
      </c>
      <c r="U66" s="13">
        <f>SUMIFS('Shop Wastage+CS Margin'!A:A,'Shop Wastage+CS Margin'!D:D,'Franchise Wastage '!D66,'Shop Wastage+CS Margin'!C:C,'Franchise Wastage '!C66)</f>
        <v>5</v>
      </c>
      <c r="V66" s="16">
        <f t="shared" si="7"/>
        <v>19</v>
      </c>
      <c r="W66" s="3">
        <v>17.5</v>
      </c>
      <c r="X66" s="7">
        <f t="shared" si="8"/>
        <v>3.75</v>
      </c>
      <c r="Y66" s="7">
        <f t="shared" si="3"/>
        <v>21.25</v>
      </c>
      <c r="AA66" s="18">
        <f>SUMIFS(Sheet3!C:C,Sheet3!B:B,'Franchise Wastage '!D66,Sheet3!A:A,'Franchise Wastage '!C67)</f>
        <v>16.421052631578949</v>
      </c>
      <c r="AC66" s="3">
        <f t="shared" si="9"/>
        <v>17.5</v>
      </c>
    </row>
    <row r="67" spans="1:29" ht="15" customHeight="1" x14ac:dyDescent="0.25">
      <c r="A67">
        <f t="shared" si="5"/>
        <v>17.5</v>
      </c>
      <c r="B67" s="20" t="s">
        <v>2152</v>
      </c>
      <c r="C67" s="20" t="s">
        <v>56</v>
      </c>
      <c r="D67" s="20" t="s">
        <v>64</v>
      </c>
      <c r="E67" s="20">
        <v>70</v>
      </c>
      <c r="F67" s="20">
        <v>0.9</v>
      </c>
      <c r="G67" s="10" t="s">
        <v>10</v>
      </c>
      <c r="H67" s="9">
        <v>10</v>
      </c>
      <c r="I67" s="9"/>
      <c r="J67" s="9">
        <v>1000</v>
      </c>
      <c r="K67" s="5">
        <f t="shared" si="0"/>
        <v>1.5</v>
      </c>
      <c r="L67" s="6">
        <f t="shared" si="10"/>
        <v>0</v>
      </c>
      <c r="M67" s="3"/>
      <c r="N67" s="11">
        <f t="shared" si="2"/>
        <v>11.5</v>
      </c>
      <c r="O67" s="5"/>
      <c r="P67" s="5">
        <v>2</v>
      </c>
      <c r="Q67" s="5">
        <v>0.25</v>
      </c>
      <c r="R67" s="12">
        <f t="shared" ref="R67:R127" si="11">N67+P67+Q67</f>
        <v>13.75</v>
      </c>
      <c r="S67" s="3"/>
      <c r="T67" s="9">
        <f>SUMIFS('Shop Wastage+CS Margin'!F:F,'Shop Wastage+CS Margin'!D:D,'Franchise Wastage '!D67,'Shop Wastage+CS Margin'!C:C,'Franchise Wastage '!C67)</f>
        <v>34</v>
      </c>
      <c r="U67" s="13">
        <f>SUMIFS('Shop Wastage+CS Margin'!A:A,'Shop Wastage+CS Margin'!D:D,'Franchise Wastage '!D67,'Shop Wastage+CS Margin'!C:C,'Franchise Wastage '!C67)</f>
        <v>5</v>
      </c>
      <c r="V67" s="16">
        <f t="shared" si="7"/>
        <v>19</v>
      </c>
      <c r="W67" s="3">
        <v>17.5</v>
      </c>
      <c r="X67" s="7">
        <f t="shared" si="8"/>
        <v>3.75</v>
      </c>
      <c r="Y67" s="7">
        <f t="shared" si="3"/>
        <v>20.25</v>
      </c>
      <c r="AA67" s="18">
        <f>SUMIFS(Sheet3!C:C,Sheet3!B:B,'Franchise Wastage '!D67,Sheet3!A:A,'Franchise Wastage '!C68)</f>
        <v>18.8</v>
      </c>
      <c r="AC67" s="3">
        <f t="shared" si="9"/>
        <v>16.5</v>
      </c>
    </row>
    <row r="68" spans="1:29" ht="15" customHeight="1" x14ac:dyDescent="0.25">
      <c r="A68">
        <f t="shared" si="5"/>
        <v>17.5</v>
      </c>
      <c r="B68" s="20" t="s">
        <v>2152</v>
      </c>
      <c r="C68" s="20" t="s">
        <v>56</v>
      </c>
      <c r="D68" s="20" t="s">
        <v>65</v>
      </c>
      <c r="E68" s="20">
        <v>70</v>
      </c>
      <c r="F68" s="20">
        <v>0.9</v>
      </c>
      <c r="G68" s="10" t="s">
        <v>10</v>
      </c>
      <c r="H68" s="9">
        <v>10</v>
      </c>
      <c r="I68" s="9"/>
      <c r="J68" s="9">
        <v>1000</v>
      </c>
      <c r="K68" s="5">
        <f t="shared" ref="K68:K129" si="12">((IF(G68="Net Wt",F68,"0"))*J68)/($D$1*10)</f>
        <v>1.5</v>
      </c>
      <c r="L68" s="6">
        <f t="shared" si="10"/>
        <v>0</v>
      </c>
      <c r="M68" s="3"/>
      <c r="N68" s="11">
        <f t="shared" ref="N68:N129" si="13">VALUE(K68+L68+H68)</f>
        <v>11.5</v>
      </c>
      <c r="O68" s="5"/>
      <c r="P68" s="5">
        <v>2</v>
      </c>
      <c r="Q68" s="5">
        <v>0.25</v>
      </c>
      <c r="R68" s="12">
        <f t="shared" si="11"/>
        <v>13.75</v>
      </c>
      <c r="S68" s="3"/>
      <c r="T68" s="9">
        <f>SUMIFS('Shop Wastage+CS Margin'!F:F,'Shop Wastage+CS Margin'!D:D,'Franchise Wastage '!D68,'Shop Wastage+CS Margin'!C:C,'Franchise Wastage '!C68)</f>
        <v>34</v>
      </c>
      <c r="U68" s="13">
        <f>SUMIFS('Shop Wastage+CS Margin'!A:A,'Shop Wastage+CS Margin'!D:D,'Franchise Wastage '!D68,'Shop Wastage+CS Margin'!C:C,'Franchise Wastage '!C68)</f>
        <v>5</v>
      </c>
      <c r="V68" s="16">
        <f t="shared" si="7"/>
        <v>19</v>
      </c>
      <c r="W68" s="3">
        <v>17.5</v>
      </c>
      <c r="X68" s="7">
        <f t="shared" si="8"/>
        <v>3.75</v>
      </c>
      <c r="Y68" s="7">
        <f t="shared" ref="Y68:Y129" si="14">VALUE(T68-R68)</f>
        <v>20.25</v>
      </c>
      <c r="AA68" s="18">
        <f>SUMIFS(Sheet3!C:C,Sheet3!B:B,'Franchise Wastage '!D68,Sheet3!A:A,'Franchise Wastage '!C69)</f>
        <v>19.037037037037038</v>
      </c>
      <c r="AC68" s="3">
        <f t="shared" si="9"/>
        <v>16.5</v>
      </c>
    </row>
    <row r="69" spans="1:29" ht="15" customHeight="1" x14ac:dyDescent="0.25">
      <c r="A69">
        <f t="shared" ref="A69:A130" si="15">W69</f>
        <v>17.5</v>
      </c>
      <c r="B69" s="20" t="s">
        <v>2152</v>
      </c>
      <c r="C69" s="20" t="s">
        <v>56</v>
      </c>
      <c r="D69" s="20" t="s">
        <v>66</v>
      </c>
      <c r="E69" s="20">
        <v>70</v>
      </c>
      <c r="F69" s="20">
        <v>0.9</v>
      </c>
      <c r="G69" s="10" t="s">
        <v>10</v>
      </c>
      <c r="H69" s="9">
        <v>10</v>
      </c>
      <c r="I69" s="9"/>
      <c r="J69" s="9">
        <v>1000</v>
      </c>
      <c r="K69" s="5">
        <f t="shared" si="12"/>
        <v>1.5</v>
      </c>
      <c r="L69" s="6">
        <f t="shared" si="10"/>
        <v>0</v>
      </c>
      <c r="M69" s="3"/>
      <c r="N69" s="11">
        <f t="shared" si="13"/>
        <v>11.5</v>
      </c>
      <c r="O69" s="5"/>
      <c r="P69" s="5">
        <v>2</v>
      </c>
      <c r="Q69" s="5">
        <v>0.25</v>
      </c>
      <c r="R69" s="12">
        <f t="shared" si="11"/>
        <v>13.75</v>
      </c>
      <c r="S69" s="3"/>
      <c r="T69" s="9">
        <f>SUMIFS('Shop Wastage+CS Margin'!F:F,'Shop Wastage+CS Margin'!D:D,'Franchise Wastage '!D69,'Shop Wastage+CS Margin'!C:C,'Franchise Wastage '!C69)</f>
        <v>35</v>
      </c>
      <c r="U69" s="13">
        <f>SUMIFS('Shop Wastage+CS Margin'!A:A,'Shop Wastage+CS Margin'!D:D,'Franchise Wastage '!D69,'Shop Wastage+CS Margin'!C:C,'Franchise Wastage '!C69)</f>
        <v>5</v>
      </c>
      <c r="V69" s="16">
        <f t="shared" ref="V69:V132" si="16">R69+U69+Q69</f>
        <v>19</v>
      </c>
      <c r="W69" s="3">
        <v>17.5</v>
      </c>
      <c r="X69" s="7">
        <f t="shared" ref="X69:X130" si="17">W69-R69</f>
        <v>3.75</v>
      </c>
      <c r="Y69" s="7">
        <f t="shared" si="14"/>
        <v>21.25</v>
      </c>
      <c r="AA69" s="18">
        <f>SUMIFS(Sheet3!C:C,Sheet3!B:B,'Franchise Wastage '!D69,Sheet3!A:A,'Franchise Wastage '!#REF!)</f>
        <v>0</v>
      </c>
      <c r="AC69" s="3">
        <f t="shared" si="9"/>
        <v>17.5</v>
      </c>
    </row>
    <row r="70" spans="1:29" ht="15" customHeight="1" x14ac:dyDescent="0.25">
      <c r="A70">
        <f t="shared" si="15"/>
        <v>30</v>
      </c>
      <c r="B70" s="20" t="s">
        <v>1907</v>
      </c>
      <c r="C70" s="20" t="s">
        <v>56</v>
      </c>
      <c r="D70" s="20" t="s">
        <v>734</v>
      </c>
      <c r="E70" s="20">
        <v>92.5</v>
      </c>
      <c r="F70" s="20">
        <v>10</v>
      </c>
      <c r="G70" s="10" t="s">
        <v>10</v>
      </c>
      <c r="H70" s="9">
        <v>7.5</v>
      </c>
      <c r="I70" s="9"/>
      <c r="J70" s="9">
        <v>1000</v>
      </c>
      <c r="K70" s="5">
        <f t="shared" si="12"/>
        <v>16.666666666666668</v>
      </c>
      <c r="L70" s="6">
        <f t="shared" si="10"/>
        <v>0</v>
      </c>
      <c r="M70" s="3"/>
      <c r="N70" s="11">
        <f t="shared" si="13"/>
        <v>24.166666666666668</v>
      </c>
      <c r="O70" s="5"/>
      <c r="P70" s="5">
        <v>2</v>
      </c>
      <c r="Q70" s="5">
        <v>0.25</v>
      </c>
      <c r="R70" s="12">
        <f t="shared" si="11"/>
        <v>26.416666666666668</v>
      </c>
      <c r="S70" s="3"/>
      <c r="T70" s="9">
        <f>SUMIFS('Shop Wastage+CS Margin'!F:F,'Shop Wastage+CS Margin'!D:D,'Franchise Wastage '!D70,'Shop Wastage+CS Margin'!C:C,'Franchise Wastage '!C70)</f>
        <v>51</v>
      </c>
      <c r="U70" s="13">
        <f>SUMIFS('Shop Wastage+CS Margin'!A:A,'Shop Wastage+CS Margin'!D:D,'Franchise Wastage '!D70,'Shop Wastage+CS Margin'!C:C,'Franchise Wastage '!C70)</f>
        <v>5</v>
      </c>
      <c r="V70" s="16">
        <f t="shared" si="16"/>
        <v>31.666666666666668</v>
      </c>
      <c r="W70" s="3">
        <v>30</v>
      </c>
      <c r="X70" s="7">
        <f t="shared" si="17"/>
        <v>3.5833333333333321</v>
      </c>
      <c r="Y70" s="7">
        <f t="shared" si="14"/>
        <v>24.583333333333332</v>
      </c>
      <c r="AA70" s="18">
        <f>SUMIFS(Sheet3!C:C,Sheet3!B:B,'Franchise Wastage '!D70,Sheet3!A:A,'Franchise Wastage '!#REF!)</f>
        <v>0</v>
      </c>
      <c r="AC70" s="3">
        <f t="shared" si="9"/>
        <v>21</v>
      </c>
    </row>
    <row r="71" spans="1:29" ht="15" customHeight="1" x14ac:dyDescent="0.25">
      <c r="A71">
        <f t="shared" si="15"/>
        <v>30</v>
      </c>
      <c r="B71" s="20" t="s">
        <v>1907</v>
      </c>
      <c r="C71" s="20" t="s">
        <v>74</v>
      </c>
      <c r="D71" s="20" t="s">
        <v>1586</v>
      </c>
      <c r="E71" s="20">
        <v>92.5</v>
      </c>
      <c r="F71" s="20">
        <v>10</v>
      </c>
      <c r="G71" s="10" t="s">
        <v>10</v>
      </c>
      <c r="H71" s="9">
        <v>7.5</v>
      </c>
      <c r="I71" s="9"/>
      <c r="J71" s="9">
        <v>1000</v>
      </c>
      <c r="K71" s="5">
        <f t="shared" si="12"/>
        <v>16.666666666666668</v>
      </c>
      <c r="L71" s="6">
        <f t="shared" si="10"/>
        <v>0</v>
      </c>
      <c r="M71" s="3"/>
      <c r="N71" s="11">
        <f t="shared" si="13"/>
        <v>24.166666666666668</v>
      </c>
      <c r="O71" s="5"/>
      <c r="P71" s="5">
        <v>1</v>
      </c>
      <c r="Q71" s="5">
        <v>0.25</v>
      </c>
      <c r="R71" s="12">
        <f t="shared" si="11"/>
        <v>25.416666666666668</v>
      </c>
      <c r="S71" s="3"/>
      <c r="T71" s="9">
        <f>SUMIFS('Shop Wastage+CS Margin'!F:F,'Shop Wastage+CS Margin'!D:D,'Franchise Wastage '!D71,'Shop Wastage+CS Margin'!C:C,'Franchise Wastage '!C71)</f>
        <v>40</v>
      </c>
      <c r="U71" s="13">
        <f>SUMIFS('Shop Wastage+CS Margin'!A:A,'Shop Wastage+CS Margin'!D:D,'Franchise Wastage '!D71,'Shop Wastage+CS Margin'!C:C,'Franchise Wastage '!C71)</f>
        <v>5</v>
      </c>
      <c r="V71" s="16">
        <f t="shared" si="16"/>
        <v>30.666666666666668</v>
      </c>
      <c r="W71" s="3">
        <v>30</v>
      </c>
      <c r="X71" s="7">
        <f t="shared" si="17"/>
        <v>4.5833333333333321</v>
      </c>
      <c r="Y71" s="7">
        <f t="shared" si="14"/>
        <v>14.583333333333332</v>
      </c>
      <c r="AA71" s="18">
        <f>SUMIFS(Sheet3!C:C,Sheet3!B:B,'Franchise Wastage '!D71,Sheet3!A:A,'Franchise Wastage '!C72)</f>
        <v>0</v>
      </c>
      <c r="AC71" s="3">
        <f t="shared" si="9"/>
        <v>10</v>
      </c>
    </row>
    <row r="72" spans="1:29" ht="15" customHeight="1" x14ac:dyDescent="0.25">
      <c r="A72">
        <f t="shared" si="15"/>
        <v>4.5</v>
      </c>
      <c r="B72" s="20" t="s">
        <v>121</v>
      </c>
      <c r="C72" s="20" t="s">
        <v>122</v>
      </c>
      <c r="D72" s="20" t="s">
        <v>123</v>
      </c>
      <c r="E72" s="20">
        <v>100</v>
      </c>
      <c r="F72" s="20">
        <v>10</v>
      </c>
      <c r="G72" s="10" t="s">
        <v>20</v>
      </c>
      <c r="H72" s="9">
        <v>0</v>
      </c>
      <c r="I72" s="9"/>
      <c r="J72" s="9">
        <v>10</v>
      </c>
      <c r="K72" s="5">
        <f t="shared" si="12"/>
        <v>0</v>
      </c>
      <c r="L72" s="6">
        <f t="shared" si="10"/>
        <v>1.6666666666666667</v>
      </c>
      <c r="M72" s="3"/>
      <c r="N72" s="11">
        <f t="shared" si="13"/>
        <v>1.6666666666666667</v>
      </c>
      <c r="O72" s="5"/>
      <c r="P72" s="5">
        <v>0.5</v>
      </c>
      <c r="Q72" s="5">
        <v>0.25</v>
      </c>
      <c r="R72" s="12">
        <f t="shared" si="11"/>
        <v>2.416666666666667</v>
      </c>
      <c r="S72" s="3"/>
      <c r="T72" s="9">
        <f>SUMIFS('Shop Wastage+CS Margin'!F:F,'Shop Wastage+CS Margin'!D:D,'Franchise Wastage '!D72,'Shop Wastage+CS Margin'!C:C,'Franchise Wastage '!C72)</f>
        <v>13</v>
      </c>
      <c r="U72" s="13">
        <f>SUMIFS('Shop Wastage+CS Margin'!A:A,'Shop Wastage+CS Margin'!D:D,'Franchise Wastage '!D72,'Shop Wastage+CS Margin'!C:C,'Franchise Wastage '!C72)</f>
        <v>2</v>
      </c>
      <c r="V72" s="16">
        <f t="shared" si="16"/>
        <v>4.666666666666667</v>
      </c>
      <c r="W72" s="3">
        <v>4.5</v>
      </c>
      <c r="X72" s="7">
        <f t="shared" si="17"/>
        <v>2.083333333333333</v>
      </c>
      <c r="Y72" s="7">
        <f t="shared" si="14"/>
        <v>10.583333333333332</v>
      </c>
      <c r="AA72" s="18">
        <f>SUMIFS(Sheet3!C:C,Sheet3!B:B,'Franchise Wastage '!D72,Sheet3!A:A,'Franchise Wastage '!C73)</f>
        <v>4</v>
      </c>
      <c r="AC72" s="3">
        <f t="shared" ref="AC72:AC135" si="18">T72-W72</f>
        <v>8.5</v>
      </c>
    </row>
    <row r="73" spans="1:29" ht="15" customHeight="1" x14ac:dyDescent="0.25">
      <c r="A73">
        <f t="shared" si="15"/>
        <v>4.5</v>
      </c>
      <c r="B73" s="20" t="s">
        <v>121</v>
      </c>
      <c r="C73" s="20" t="s">
        <v>122</v>
      </c>
      <c r="D73" s="20" t="s">
        <v>124</v>
      </c>
      <c r="E73" s="20">
        <v>100</v>
      </c>
      <c r="F73" s="20">
        <v>10</v>
      </c>
      <c r="G73" s="10" t="s">
        <v>20</v>
      </c>
      <c r="H73" s="9">
        <v>0</v>
      </c>
      <c r="I73" s="9"/>
      <c r="J73" s="9">
        <v>40</v>
      </c>
      <c r="K73" s="5">
        <f t="shared" si="12"/>
        <v>0</v>
      </c>
      <c r="L73" s="6">
        <f t="shared" si="10"/>
        <v>0.41666666666666669</v>
      </c>
      <c r="M73" s="3"/>
      <c r="N73" s="11">
        <f t="shared" si="13"/>
        <v>0.41666666666666669</v>
      </c>
      <c r="O73" s="5"/>
      <c r="P73" s="5">
        <v>0.5</v>
      </c>
      <c r="Q73" s="5">
        <v>0.25</v>
      </c>
      <c r="R73" s="12">
        <f t="shared" si="11"/>
        <v>1.1666666666666667</v>
      </c>
      <c r="S73" s="3"/>
      <c r="T73" s="9">
        <f>SUMIFS('Shop Wastage+CS Margin'!F:F,'Shop Wastage+CS Margin'!D:D,'Franchise Wastage '!D73,'Shop Wastage+CS Margin'!C:C,'Franchise Wastage '!C73)</f>
        <v>12</v>
      </c>
      <c r="U73" s="13">
        <f>SUMIFS('Shop Wastage+CS Margin'!A:A,'Shop Wastage+CS Margin'!D:D,'Franchise Wastage '!D73,'Shop Wastage+CS Margin'!C:C,'Franchise Wastage '!C73)</f>
        <v>2</v>
      </c>
      <c r="V73" s="16">
        <f t="shared" si="16"/>
        <v>3.416666666666667</v>
      </c>
      <c r="W73" s="3">
        <v>4.5</v>
      </c>
      <c r="X73" s="7">
        <f t="shared" si="17"/>
        <v>3.333333333333333</v>
      </c>
      <c r="Y73" s="7">
        <f t="shared" si="14"/>
        <v>10.833333333333334</v>
      </c>
      <c r="AA73" s="18">
        <f>SUMIFS(Sheet3!C:C,Sheet3!B:B,'Franchise Wastage '!D73,Sheet3!A:A,'Franchise Wastage '!C74)</f>
        <v>4.1835748792270531</v>
      </c>
      <c r="AC73" s="3">
        <f t="shared" si="18"/>
        <v>7.5</v>
      </c>
    </row>
    <row r="74" spans="1:29" ht="15" customHeight="1" x14ac:dyDescent="0.25">
      <c r="A74">
        <f t="shared" si="15"/>
        <v>4.5</v>
      </c>
      <c r="B74" s="20" t="s">
        <v>121</v>
      </c>
      <c r="C74" s="20" t="s">
        <v>122</v>
      </c>
      <c r="D74" s="20" t="s">
        <v>125</v>
      </c>
      <c r="E74" s="20">
        <v>100</v>
      </c>
      <c r="F74" s="20">
        <v>10</v>
      </c>
      <c r="G74" s="10" t="s">
        <v>20</v>
      </c>
      <c r="H74" s="9">
        <v>0</v>
      </c>
      <c r="I74" s="9"/>
      <c r="J74" s="9">
        <v>35</v>
      </c>
      <c r="K74" s="5">
        <f t="shared" si="12"/>
        <v>0</v>
      </c>
      <c r="L74" s="6">
        <f t="shared" si="10"/>
        <v>0.47619047619047622</v>
      </c>
      <c r="M74" s="3"/>
      <c r="N74" s="11">
        <f t="shared" si="13"/>
        <v>0.47619047619047622</v>
      </c>
      <c r="O74" s="5"/>
      <c r="P74" s="5">
        <v>0.5</v>
      </c>
      <c r="Q74" s="5">
        <v>0.25</v>
      </c>
      <c r="R74" s="12">
        <f t="shared" si="11"/>
        <v>1.2261904761904763</v>
      </c>
      <c r="S74" s="3"/>
      <c r="T74" s="9">
        <f>SUMIFS('Shop Wastage+CS Margin'!F:F,'Shop Wastage+CS Margin'!D:D,'Franchise Wastage '!D74,'Shop Wastage+CS Margin'!C:C,'Franchise Wastage '!C74)</f>
        <v>12</v>
      </c>
      <c r="U74" s="13">
        <f>SUMIFS('Shop Wastage+CS Margin'!A:A,'Shop Wastage+CS Margin'!D:D,'Franchise Wastage '!D74,'Shop Wastage+CS Margin'!C:C,'Franchise Wastage '!C74)</f>
        <v>2</v>
      </c>
      <c r="V74" s="16">
        <f t="shared" si="16"/>
        <v>3.4761904761904763</v>
      </c>
      <c r="W74" s="3">
        <v>4.5</v>
      </c>
      <c r="X74" s="7">
        <f t="shared" si="17"/>
        <v>3.2738095238095237</v>
      </c>
      <c r="Y74" s="7">
        <f t="shared" si="14"/>
        <v>10.773809523809524</v>
      </c>
      <c r="AA74" s="18">
        <f>SUMIFS(Sheet3!C:C,Sheet3!B:B,'Franchise Wastage '!D74,Sheet3!A:A,'Franchise Wastage '!C75)</f>
        <v>4.028643639427127</v>
      </c>
      <c r="AC74" s="3">
        <f t="shared" si="18"/>
        <v>7.5</v>
      </c>
    </row>
    <row r="75" spans="1:29" ht="15" customHeight="1" x14ac:dyDescent="0.25">
      <c r="A75">
        <f t="shared" si="15"/>
        <v>4.5</v>
      </c>
      <c r="B75" s="20" t="s">
        <v>121</v>
      </c>
      <c r="C75" s="20" t="s">
        <v>122</v>
      </c>
      <c r="D75" s="20" t="s">
        <v>126</v>
      </c>
      <c r="E75" s="20">
        <v>100</v>
      </c>
      <c r="F75" s="20">
        <v>10</v>
      </c>
      <c r="G75" s="10" t="s">
        <v>20</v>
      </c>
      <c r="H75" s="9">
        <v>0</v>
      </c>
      <c r="I75" s="9"/>
      <c r="J75" s="9">
        <v>35</v>
      </c>
      <c r="K75" s="5">
        <f t="shared" si="12"/>
        <v>0</v>
      </c>
      <c r="L75" s="6">
        <f t="shared" si="10"/>
        <v>0.47619047619047622</v>
      </c>
      <c r="M75" s="3"/>
      <c r="N75" s="11">
        <f t="shared" si="13"/>
        <v>0.47619047619047622</v>
      </c>
      <c r="O75" s="5"/>
      <c r="P75" s="5">
        <v>0.5</v>
      </c>
      <c r="Q75" s="5">
        <v>0.25</v>
      </c>
      <c r="R75" s="12">
        <f t="shared" si="11"/>
        <v>1.2261904761904763</v>
      </c>
      <c r="S75" s="3"/>
      <c r="T75" s="9">
        <f>SUMIFS('Shop Wastage+CS Margin'!F:F,'Shop Wastage+CS Margin'!D:D,'Franchise Wastage '!D75,'Shop Wastage+CS Margin'!C:C,'Franchise Wastage '!C75)</f>
        <v>13</v>
      </c>
      <c r="U75" s="13">
        <f>SUMIFS('Shop Wastage+CS Margin'!A:A,'Shop Wastage+CS Margin'!D:D,'Franchise Wastage '!D75,'Shop Wastage+CS Margin'!C:C,'Franchise Wastage '!C75)</f>
        <v>2</v>
      </c>
      <c r="V75" s="16">
        <f t="shared" si="16"/>
        <v>3.4761904761904763</v>
      </c>
      <c r="W75" s="3">
        <v>4.5</v>
      </c>
      <c r="X75" s="7">
        <f t="shared" si="17"/>
        <v>3.2738095238095237</v>
      </c>
      <c r="Y75" s="7">
        <f t="shared" si="14"/>
        <v>11.773809523809524</v>
      </c>
      <c r="AA75" s="18">
        <f>SUMIFS(Sheet3!C:C,Sheet3!B:B,'Franchise Wastage '!D75,Sheet3!A:A,'Franchise Wastage '!C76)</f>
        <v>4.1505791505791505</v>
      </c>
      <c r="AC75" s="3">
        <f t="shared" si="18"/>
        <v>8.5</v>
      </c>
    </row>
    <row r="76" spans="1:29" ht="15" customHeight="1" x14ac:dyDescent="0.25">
      <c r="A76">
        <f t="shared" si="15"/>
        <v>4.5</v>
      </c>
      <c r="B76" s="20" t="s">
        <v>121</v>
      </c>
      <c r="C76" s="20" t="s">
        <v>122</v>
      </c>
      <c r="D76" s="20" t="s">
        <v>127</v>
      </c>
      <c r="E76" s="20">
        <v>100</v>
      </c>
      <c r="F76" s="20">
        <v>10</v>
      </c>
      <c r="G76" s="10" t="s">
        <v>20</v>
      </c>
      <c r="H76" s="9">
        <v>0</v>
      </c>
      <c r="I76" s="9"/>
      <c r="J76" s="9">
        <v>15</v>
      </c>
      <c r="K76" s="5">
        <f t="shared" si="12"/>
        <v>0</v>
      </c>
      <c r="L76" s="6">
        <f t="shared" si="10"/>
        <v>1.1111111111111109</v>
      </c>
      <c r="M76" s="3"/>
      <c r="N76" s="11">
        <f t="shared" si="13"/>
        <v>1.1111111111111109</v>
      </c>
      <c r="O76" s="5"/>
      <c r="P76" s="5">
        <v>0.5</v>
      </c>
      <c r="Q76" s="5">
        <v>0.25</v>
      </c>
      <c r="R76" s="12">
        <f t="shared" si="11"/>
        <v>1.8611111111111109</v>
      </c>
      <c r="S76" s="3"/>
      <c r="T76" s="9">
        <f>SUMIFS('Shop Wastage+CS Margin'!F:F,'Shop Wastage+CS Margin'!D:D,'Franchise Wastage '!D76,'Shop Wastage+CS Margin'!C:C,'Franchise Wastage '!C76)</f>
        <v>13</v>
      </c>
      <c r="U76" s="13">
        <f>SUMIFS('Shop Wastage+CS Margin'!A:A,'Shop Wastage+CS Margin'!D:D,'Franchise Wastage '!D76,'Shop Wastage+CS Margin'!C:C,'Franchise Wastage '!C76)</f>
        <v>2</v>
      </c>
      <c r="V76" s="16">
        <f t="shared" si="16"/>
        <v>4.1111111111111107</v>
      </c>
      <c r="W76" s="3">
        <v>4.5</v>
      </c>
      <c r="X76" s="7">
        <f t="shared" si="17"/>
        <v>2.6388888888888893</v>
      </c>
      <c r="Y76" s="7">
        <f t="shared" si="14"/>
        <v>11.138888888888889</v>
      </c>
      <c r="AA76" s="18">
        <f>SUMIFS(Sheet3!C:C,Sheet3!B:B,'Franchise Wastage '!D76,Sheet3!A:A,'Franchise Wastage '!C77)</f>
        <v>4.2061994609164417</v>
      </c>
      <c r="AC76" s="3">
        <f t="shared" si="18"/>
        <v>8.5</v>
      </c>
    </row>
    <row r="77" spans="1:29" ht="15" customHeight="1" x14ac:dyDescent="0.25">
      <c r="A77">
        <f t="shared" si="15"/>
        <v>4.5</v>
      </c>
      <c r="B77" s="20" t="s">
        <v>121</v>
      </c>
      <c r="C77" s="20" t="s">
        <v>122</v>
      </c>
      <c r="D77" s="20" t="s">
        <v>128</v>
      </c>
      <c r="E77" s="20">
        <v>100</v>
      </c>
      <c r="F77" s="20">
        <v>10</v>
      </c>
      <c r="G77" s="10" t="s">
        <v>20</v>
      </c>
      <c r="H77" s="9">
        <v>0</v>
      </c>
      <c r="I77" s="9"/>
      <c r="J77" s="9">
        <v>45</v>
      </c>
      <c r="K77" s="5">
        <f t="shared" si="12"/>
        <v>0</v>
      </c>
      <c r="L77" s="6">
        <f t="shared" si="10"/>
        <v>0.37037037037037035</v>
      </c>
      <c r="M77" s="3"/>
      <c r="N77" s="11">
        <f t="shared" si="13"/>
        <v>0.37037037037037035</v>
      </c>
      <c r="O77" s="5"/>
      <c r="P77" s="5">
        <v>0.5</v>
      </c>
      <c r="Q77" s="5">
        <v>0.25</v>
      </c>
      <c r="R77" s="12">
        <f t="shared" si="11"/>
        <v>1.1203703703703702</v>
      </c>
      <c r="S77" s="3"/>
      <c r="T77" s="9">
        <f>SUMIFS('Shop Wastage+CS Margin'!F:F,'Shop Wastage+CS Margin'!D:D,'Franchise Wastage '!D77,'Shop Wastage+CS Margin'!C:C,'Franchise Wastage '!C77)</f>
        <v>12</v>
      </c>
      <c r="U77" s="13">
        <f>SUMIFS('Shop Wastage+CS Margin'!A:A,'Shop Wastage+CS Margin'!D:D,'Franchise Wastage '!D77,'Shop Wastage+CS Margin'!C:C,'Franchise Wastage '!C77)</f>
        <v>2</v>
      </c>
      <c r="V77" s="16">
        <f t="shared" si="16"/>
        <v>3.3703703703703702</v>
      </c>
      <c r="W77" s="3">
        <v>4.5</v>
      </c>
      <c r="X77" s="7">
        <f t="shared" si="17"/>
        <v>3.3796296296296298</v>
      </c>
      <c r="Y77" s="7">
        <f t="shared" si="14"/>
        <v>10.87962962962963</v>
      </c>
      <c r="AA77" s="18">
        <f>SUMIFS(Sheet3!C:C,Sheet3!B:B,'Franchise Wastage '!D77,Sheet3!A:A,'Franchise Wastage '!C78)</f>
        <v>4.0035335689045937</v>
      </c>
      <c r="AC77" s="3">
        <f t="shared" si="18"/>
        <v>7.5</v>
      </c>
    </row>
    <row r="78" spans="1:29" ht="15" customHeight="1" x14ac:dyDescent="0.25">
      <c r="A78">
        <f t="shared" si="15"/>
        <v>6</v>
      </c>
      <c r="B78" s="20" t="s">
        <v>121</v>
      </c>
      <c r="C78" s="20" t="s">
        <v>122</v>
      </c>
      <c r="D78" s="20" t="s">
        <v>129</v>
      </c>
      <c r="E78" s="20">
        <v>100</v>
      </c>
      <c r="F78" s="20">
        <v>10</v>
      </c>
      <c r="G78" s="10" t="s">
        <v>20</v>
      </c>
      <c r="H78" s="9">
        <v>0</v>
      </c>
      <c r="I78" s="9"/>
      <c r="J78" s="9">
        <v>15</v>
      </c>
      <c r="K78" s="5">
        <f t="shared" si="12"/>
        <v>0</v>
      </c>
      <c r="L78" s="6">
        <f t="shared" si="10"/>
        <v>1.1111111111111109</v>
      </c>
      <c r="M78" s="3"/>
      <c r="N78" s="11">
        <f t="shared" si="13"/>
        <v>1.1111111111111109</v>
      </c>
      <c r="O78" s="5"/>
      <c r="P78" s="5">
        <v>0.5</v>
      </c>
      <c r="Q78" s="5">
        <v>0.25</v>
      </c>
      <c r="R78" s="12">
        <f t="shared" si="11"/>
        <v>1.8611111111111109</v>
      </c>
      <c r="S78" s="3"/>
      <c r="T78" s="9">
        <f>SUMIFS('Shop Wastage+CS Margin'!F:F,'Shop Wastage+CS Margin'!D:D,'Franchise Wastage '!D78,'Shop Wastage+CS Margin'!C:C,'Franchise Wastage '!C78)</f>
        <v>14</v>
      </c>
      <c r="U78" s="13">
        <f>SUMIFS('Shop Wastage+CS Margin'!A:A,'Shop Wastage+CS Margin'!D:D,'Franchise Wastage '!D78,'Shop Wastage+CS Margin'!C:C,'Franchise Wastage '!C78)</f>
        <v>2</v>
      </c>
      <c r="V78" s="16">
        <f t="shared" si="16"/>
        <v>4.1111111111111107</v>
      </c>
      <c r="W78" s="3">
        <v>6</v>
      </c>
      <c r="X78" s="7">
        <f t="shared" si="17"/>
        <v>4.1388888888888893</v>
      </c>
      <c r="Y78" s="7">
        <f t="shared" si="14"/>
        <v>12.138888888888889</v>
      </c>
      <c r="AA78" s="18">
        <f>SUMIFS(Sheet3!C:C,Sheet3!B:B,'Franchise Wastage '!D78,Sheet3!A:A,'Franchise Wastage '!C79)</f>
        <v>4</v>
      </c>
      <c r="AC78" s="3">
        <f t="shared" si="18"/>
        <v>8</v>
      </c>
    </row>
    <row r="79" spans="1:29" ht="15" customHeight="1" x14ac:dyDescent="0.25">
      <c r="A79">
        <f t="shared" si="15"/>
        <v>8</v>
      </c>
      <c r="B79" s="20" t="s">
        <v>121</v>
      </c>
      <c r="C79" s="20" t="s">
        <v>122</v>
      </c>
      <c r="D79" s="20" t="s">
        <v>130</v>
      </c>
      <c r="E79" s="20">
        <v>100</v>
      </c>
      <c r="F79" s="20">
        <v>10</v>
      </c>
      <c r="G79" s="10" t="s">
        <v>20</v>
      </c>
      <c r="H79" s="9">
        <v>0</v>
      </c>
      <c r="I79" s="9"/>
      <c r="J79" s="9">
        <v>5</v>
      </c>
      <c r="K79" s="5">
        <f t="shared" si="12"/>
        <v>0</v>
      </c>
      <c r="L79" s="6">
        <f t="shared" si="10"/>
        <v>3.3333333333333335</v>
      </c>
      <c r="M79" s="3"/>
      <c r="N79" s="11">
        <f t="shared" si="13"/>
        <v>3.3333333333333335</v>
      </c>
      <c r="O79" s="5"/>
      <c r="P79" s="5">
        <v>0.5</v>
      </c>
      <c r="Q79" s="5">
        <v>0.25</v>
      </c>
      <c r="R79" s="12">
        <f t="shared" si="11"/>
        <v>4.0833333333333339</v>
      </c>
      <c r="S79" s="3"/>
      <c r="T79" s="9">
        <f>SUMIFS('Shop Wastage+CS Margin'!F:F,'Shop Wastage+CS Margin'!D:D,'Franchise Wastage '!D79,'Shop Wastage+CS Margin'!C:C,'Franchise Wastage '!C79)</f>
        <v>26</v>
      </c>
      <c r="U79" s="13">
        <f>SUMIFS('Shop Wastage+CS Margin'!A:A,'Shop Wastage+CS Margin'!D:D,'Franchise Wastage '!D79,'Shop Wastage+CS Margin'!C:C,'Franchise Wastage '!C79)</f>
        <v>3</v>
      </c>
      <c r="V79" s="16">
        <f t="shared" si="16"/>
        <v>7.3333333333333339</v>
      </c>
      <c r="W79" s="3">
        <v>8</v>
      </c>
      <c r="X79" s="7">
        <f t="shared" si="17"/>
        <v>3.9166666666666661</v>
      </c>
      <c r="Y79" s="7">
        <f t="shared" si="14"/>
        <v>21.916666666666664</v>
      </c>
      <c r="AA79" s="18">
        <f>SUMIFS(Sheet3!C:C,Sheet3!B:B,'Franchise Wastage '!D79,Sheet3!A:A,'Franchise Wastage '!C80)</f>
        <v>11.614678899082568</v>
      </c>
      <c r="AC79" s="3">
        <f t="shared" si="18"/>
        <v>18</v>
      </c>
    </row>
    <row r="80" spans="1:29" ht="15" customHeight="1" x14ac:dyDescent="0.25">
      <c r="A80">
        <f t="shared" si="15"/>
        <v>4.5</v>
      </c>
      <c r="B80" s="20" t="s">
        <v>121</v>
      </c>
      <c r="C80" s="20" t="s">
        <v>122</v>
      </c>
      <c r="D80" s="20" t="s">
        <v>131</v>
      </c>
      <c r="E80" s="20">
        <v>100</v>
      </c>
      <c r="F80" s="20">
        <v>10</v>
      </c>
      <c r="G80" s="10" t="s">
        <v>20</v>
      </c>
      <c r="H80" s="9">
        <v>0</v>
      </c>
      <c r="I80" s="9"/>
      <c r="J80" s="9">
        <v>35</v>
      </c>
      <c r="K80" s="5">
        <f t="shared" si="12"/>
        <v>0</v>
      </c>
      <c r="L80" s="6">
        <f t="shared" si="10"/>
        <v>0.47619047619047622</v>
      </c>
      <c r="M80" s="3"/>
      <c r="N80" s="11">
        <f t="shared" si="13"/>
        <v>0.47619047619047622</v>
      </c>
      <c r="O80" s="5"/>
      <c r="P80" s="5">
        <v>0.5</v>
      </c>
      <c r="Q80" s="5">
        <v>0.25</v>
      </c>
      <c r="R80" s="12">
        <f t="shared" si="11"/>
        <v>1.2261904761904763</v>
      </c>
      <c r="S80" s="3"/>
      <c r="T80" s="9">
        <f>SUMIFS('Shop Wastage+CS Margin'!F:F,'Shop Wastage+CS Margin'!D:D,'Franchise Wastage '!D80,'Shop Wastage+CS Margin'!C:C,'Franchise Wastage '!C80)</f>
        <v>12</v>
      </c>
      <c r="U80" s="13">
        <f>SUMIFS('Shop Wastage+CS Margin'!A:A,'Shop Wastage+CS Margin'!D:D,'Franchise Wastage '!D80,'Shop Wastage+CS Margin'!C:C,'Franchise Wastage '!C80)</f>
        <v>2</v>
      </c>
      <c r="V80" s="16">
        <f t="shared" si="16"/>
        <v>3.4761904761904763</v>
      </c>
      <c r="W80" s="3">
        <v>4.5</v>
      </c>
      <c r="X80" s="7">
        <f t="shared" si="17"/>
        <v>3.2738095238095237</v>
      </c>
      <c r="Y80" s="7">
        <f t="shared" si="14"/>
        <v>10.773809523809524</v>
      </c>
      <c r="AA80" s="18">
        <f>SUMIFS(Sheet3!C:C,Sheet3!B:B,'Franchise Wastage '!D80,Sheet3!A:A,'Franchise Wastage '!C81)</f>
        <v>4.0088105726872243</v>
      </c>
      <c r="AC80" s="3">
        <f t="shared" si="18"/>
        <v>7.5</v>
      </c>
    </row>
    <row r="81" spans="1:29" ht="15" customHeight="1" x14ac:dyDescent="0.25">
      <c r="A81">
        <f t="shared" si="15"/>
        <v>4.5</v>
      </c>
      <c r="B81" s="20" t="s">
        <v>121</v>
      </c>
      <c r="C81" s="20" t="s">
        <v>122</v>
      </c>
      <c r="D81" s="20" t="s">
        <v>132</v>
      </c>
      <c r="E81" s="20">
        <v>100</v>
      </c>
      <c r="F81" s="20">
        <v>10</v>
      </c>
      <c r="G81" s="10" t="s">
        <v>20</v>
      </c>
      <c r="H81" s="9">
        <v>0</v>
      </c>
      <c r="I81" s="9"/>
      <c r="J81" s="9">
        <v>15</v>
      </c>
      <c r="K81" s="5">
        <f t="shared" si="12"/>
        <v>0</v>
      </c>
      <c r="L81" s="6">
        <f t="shared" si="10"/>
        <v>1.1111111111111109</v>
      </c>
      <c r="M81" s="3"/>
      <c r="N81" s="11">
        <f t="shared" si="13"/>
        <v>1.1111111111111109</v>
      </c>
      <c r="O81" s="5"/>
      <c r="P81" s="5">
        <v>0.5</v>
      </c>
      <c r="Q81" s="5">
        <v>0.25</v>
      </c>
      <c r="R81" s="12">
        <f t="shared" si="11"/>
        <v>1.8611111111111109</v>
      </c>
      <c r="S81" s="3"/>
      <c r="T81" s="9">
        <f>SUMIFS('Shop Wastage+CS Margin'!F:F,'Shop Wastage+CS Margin'!D:D,'Franchise Wastage '!D81,'Shop Wastage+CS Margin'!C:C,'Franchise Wastage '!C81)</f>
        <v>13</v>
      </c>
      <c r="U81" s="13">
        <f>SUMIFS('Shop Wastage+CS Margin'!A:A,'Shop Wastage+CS Margin'!D:D,'Franchise Wastage '!D81,'Shop Wastage+CS Margin'!C:C,'Franchise Wastage '!C81)</f>
        <v>2</v>
      </c>
      <c r="V81" s="16">
        <f t="shared" si="16"/>
        <v>4.1111111111111107</v>
      </c>
      <c r="W81" s="3">
        <v>4.5</v>
      </c>
      <c r="X81" s="7">
        <f t="shared" si="17"/>
        <v>2.6388888888888893</v>
      </c>
      <c r="Y81" s="7">
        <f t="shared" si="14"/>
        <v>11.138888888888889</v>
      </c>
      <c r="AA81" s="18">
        <f>SUMIFS(Sheet3!C:C,Sheet3!B:B,'Franchise Wastage '!D81,Sheet3!A:A,'Franchise Wastage '!C82)</f>
        <v>4.0489130434782608</v>
      </c>
      <c r="AC81" s="3">
        <f t="shared" si="18"/>
        <v>8.5</v>
      </c>
    </row>
    <row r="82" spans="1:29" ht="15" customHeight="1" x14ac:dyDescent="0.25">
      <c r="A82">
        <f t="shared" si="15"/>
        <v>6</v>
      </c>
      <c r="B82" s="20" t="s">
        <v>121</v>
      </c>
      <c r="C82" s="20" t="s">
        <v>122</v>
      </c>
      <c r="D82" s="20" t="s">
        <v>133</v>
      </c>
      <c r="E82" s="20">
        <v>100</v>
      </c>
      <c r="F82" s="20">
        <v>10</v>
      </c>
      <c r="G82" s="10" t="s">
        <v>20</v>
      </c>
      <c r="H82" s="9">
        <v>0</v>
      </c>
      <c r="I82" s="9"/>
      <c r="J82" s="9">
        <v>8</v>
      </c>
      <c r="K82" s="5">
        <f t="shared" si="12"/>
        <v>0</v>
      </c>
      <c r="L82" s="6">
        <f t="shared" si="10"/>
        <v>2.0833333333333335</v>
      </c>
      <c r="M82" s="3"/>
      <c r="N82" s="11">
        <f t="shared" si="13"/>
        <v>2.0833333333333335</v>
      </c>
      <c r="O82" s="5"/>
      <c r="P82" s="5">
        <v>0.5</v>
      </c>
      <c r="Q82" s="5">
        <v>0.25</v>
      </c>
      <c r="R82" s="12">
        <f t="shared" si="11"/>
        <v>2.8333333333333335</v>
      </c>
      <c r="S82" s="3"/>
      <c r="T82" s="9">
        <f>SUMIFS('Shop Wastage+CS Margin'!F:F,'Shop Wastage+CS Margin'!D:D,'Franchise Wastage '!D82,'Shop Wastage+CS Margin'!C:C,'Franchise Wastage '!C82)</f>
        <v>14</v>
      </c>
      <c r="U82" s="13">
        <f>SUMIFS('Shop Wastage+CS Margin'!A:A,'Shop Wastage+CS Margin'!D:D,'Franchise Wastage '!D82,'Shop Wastage+CS Margin'!C:C,'Franchise Wastage '!C82)</f>
        <v>2</v>
      </c>
      <c r="V82" s="16">
        <f t="shared" si="16"/>
        <v>5.0833333333333339</v>
      </c>
      <c r="W82" s="3">
        <v>6</v>
      </c>
      <c r="X82" s="7">
        <f t="shared" si="17"/>
        <v>3.1666666666666665</v>
      </c>
      <c r="Y82" s="7">
        <f t="shared" si="14"/>
        <v>11.166666666666666</v>
      </c>
      <c r="AA82" s="18">
        <f>SUMIFS(Sheet3!C:C,Sheet3!B:B,'Franchise Wastage '!D82,Sheet3!A:A,'Franchise Wastage '!C83)</f>
        <v>0</v>
      </c>
      <c r="AC82" s="3">
        <f t="shared" si="18"/>
        <v>8</v>
      </c>
    </row>
    <row r="83" spans="1:29" ht="15" customHeight="1" x14ac:dyDescent="0.25">
      <c r="A83">
        <f t="shared" si="15"/>
        <v>25</v>
      </c>
      <c r="B83" s="20" t="s">
        <v>2153</v>
      </c>
      <c r="C83" s="20" t="s">
        <v>134</v>
      </c>
      <c r="D83" s="20" t="s">
        <v>135</v>
      </c>
      <c r="E83" s="20">
        <v>100</v>
      </c>
      <c r="F83" s="20">
        <v>10</v>
      </c>
      <c r="G83" s="10" t="s">
        <v>10</v>
      </c>
      <c r="H83" s="9">
        <v>0</v>
      </c>
      <c r="I83" s="9"/>
      <c r="J83" s="9">
        <v>1000</v>
      </c>
      <c r="K83" s="5">
        <f t="shared" si="12"/>
        <v>16.666666666666668</v>
      </c>
      <c r="L83" s="6">
        <f t="shared" si="10"/>
        <v>0</v>
      </c>
      <c r="M83" s="3"/>
      <c r="N83" s="11">
        <f t="shared" si="13"/>
        <v>16.666666666666668</v>
      </c>
      <c r="O83" s="5"/>
      <c r="P83" s="5">
        <v>1</v>
      </c>
      <c r="Q83" s="5">
        <v>0.25</v>
      </c>
      <c r="R83" s="12">
        <f t="shared" si="11"/>
        <v>17.916666666666668</v>
      </c>
      <c r="S83" s="3"/>
      <c r="T83" s="9">
        <f>SUMIFS('Shop Wastage+CS Margin'!F:F,'Shop Wastage+CS Margin'!D:D,'Franchise Wastage '!D83,'Shop Wastage+CS Margin'!C:C,'Franchise Wastage '!C83)</f>
        <v>37</v>
      </c>
      <c r="U83" s="13">
        <f>SUMIFS('Shop Wastage+CS Margin'!A:A,'Shop Wastage+CS Margin'!D:D,'Franchise Wastage '!D83,'Shop Wastage+CS Margin'!C:C,'Franchise Wastage '!C83)</f>
        <v>5</v>
      </c>
      <c r="V83" s="16">
        <f t="shared" si="16"/>
        <v>23.166666666666668</v>
      </c>
      <c r="W83" s="3">
        <v>25</v>
      </c>
      <c r="X83" s="7">
        <f t="shared" si="17"/>
        <v>7.0833333333333321</v>
      </c>
      <c r="Y83" s="7">
        <f t="shared" si="14"/>
        <v>19.083333333333332</v>
      </c>
      <c r="AA83" s="18">
        <f>SUMIFS(Sheet3!C:C,Sheet3!B:B,'Franchise Wastage '!D83,Sheet3!A:A,'Franchise Wastage '!C84)</f>
        <v>0</v>
      </c>
      <c r="AC83" s="3">
        <f t="shared" si="18"/>
        <v>12</v>
      </c>
    </row>
    <row r="84" spans="1:29" ht="15" customHeight="1" x14ac:dyDescent="0.25">
      <c r="A84">
        <f t="shared" si="15"/>
        <v>25</v>
      </c>
      <c r="B84" s="20" t="s">
        <v>2153</v>
      </c>
      <c r="C84" s="20" t="s">
        <v>134</v>
      </c>
      <c r="D84" s="20" t="s">
        <v>136</v>
      </c>
      <c r="E84" s="20">
        <v>100</v>
      </c>
      <c r="F84" s="20">
        <v>10</v>
      </c>
      <c r="G84" s="10" t="s">
        <v>10</v>
      </c>
      <c r="H84" s="9">
        <v>0</v>
      </c>
      <c r="I84" s="9"/>
      <c r="J84" s="9">
        <v>1000</v>
      </c>
      <c r="K84" s="5">
        <f t="shared" si="12"/>
        <v>16.666666666666668</v>
      </c>
      <c r="L84" s="6">
        <f t="shared" si="10"/>
        <v>0</v>
      </c>
      <c r="M84" s="3"/>
      <c r="N84" s="11">
        <f t="shared" si="13"/>
        <v>16.666666666666668</v>
      </c>
      <c r="O84" s="5"/>
      <c r="P84" s="5">
        <v>1</v>
      </c>
      <c r="Q84" s="5">
        <v>0.25</v>
      </c>
      <c r="R84" s="12">
        <f t="shared" si="11"/>
        <v>17.916666666666668</v>
      </c>
      <c r="S84" s="3"/>
      <c r="T84" s="9">
        <f>SUMIFS('Shop Wastage+CS Margin'!F:F,'Shop Wastage+CS Margin'!D:D,'Franchise Wastage '!D84,'Shop Wastage+CS Margin'!C:C,'Franchise Wastage '!C84)</f>
        <v>37</v>
      </c>
      <c r="U84" s="13">
        <f>SUMIFS('Shop Wastage+CS Margin'!A:A,'Shop Wastage+CS Margin'!D:D,'Franchise Wastage '!D84,'Shop Wastage+CS Margin'!C:C,'Franchise Wastage '!C84)</f>
        <v>5</v>
      </c>
      <c r="V84" s="16">
        <f t="shared" si="16"/>
        <v>23.166666666666668</v>
      </c>
      <c r="W84" s="3">
        <v>25</v>
      </c>
      <c r="X84" s="7">
        <f t="shared" si="17"/>
        <v>7.0833333333333321</v>
      </c>
      <c r="Y84" s="7">
        <f t="shared" si="14"/>
        <v>19.083333333333332</v>
      </c>
      <c r="AA84" s="18">
        <f>SUMIFS(Sheet3!C:C,Sheet3!B:B,'Franchise Wastage '!D84,Sheet3!A:A,'Franchise Wastage '!C85)</f>
        <v>0</v>
      </c>
      <c r="AC84" s="3">
        <f t="shared" si="18"/>
        <v>12</v>
      </c>
    </row>
    <row r="85" spans="1:29" ht="15" customHeight="1" x14ac:dyDescent="0.25">
      <c r="A85">
        <f t="shared" si="15"/>
        <v>25</v>
      </c>
      <c r="B85" s="20" t="s">
        <v>2153</v>
      </c>
      <c r="C85" s="20" t="s">
        <v>134</v>
      </c>
      <c r="D85" s="20" t="s">
        <v>137</v>
      </c>
      <c r="E85" s="20">
        <v>100</v>
      </c>
      <c r="F85" s="20">
        <v>10</v>
      </c>
      <c r="G85" s="10" t="s">
        <v>10</v>
      </c>
      <c r="H85" s="9">
        <v>0</v>
      </c>
      <c r="I85" s="9"/>
      <c r="J85" s="9">
        <v>1000</v>
      </c>
      <c r="K85" s="5">
        <f t="shared" si="12"/>
        <v>16.666666666666668</v>
      </c>
      <c r="L85" s="6">
        <f t="shared" si="10"/>
        <v>0</v>
      </c>
      <c r="M85" s="3"/>
      <c r="N85" s="11">
        <f t="shared" si="13"/>
        <v>16.666666666666668</v>
      </c>
      <c r="O85" s="5"/>
      <c r="P85" s="5">
        <v>1</v>
      </c>
      <c r="Q85" s="5">
        <v>0.25</v>
      </c>
      <c r="R85" s="12">
        <f t="shared" si="11"/>
        <v>17.916666666666668</v>
      </c>
      <c r="S85" s="3"/>
      <c r="T85" s="9">
        <f>SUMIFS('Shop Wastage+CS Margin'!F:F,'Shop Wastage+CS Margin'!D:D,'Franchise Wastage '!D85,'Shop Wastage+CS Margin'!C:C,'Franchise Wastage '!C85)</f>
        <v>45</v>
      </c>
      <c r="U85" s="13">
        <f>SUMIFS('Shop Wastage+CS Margin'!A:A,'Shop Wastage+CS Margin'!D:D,'Franchise Wastage '!D85,'Shop Wastage+CS Margin'!C:C,'Franchise Wastage '!C85)</f>
        <v>5</v>
      </c>
      <c r="V85" s="16">
        <f t="shared" si="16"/>
        <v>23.166666666666668</v>
      </c>
      <c r="W85" s="3">
        <v>25</v>
      </c>
      <c r="X85" s="7">
        <f t="shared" si="17"/>
        <v>7.0833333333333321</v>
      </c>
      <c r="Y85" s="7">
        <f t="shared" si="14"/>
        <v>27.083333333333332</v>
      </c>
      <c r="AA85" s="18">
        <f>SUMIFS(Sheet3!C:C,Sheet3!B:B,'Franchise Wastage '!D85,Sheet3!A:A,'Franchise Wastage '!C86)</f>
        <v>0</v>
      </c>
      <c r="AC85" s="3">
        <f t="shared" si="18"/>
        <v>20</v>
      </c>
    </row>
    <row r="86" spans="1:29" ht="15" customHeight="1" x14ac:dyDescent="0.25">
      <c r="A86">
        <f t="shared" si="15"/>
        <v>25</v>
      </c>
      <c r="B86" s="20" t="s">
        <v>2153</v>
      </c>
      <c r="C86" s="20" t="s">
        <v>134</v>
      </c>
      <c r="D86" s="20" t="s">
        <v>138</v>
      </c>
      <c r="E86" s="20">
        <v>100</v>
      </c>
      <c r="F86" s="20">
        <v>10</v>
      </c>
      <c r="G86" s="10" t="s">
        <v>10</v>
      </c>
      <c r="H86" s="9">
        <v>0</v>
      </c>
      <c r="I86" s="9"/>
      <c r="J86" s="9">
        <v>1000</v>
      </c>
      <c r="K86" s="5">
        <f t="shared" si="12"/>
        <v>16.666666666666668</v>
      </c>
      <c r="L86" s="6">
        <f t="shared" si="10"/>
        <v>0</v>
      </c>
      <c r="M86" s="3"/>
      <c r="N86" s="11">
        <f t="shared" si="13"/>
        <v>16.666666666666668</v>
      </c>
      <c r="O86" s="5"/>
      <c r="P86" s="5">
        <v>1</v>
      </c>
      <c r="Q86" s="5">
        <v>0.25</v>
      </c>
      <c r="R86" s="12">
        <f t="shared" si="11"/>
        <v>17.916666666666668</v>
      </c>
      <c r="S86" s="3"/>
      <c r="T86" s="9">
        <f>SUMIFS('Shop Wastage+CS Margin'!F:F,'Shop Wastage+CS Margin'!D:D,'Franchise Wastage '!D86,'Shop Wastage+CS Margin'!C:C,'Franchise Wastage '!C86)</f>
        <v>55</v>
      </c>
      <c r="U86" s="13">
        <f>SUMIFS('Shop Wastage+CS Margin'!A:A,'Shop Wastage+CS Margin'!D:D,'Franchise Wastage '!D86,'Shop Wastage+CS Margin'!C:C,'Franchise Wastage '!C86)</f>
        <v>5</v>
      </c>
      <c r="V86" s="16">
        <f t="shared" si="16"/>
        <v>23.166666666666668</v>
      </c>
      <c r="W86" s="3">
        <v>25</v>
      </c>
      <c r="X86" s="7">
        <f t="shared" si="17"/>
        <v>7.0833333333333321</v>
      </c>
      <c r="Y86" s="7">
        <f t="shared" si="14"/>
        <v>37.083333333333329</v>
      </c>
      <c r="AA86" s="18">
        <f>SUMIFS(Sheet3!C:C,Sheet3!B:B,'Franchise Wastage '!D86,Sheet3!A:A,'Franchise Wastage '!C87)</f>
        <v>38</v>
      </c>
      <c r="AC86" s="3">
        <f t="shared" si="18"/>
        <v>30</v>
      </c>
    </row>
    <row r="87" spans="1:29" ht="15" customHeight="1" x14ac:dyDescent="0.25">
      <c r="A87">
        <f t="shared" si="15"/>
        <v>25</v>
      </c>
      <c r="B87" s="20" t="s">
        <v>2153</v>
      </c>
      <c r="C87" s="20" t="s">
        <v>134</v>
      </c>
      <c r="D87" s="20" t="s">
        <v>139</v>
      </c>
      <c r="E87" s="20">
        <v>100</v>
      </c>
      <c r="F87" s="20">
        <v>10</v>
      </c>
      <c r="G87" s="10" t="s">
        <v>10</v>
      </c>
      <c r="H87" s="9">
        <v>0</v>
      </c>
      <c r="I87" s="9"/>
      <c r="J87" s="9">
        <v>1000</v>
      </c>
      <c r="K87" s="5">
        <f t="shared" si="12"/>
        <v>16.666666666666668</v>
      </c>
      <c r="L87" s="6">
        <f t="shared" si="10"/>
        <v>0</v>
      </c>
      <c r="M87" s="3"/>
      <c r="N87" s="11">
        <f t="shared" si="13"/>
        <v>16.666666666666668</v>
      </c>
      <c r="O87" s="5"/>
      <c r="P87" s="5">
        <v>1</v>
      </c>
      <c r="Q87" s="5">
        <v>0.25</v>
      </c>
      <c r="R87" s="12">
        <f t="shared" si="11"/>
        <v>17.916666666666668</v>
      </c>
      <c r="S87" s="3"/>
      <c r="T87" s="9">
        <f>SUMIFS('Shop Wastage+CS Margin'!F:F,'Shop Wastage+CS Margin'!D:D,'Franchise Wastage '!D87,'Shop Wastage+CS Margin'!C:C,'Franchise Wastage '!C87)</f>
        <v>45</v>
      </c>
      <c r="U87" s="13">
        <f>SUMIFS('Shop Wastage+CS Margin'!A:A,'Shop Wastage+CS Margin'!D:D,'Franchise Wastage '!D87,'Shop Wastage+CS Margin'!C:C,'Franchise Wastage '!C87)</f>
        <v>5</v>
      </c>
      <c r="V87" s="16">
        <f t="shared" si="16"/>
        <v>23.166666666666668</v>
      </c>
      <c r="W87" s="3">
        <v>25</v>
      </c>
      <c r="X87" s="7">
        <f t="shared" si="17"/>
        <v>7.0833333333333321</v>
      </c>
      <c r="Y87" s="7">
        <f t="shared" si="14"/>
        <v>27.083333333333332</v>
      </c>
      <c r="AA87" s="18">
        <f>SUMIFS(Sheet3!C:C,Sheet3!B:B,'Franchise Wastage '!D87,Sheet3!A:A,'Franchise Wastage '!C88)</f>
        <v>34</v>
      </c>
      <c r="AC87" s="3">
        <f t="shared" si="18"/>
        <v>20</v>
      </c>
    </row>
    <row r="88" spans="1:29" ht="15" customHeight="1" x14ac:dyDescent="0.25">
      <c r="A88">
        <f t="shared" si="15"/>
        <v>25</v>
      </c>
      <c r="B88" s="20" t="s">
        <v>2153</v>
      </c>
      <c r="C88" s="20" t="s">
        <v>134</v>
      </c>
      <c r="D88" s="20" t="s">
        <v>140</v>
      </c>
      <c r="E88" s="20">
        <v>100</v>
      </c>
      <c r="F88" s="20">
        <v>10</v>
      </c>
      <c r="G88" s="10" t="s">
        <v>10</v>
      </c>
      <c r="H88" s="9">
        <v>0</v>
      </c>
      <c r="I88" s="9"/>
      <c r="J88" s="9">
        <v>1000</v>
      </c>
      <c r="K88" s="5">
        <f t="shared" si="12"/>
        <v>16.666666666666668</v>
      </c>
      <c r="L88" s="6">
        <f t="shared" si="10"/>
        <v>0</v>
      </c>
      <c r="M88" s="3"/>
      <c r="N88" s="11">
        <f t="shared" si="13"/>
        <v>16.666666666666668</v>
      </c>
      <c r="O88" s="5"/>
      <c r="P88" s="5">
        <v>1</v>
      </c>
      <c r="Q88" s="5">
        <v>0.25</v>
      </c>
      <c r="R88" s="12">
        <f t="shared" si="11"/>
        <v>17.916666666666668</v>
      </c>
      <c r="S88" s="3"/>
      <c r="T88" s="9">
        <f>SUMIFS('Shop Wastage+CS Margin'!F:F,'Shop Wastage+CS Margin'!D:D,'Franchise Wastage '!D88,'Shop Wastage+CS Margin'!C:C,'Franchise Wastage '!C88)</f>
        <v>50</v>
      </c>
      <c r="U88" s="13">
        <f>SUMIFS('Shop Wastage+CS Margin'!A:A,'Shop Wastage+CS Margin'!D:D,'Franchise Wastage '!D88,'Shop Wastage+CS Margin'!C:C,'Franchise Wastage '!C88)</f>
        <v>5</v>
      </c>
      <c r="V88" s="16">
        <f t="shared" si="16"/>
        <v>23.166666666666668</v>
      </c>
      <c r="W88" s="3">
        <v>25</v>
      </c>
      <c r="X88" s="7">
        <f t="shared" si="17"/>
        <v>7.0833333333333321</v>
      </c>
      <c r="Y88" s="7">
        <f t="shared" si="14"/>
        <v>32.083333333333329</v>
      </c>
      <c r="AA88" s="18">
        <f>SUMIFS(Sheet3!C:C,Sheet3!B:B,'Franchise Wastage '!D88,Sheet3!A:A,'Franchise Wastage '!C89)</f>
        <v>0</v>
      </c>
      <c r="AC88" s="3">
        <f t="shared" si="18"/>
        <v>25</v>
      </c>
    </row>
    <row r="89" spans="1:29" ht="15" customHeight="1" x14ac:dyDescent="0.25">
      <c r="A89">
        <f t="shared" si="15"/>
        <v>25</v>
      </c>
      <c r="B89" s="20" t="s">
        <v>2153</v>
      </c>
      <c r="C89" s="20" t="s">
        <v>134</v>
      </c>
      <c r="D89" s="20" t="s">
        <v>141</v>
      </c>
      <c r="E89" s="20">
        <v>100</v>
      </c>
      <c r="F89" s="20">
        <v>10</v>
      </c>
      <c r="G89" s="10" t="s">
        <v>10</v>
      </c>
      <c r="H89" s="9">
        <v>0</v>
      </c>
      <c r="I89" s="9"/>
      <c r="J89" s="9">
        <v>1000</v>
      </c>
      <c r="K89" s="5">
        <f t="shared" si="12"/>
        <v>16.666666666666668</v>
      </c>
      <c r="L89" s="6">
        <f t="shared" si="10"/>
        <v>0</v>
      </c>
      <c r="M89" s="3"/>
      <c r="N89" s="11">
        <f t="shared" si="13"/>
        <v>16.666666666666668</v>
      </c>
      <c r="O89" s="5"/>
      <c r="P89" s="5">
        <v>1</v>
      </c>
      <c r="Q89" s="5">
        <v>0.25</v>
      </c>
      <c r="R89" s="12">
        <f t="shared" si="11"/>
        <v>17.916666666666668</v>
      </c>
      <c r="S89" s="3"/>
      <c r="T89" s="9">
        <f>SUMIFS('Shop Wastage+CS Margin'!F:F,'Shop Wastage+CS Margin'!D:D,'Franchise Wastage '!D89,'Shop Wastage+CS Margin'!C:C,'Franchise Wastage '!C89)</f>
        <v>65</v>
      </c>
      <c r="U89" s="13">
        <f>SUMIFS('Shop Wastage+CS Margin'!A:A,'Shop Wastage+CS Margin'!D:D,'Franchise Wastage '!D89,'Shop Wastage+CS Margin'!C:C,'Franchise Wastage '!C89)</f>
        <v>5</v>
      </c>
      <c r="V89" s="16">
        <f t="shared" si="16"/>
        <v>23.166666666666668</v>
      </c>
      <c r="W89" s="3">
        <v>25</v>
      </c>
      <c r="X89" s="7">
        <f t="shared" si="17"/>
        <v>7.0833333333333321</v>
      </c>
      <c r="Y89" s="7">
        <f t="shared" si="14"/>
        <v>47.083333333333329</v>
      </c>
      <c r="AA89" s="18">
        <f>SUMIFS(Sheet3!C:C,Sheet3!B:B,'Franchise Wastage '!D89,Sheet3!A:A,'Franchise Wastage '!C90)</f>
        <v>0</v>
      </c>
      <c r="AC89" s="3">
        <f t="shared" si="18"/>
        <v>40</v>
      </c>
    </row>
    <row r="90" spans="1:29" ht="15" customHeight="1" x14ac:dyDescent="0.25">
      <c r="A90">
        <f t="shared" si="15"/>
        <v>25</v>
      </c>
      <c r="B90" s="20" t="s">
        <v>2153</v>
      </c>
      <c r="C90" s="20" t="s">
        <v>134</v>
      </c>
      <c r="D90" s="20" t="s">
        <v>142</v>
      </c>
      <c r="E90" s="20">
        <v>100</v>
      </c>
      <c r="F90" s="20">
        <v>10</v>
      </c>
      <c r="G90" s="10" t="s">
        <v>10</v>
      </c>
      <c r="H90" s="9">
        <v>0</v>
      </c>
      <c r="I90" s="9"/>
      <c r="J90" s="9">
        <v>1000</v>
      </c>
      <c r="K90" s="5">
        <f t="shared" si="12"/>
        <v>16.666666666666668</v>
      </c>
      <c r="L90" s="6">
        <f t="shared" si="10"/>
        <v>0</v>
      </c>
      <c r="M90" s="3"/>
      <c r="N90" s="11">
        <f t="shared" si="13"/>
        <v>16.666666666666668</v>
      </c>
      <c r="O90" s="5"/>
      <c r="P90" s="5">
        <v>1</v>
      </c>
      <c r="Q90" s="5">
        <v>0.25</v>
      </c>
      <c r="R90" s="12">
        <f t="shared" si="11"/>
        <v>17.916666666666668</v>
      </c>
      <c r="S90" s="3"/>
      <c r="T90" s="9">
        <f>SUMIFS('Shop Wastage+CS Margin'!F:F,'Shop Wastage+CS Margin'!D:D,'Franchise Wastage '!D90,'Shop Wastage+CS Margin'!C:C,'Franchise Wastage '!C90)</f>
        <v>70</v>
      </c>
      <c r="U90" s="13">
        <f>SUMIFS('Shop Wastage+CS Margin'!A:A,'Shop Wastage+CS Margin'!D:D,'Franchise Wastage '!D90,'Shop Wastage+CS Margin'!C:C,'Franchise Wastage '!C90)</f>
        <v>5</v>
      </c>
      <c r="V90" s="16">
        <f t="shared" si="16"/>
        <v>23.166666666666668</v>
      </c>
      <c r="W90" s="3">
        <v>25</v>
      </c>
      <c r="X90" s="7">
        <f t="shared" si="17"/>
        <v>7.0833333333333321</v>
      </c>
      <c r="Y90" s="7">
        <f t="shared" si="14"/>
        <v>52.083333333333329</v>
      </c>
      <c r="AA90" s="18">
        <f>SUMIFS(Sheet3!C:C,Sheet3!B:B,'Franchise Wastage '!D90,Sheet3!A:A,'Franchise Wastage '!C91)</f>
        <v>59</v>
      </c>
      <c r="AC90" s="3">
        <f t="shared" si="18"/>
        <v>45</v>
      </c>
    </row>
    <row r="91" spans="1:29" ht="15" customHeight="1" x14ac:dyDescent="0.25">
      <c r="A91">
        <f t="shared" si="15"/>
        <v>25</v>
      </c>
      <c r="B91" s="20" t="s">
        <v>2153</v>
      </c>
      <c r="C91" s="20" t="s">
        <v>134</v>
      </c>
      <c r="D91" s="20" t="s">
        <v>143</v>
      </c>
      <c r="E91" s="20">
        <v>100</v>
      </c>
      <c r="F91" s="20">
        <v>10</v>
      </c>
      <c r="G91" s="10" t="s">
        <v>10</v>
      </c>
      <c r="H91" s="9">
        <v>0</v>
      </c>
      <c r="I91" s="9"/>
      <c r="J91" s="9">
        <v>1000</v>
      </c>
      <c r="K91" s="5">
        <f t="shared" si="12"/>
        <v>16.666666666666668</v>
      </c>
      <c r="L91" s="6">
        <f t="shared" si="10"/>
        <v>0</v>
      </c>
      <c r="M91" s="3"/>
      <c r="N91" s="11">
        <f t="shared" si="13"/>
        <v>16.666666666666668</v>
      </c>
      <c r="O91" s="5"/>
      <c r="P91" s="5">
        <v>1</v>
      </c>
      <c r="Q91" s="5">
        <v>0.25</v>
      </c>
      <c r="R91" s="12">
        <f t="shared" si="11"/>
        <v>17.916666666666668</v>
      </c>
      <c r="S91" s="3"/>
      <c r="T91" s="9">
        <f>SUMIFS('Shop Wastage+CS Margin'!F:F,'Shop Wastage+CS Margin'!D:D,'Franchise Wastage '!D91,'Shop Wastage+CS Margin'!C:C,'Franchise Wastage '!C91)</f>
        <v>45</v>
      </c>
      <c r="U91" s="13">
        <f>SUMIFS('Shop Wastage+CS Margin'!A:A,'Shop Wastage+CS Margin'!D:D,'Franchise Wastage '!D91,'Shop Wastage+CS Margin'!C:C,'Franchise Wastage '!C91)</f>
        <v>5</v>
      </c>
      <c r="V91" s="16">
        <f t="shared" si="16"/>
        <v>23.166666666666668</v>
      </c>
      <c r="W91" s="3">
        <v>25</v>
      </c>
      <c r="X91" s="7">
        <f t="shared" si="17"/>
        <v>7.0833333333333321</v>
      </c>
      <c r="Y91" s="7">
        <f t="shared" si="14"/>
        <v>27.083333333333332</v>
      </c>
      <c r="AA91" s="18">
        <f>SUMIFS(Sheet3!C:C,Sheet3!B:B,'Franchise Wastage '!D91,Sheet3!A:A,'Franchise Wastage '!C92)</f>
        <v>0</v>
      </c>
      <c r="AC91" s="3">
        <f t="shared" si="18"/>
        <v>20</v>
      </c>
    </row>
    <row r="92" spans="1:29" ht="15" customHeight="1" x14ac:dyDescent="0.25">
      <c r="A92">
        <f t="shared" si="15"/>
        <v>25</v>
      </c>
      <c r="B92" s="20" t="s">
        <v>2153</v>
      </c>
      <c r="C92" s="20" t="s">
        <v>134</v>
      </c>
      <c r="D92" s="20" t="s">
        <v>144</v>
      </c>
      <c r="E92" s="20">
        <v>100</v>
      </c>
      <c r="F92" s="20">
        <v>10</v>
      </c>
      <c r="G92" s="10" t="s">
        <v>10</v>
      </c>
      <c r="H92" s="9">
        <v>0</v>
      </c>
      <c r="I92" s="9"/>
      <c r="J92" s="9">
        <v>1000</v>
      </c>
      <c r="K92" s="5">
        <f t="shared" si="12"/>
        <v>16.666666666666668</v>
      </c>
      <c r="L92" s="6">
        <f t="shared" si="10"/>
        <v>0</v>
      </c>
      <c r="M92" s="3"/>
      <c r="N92" s="11">
        <f t="shared" si="13"/>
        <v>16.666666666666668</v>
      </c>
      <c r="O92" s="5"/>
      <c r="P92" s="5">
        <v>1</v>
      </c>
      <c r="Q92" s="5">
        <v>0.25</v>
      </c>
      <c r="R92" s="12">
        <f t="shared" si="11"/>
        <v>17.916666666666668</v>
      </c>
      <c r="S92" s="3"/>
      <c r="T92" s="9">
        <f>SUMIFS('Shop Wastage+CS Margin'!F:F,'Shop Wastage+CS Margin'!D:D,'Franchise Wastage '!D92,'Shop Wastage+CS Margin'!C:C,'Franchise Wastage '!C92)</f>
        <v>50</v>
      </c>
      <c r="U92" s="13">
        <f>SUMIFS('Shop Wastage+CS Margin'!A:A,'Shop Wastage+CS Margin'!D:D,'Franchise Wastage '!D92,'Shop Wastage+CS Margin'!C:C,'Franchise Wastage '!C92)</f>
        <v>5</v>
      </c>
      <c r="V92" s="16">
        <f t="shared" si="16"/>
        <v>23.166666666666668</v>
      </c>
      <c r="W92" s="3">
        <v>25</v>
      </c>
      <c r="X92" s="7">
        <f t="shared" si="17"/>
        <v>7.0833333333333321</v>
      </c>
      <c r="Y92" s="7">
        <f t="shared" si="14"/>
        <v>32.083333333333329</v>
      </c>
      <c r="AA92" s="18">
        <f>SUMIFS(Sheet3!C:C,Sheet3!B:B,'Franchise Wastage '!D92,Sheet3!A:A,'Franchise Wastage '!C93)</f>
        <v>41</v>
      </c>
      <c r="AC92" s="3">
        <f t="shared" si="18"/>
        <v>25</v>
      </c>
    </row>
    <row r="93" spans="1:29" ht="15" customHeight="1" x14ac:dyDescent="0.25">
      <c r="A93">
        <f t="shared" si="15"/>
        <v>25</v>
      </c>
      <c r="B93" s="20" t="s">
        <v>2153</v>
      </c>
      <c r="C93" s="20" t="s">
        <v>134</v>
      </c>
      <c r="D93" s="20" t="s">
        <v>145</v>
      </c>
      <c r="E93" s="20">
        <v>100</v>
      </c>
      <c r="F93" s="20">
        <v>10</v>
      </c>
      <c r="G93" s="10" t="s">
        <v>10</v>
      </c>
      <c r="H93" s="9">
        <v>0</v>
      </c>
      <c r="I93" s="9"/>
      <c r="J93" s="9">
        <v>1000</v>
      </c>
      <c r="K93" s="5">
        <f t="shared" si="12"/>
        <v>16.666666666666668</v>
      </c>
      <c r="L93" s="6">
        <f t="shared" si="10"/>
        <v>0</v>
      </c>
      <c r="M93" s="3"/>
      <c r="N93" s="11">
        <f t="shared" si="13"/>
        <v>16.666666666666668</v>
      </c>
      <c r="O93" s="5"/>
      <c r="P93" s="5">
        <v>1</v>
      </c>
      <c r="Q93" s="5">
        <v>0.25</v>
      </c>
      <c r="R93" s="12">
        <f t="shared" si="11"/>
        <v>17.916666666666668</v>
      </c>
      <c r="S93" s="3"/>
      <c r="T93" s="9">
        <f>SUMIFS('Shop Wastage+CS Margin'!F:F,'Shop Wastage+CS Margin'!D:D,'Franchise Wastage '!D93,'Shop Wastage+CS Margin'!C:C,'Franchise Wastage '!C93)</f>
        <v>50</v>
      </c>
      <c r="U93" s="13">
        <f>SUMIFS('Shop Wastage+CS Margin'!A:A,'Shop Wastage+CS Margin'!D:D,'Franchise Wastage '!D93,'Shop Wastage+CS Margin'!C:C,'Franchise Wastage '!C93)</f>
        <v>5</v>
      </c>
      <c r="V93" s="16">
        <f t="shared" si="16"/>
        <v>23.166666666666668</v>
      </c>
      <c r="W93" s="3">
        <v>25</v>
      </c>
      <c r="X93" s="7">
        <f t="shared" si="17"/>
        <v>7.0833333333333321</v>
      </c>
      <c r="Y93" s="7">
        <f t="shared" si="14"/>
        <v>32.083333333333329</v>
      </c>
      <c r="AA93" s="18">
        <f>SUMIFS(Sheet3!C:C,Sheet3!B:B,'Franchise Wastage '!D93,Sheet3!A:A,'Franchise Wastage '!C94)</f>
        <v>0</v>
      </c>
      <c r="AC93" s="3">
        <f t="shared" si="18"/>
        <v>25</v>
      </c>
    </row>
    <row r="94" spans="1:29" ht="15" customHeight="1" x14ac:dyDescent="0.25">
      <c r="A94">
        <f t="shared" si="15"/>
        <v>25</v>
      </c>
      <c r="B94" s="20" t="s">
        <v>2153</v>
      </c>
      <c r="C94" s="20" t="s">
        <v>134</v>
      </c>
      <c r="D94" s="20" t="s">
        <v>146</v>
      </c>
      <c r="E94" s="20">
        <v>100</v>
      </c>
      <c r="F94" s="20">
        <v>10</v>
      </c>
      <c r="G94" s="10" t="s">
        <v>10</v>
      </c>
      <c r="H94" s="9">
        <v>0</v>
      </c>
      <c r="I94" s="9"/>
      <c r="J94" s="9">
        <v>1000</v>
      </c>
      <c r="K94" s="5">
        <f t="shared" si="12"/>
        <v>16.666666666666668</v>
      </c>
      <c r="L94" s="6">
        <f t="shared" si="10"/>
        <v>0</v>
      </c>
      <c r="M94" s="3"/>
      <c r="N94" s="11">
        <f t="shared" si="13"/>
        <v>16.666666666666668</v>
      </c>
      <c r="O94" s="5"/>
      <c r="P94" s="5">
        <v>1</v>
      </c>
      <c r="Q94" s="5">
        <v>0.25</v>
      </c>
      <c r="R94" s="12">
        <f t="shared" si="11"/>
        <v>17.916666666666668</v>
      </c>
      <c r="S94" s="3"/>
      <c r="T94" s="9">
        <f>SUMIFS('Shop Wastage+CS Margin'!F:F,'Shop Wastage+CS Margin'!D:D,'Franchise Wastage '!D94,'Shop Wastage+CS Margin'!C:C,'Franchise Wastage '!C94)</f>
        <v>45</v>
      </c>
      <c r="U94" s="13">
        <f>SUMIFS('Shop Wastage+CS Margin'!A:A,'Shop Wastage+CS Margin'!D:D,'Franchise Wastage '!D94,'Shop Wastage+CS Margin'!C:C,'Franchise Wastage '!C94)</f>
        <v>5</v>
      </c>
      <c r="V94" s="16">
        <f t="shared" si="16"/>
        <v>23.166666666666668</v>
      </c>
      <c r="W94" s="3">
        <v>25</v>
      </c>
      <c r="X94" s="7">
        <f t="shared" si="17"/>
        <v>7.0833333333333321</v>
      </c>
      <c r="Y94" s="7">
        <f t="shared" si="14"/>
        <v>27.083333333333332</v>
      </c>
      <c r="AA94" s="18">
        <f>SUMIFS(Sheet3!C:C,Sheet3!B:B,'Franchise Wastage '!D94,Sheet3!A:A,'Franchise Wastage '!C95)</f>
        <v>0</v>
      </c>
      <c r="AC94" s="3">
        <f t="shared" si="18"/>
        <v>20</v>
      </c>
    </row>
    <row r="95" spans="1:29" ht="15" customHeight="1" x14ac:dyDescent="0.25">
      <c r="A95">
        <f t="shared" si="15"/>
        <v>25</v>
      </c>
      <c r="B95" s="20" t="s">
        <v>2153</v>
      </c>
      <c r="C95" s="20" t="s">
        <v>134</v>
      </c>
      <c r="D95" s="20" t="s">
        <v>147</v>
      </c>
      <c r="E95" s="20">
        <v>100</v>
      </c>
      <c r="F95" s="20">
        <v>10</v>
      </c>
      <c r="G95" s="10" t="s">
        <v>10</v>
      </c>
      <c r="H95" s="9">
        <v>0</v>
      </c>
      <c r="I95" s="9"/>
      <c r="J95" s="9">
        <v>1000</v>
      </c>
      <c r="K95" s="5">
        <f t="shared" si="12"/>
        <v>16.666666666666668</v>
      </c>
      <c r="L95" s="6">
        <f t="shared" si="10"/>
        <v>0</v>
      </c>
      <c r="M95" s="3"/>
      <c r="N95" s="11">
        <f t="shared" si="13"/>
        <v>16.666666666666668</v>
      </c>
      <c r="O95" s="5"/>
      <c r="P95" s="5">
        <v>1</v>
      </c>
      <c r="Q95" s="5">
        <v>0.25</v>
      </c>
      <c r="R95" s="12">
        <f t="shared" si="11"/>
        <v>17.916666666666668</v>
      </c>
      <c r="S95" s="3"/>
      <c r="T95" s="9">
        <f>SUMIFS('Shop Wastage+CS Margin'!F:F,'Shop Wastage+CS Margin'!D:D,'Franchise Wastage '!D95,'Shop Wastage+CS Margin'!C:C,'Franchise Wastage '!C95)</f>
        <v>45</v>
      </c>
      <c r="U95" s="13">
        <f>SUMIFS('Shop Wastage+CS Margin'!A:A,'Shop Wastage+CS Margin'!D:D,'Franchise Wastage '!D95,'Shop Wastage+CS Margin'!C:C,'Franchise Wastage '!C95)</f>
        <v>5</v>
      </c>
      <c r="V95" s="16">
        <f t="shared" si="16"/>
        <v>23.166666666666668</v>
      </c>
      <c r="W95" s="3">
        <v>25</v>
      </c>
      <c r="X95" s="7">
        <f t="shared" si="17"/>
        <v>7.0833333333333321</v>
      </c>
      <c r="Y95" s="7">
        <f t="shared" si="14"/>
        <v>27.083333333333332</v>
      </c>
      <c r="AA95" s="18">
        <f>SUMIFS(Sheet3!C:C,Sheet3!B:B,'Franchise Wastage '!D95,Sheet3!A:A,'Franchise Wastage '!C96)</f>
        <v>0</v>
      </c>
      <c r="AC95" s="3">
        <f t="shared" si="18"/>
        <v>20</v>
      </c>
    </row>
    <row r="96" spans="1:29" ht="15" customHeight="1" x14ac:dyDescent="0.25">
      <c r="A96">
        <f t="shared" si="15"/>
        <v>25</v>
      </c>
      <c r="B96" s="20" t="s">
        <v>2153</v>
      </c>
      <c r="C96" s="20" t="s">
        <v>134</v>
      </c>
      <c r="D96" s="20" t="s">
        <v>148</v>
      </c>
      <c r="E96" s="20">
        <v>100</v>
      </c>
      <c r="F96" s="20">
        <v>10</v>
      </c>
      <c r="G96" s="10" t="s">
        <v>10</v>
      </c>
      <c r="H96" s="9">
        <v>0</v>
      </c>
      <c r="I96" s="9"/>
      <c r="J96" s="9">
        <v>1000</v>
      </c>
      <c r="K96" s="5">
        <f t="shared" si="12"/>
        <v>16.666666666666668</v>
      </c>
      <c r="L96" s="6">
        <f t="shared" si="10"/>
        <v>0</v>
      </c>
      <c r="M96" s="3"/>
      <c r="N96" s="11">
        <f t="shared" si="13"/>
        <v>16.666666666666668</v>
      </c>
      <c r="O96" s="5"/>
      <c r="P96" s="5">
        <v>1</v>
      </c>
      <c r="Q96" s="5">
        <v>0.25</v>
      </c>
      <c r="R96" s="12">
        <f t="shared" si="11"/>
        <v>17.916666666666668</v>
      </c>
      <c r="S96" s="3"/>
      <c r="T96" s="9">
        <f>SUMIFS('Shop Wastage+CS Margin'!F:F,'Shop Wastage+CS Margin'!D:D,'Franchise Wastage '!D96,'Shop Wastage+CS Margin'!C:C,'Franchise Wastage '!C96)</f>
        <v>50</v>
      </c>
      <c r="U96" s="13">
        <f>SUMIFS('Shop Wastage+CS Margin'!A:A,'Shop Wastage+CS Margin'!D:D,'Franchise Wastage '!D96,'Shop Wastage+CS Margin'!C:C,'Franchise Wastage '!C96)</f>
        <v>5</v>
      </c>
      <c r="V96" s="16">
        <f t="shared" si="16"/>
        <v>23.166666666666668</v>
      </c>
      <c r="W96" s="3">
        <v>25</v>
      </c>
      <c r="X96" s="7">
        <f t="shared" si="17"/>
        <v>7.0833333333333321</v>
      </c>
      <c r="Y96" s="7">
        <f t="shared" si="14"/>
        <v>32.083333333333329</v>
      </c>
      <c r="AA96" s="18">
        <f>SUMIFS(Sheet3!C:C,Sheet3!B:B,'Franchise Wastage '!D96,Sheet3!A:A,'Franchise Wastage '!C97)</f>
        <v>0</v>
      </c>
      <c r="AC96" s="3">
        <f t="shared" si="18"/>
        <v>25</v>
      </c>
    </row>
    <row r="97" spans="1:29" ht="15" customHeight="1" x14ac:dyDescent="0.25">
      <c r="A97">
        <f t="shared" si="15"/>
        <v>25</v>
      </c>
      <c r="B97" s="20" t="s">
        <v>2153</v>
      </c>
      <c r="C97" s="20" t="s">
        <v>134</v>
      </c>
      <c r="D97" s="20" t="s">
        <v>44</v>
      </c>
      <c r="E97" s="20">
        <v>100</v>
      </c>
      <c r="F97" s="20">
        <v>10</v>
      </c>
      <c r="G97" s="10" t="s">
        <v>10</v>
      </c>
      <c r="H97" s="9">
        <v>0</v>
      </c>
      <c r="I97" s="9"/>
      <c r="J97" s="9">
        <v>1000</v>
      </c>
      <c r="K97" s="5">
        <f t="shared" si="12"/>
        <v>16.666666666666668</v>
      </c>
      <c r="L97" s="6">
        <f t="shared" si="10"/>
        <v>0</v>
      </c>
      <c r="M97" s="3"/>
      <c r="N97" s="11">
        <f t="shared" si="13"/>
        <v>16.666666666666668</v>
      </c>
      <c r="O97" s="5"/>
      <c r="P97" s="5">
        <v>1</v>
      </c>
      <c r="Q97" s="5">
        <v>0.25</v>
      </c>
      <c r="R97" s="12">
        <f t="shared" si="11"/>
        <v>17.916666666666668</v>
      </c>
      <c r="S97" s="3"/>
      <c r="T97" s="9">
        <f>SUMIFS('Shop Wastage+CS Margin'!F:F,'Shop Wastage+CS Margin'!D:D,'Franchise Wastage '!D97,'Shop Wastage+CS Margin'!C:C,'Franchise Wastage '!C97)</f>
        <v>45</v>
      </c>
      <c r="U97" s="13">
        <f>SUMIFS('Shop Wastage+CS Margin'!A:A,'Shop Wastage+CS Margin'!D:D,'Franchise Wastage '!D97,'Shop Wastage+CS Margin'!C:C,'Franchise Wastage '!C97)</f>
        <v>5</v>
      </c>
      <c r="V97" s="16">
        <f t="shared" si="16"/>
        <v>23.166666666666668</v>
      </c>
      <c r="W97" s="3">
        <v>25</v>
      </c>
      <c r="X97" s="7">
        <f t="shared" si="17"/>
        <v>7.0833333333333321</v>
      </c>
      <c r="Y97" s="7">
        <f t="shared" si="14"/>
        <v>27.083333333333332</v>
      </c>
      <c r="AA97" s="18">
        <f>SUMIFS(Sheet3!C:C,Sheet3!B:B,'Franchise Wastage '!D97,Sheet3!A:A,'Franchise Wastage '!C98)</f>
        <v>0</v>
      </c>
      <c r="AC97" s="3">
        <f t="shared" si="18"/>
        <v>20</v>
      </c>
    </row>
    <row r="98" spans="1:29" ht="15" customHeight="1" x14ac:dyDescent="0.25">
      <c r="A98">
        <f t="shared" si="15"/>
        <v>25</v>
      </c>
      <c r="B98" s="20" t="s">
        <v>2153</v>
      </c>
      <c r="C98" s="20" t="s">
        <v>134</v>
      </c>
      <c r="D98" s="20" t="s">
        <v>149</v>
      </c>
      <c r="E98" s="20">
        <v>100</v>
      </c>
      <c r="F98" s="20">
        <v>10</v>
      </c>
      <c r="G98" s="10" t="s">
        <v>10</v>
      </c>
      <c r="H98" s="9">
        <v>0</v>
      </c>
      <c r="I98" s="9"/>
      <c r="J98" s="9">
        <v>1000</v>
      </c>
      <c r="K98" s="5">
        <f t="shared" si="12"/>
        <v>16.666666666666668</v>
      </c>
      <c r="L98" s="6">
        <f t="shared" si="10"/>
        <v>0</v>
      </c>
      <c r="M98" s="3"/>
      <c r="N98" s="11">
        <f t="shared" si="13"/>
        <v>16.666666666666668</v>
      </c>
      <c r="O98" s="5"/>
      <c r="P98" s="5">
        <v>1</v>
      </c>
      <c r="Q98" s="5">
        <v>0.25</v>
      </c>
      <c r="R98" s="12">
        <f t="shared" si="11"/>
        <v>17.916666666666668</v>
      </c>
      <c r="S98" s="3"/>
      <c r="T98" s="9">
        <f>SUMIFS('Shop Wastage+CS Margin'!F:F,'Shop Wastage+CS Margin'!D:D,'Franchise Wastage '!D98,'Shop Wastage+CS Margin'!C:C,'Franchise Wastage '!C98)</f>
        <v>45</v>
      </c>
      <c r="U98" s="13">
        <f>SUMIFS('Shop Wastage+CS Margin'!A:A,'Shop Wastage+CS Margin'!D:D,'Franchise Wastage '!D98,'Shop Wastage+CS Margin'!C:C,'Franchise Wastage '!C98)</f>
        <v>5</v>
      </c>
      <c r="V98" s="16">
        <f t="shared" si="16"/>
        <v>23.166666666666668</v>
      </c>
      <c r="W98" s="3">
        <v>25</v>
      </c>
      <c r="X98" s="7">
        <f t="shared" si="17"/>
        <v>7.0833333333333321</v>
      </c>
      <c r="Y98" s="7">
        <f t="shared" si="14"/>
        <v>27.083333333333332</v>
      </c>
      <c r="AA98" s="18">
        <f>SUMIFS(Sheet3!C:C,Sheet3!B:B,'Franchise Wastage '!D98,Sheet3!A:A,'Franchise Wastage '!C99)</f>
        <v>30.692307692307693</v>
      </c>
      <c r="AC98" s="3">
        <f t="shared" si="18"/>
        <v>20</v>
      </c>
    </row>
    <row r="99" spans="1:29" ht="15" customHeight="1" x14ac:dyDescent="0.25">
      <c r="A99">
        <f t="shared" si="15"/>
        <v>25</v>
      </c>
      <c r="B99" s="20" t="s">
        <v>2153</v>
      </c>
      <c r="C99" s="20" t="s">
        <v>134</v>
      </c>
      <c r="D99" s="20" t="s">
        <v>150</v>
      </c>
      <c r="E99" s="20">
        <v>100</v>
      </c>
      <c r="F99" s="20">
        <v>10</v>
      </c>
      <c r="G99" s="10" t="s">
        <v>10</v>
      </c>
      <c r="H99" s="9">
        <v>0</v>
      </c>
      <c r="I99" s="9"/>
      <c r="J99" s="9">
        <v>1000</v>
      </c>
      <c r="K99" s="5">
        <f t="shared" si="12"/>
        <v>16.666666666666668</v>
      </c>
      <c r="L99" s="6">
        <f t="shared" si="10"/>
        <v>0</v>
      </c>
      <c r="M99" s="3"/>
      <c r="N99" s="11">
        <f t="shared" si="13"/>
        <v>16.666666666666668</v>
      </c>
      <c r="O99" s="5"/>
      <c r="P99" s="5">
        <v>1</v>
      </c>
      <c r="Q99" s="5">
        <v>0.25</v>
      </c>
      <c r="R99" s="12">
        <f t="shared" si="11"/>
        <v>17.916666666666668</v>
      </c>
      <c r="S99" s="3"/>
      <c r="T99" s="9">
        <f>SUMIFS('Shop Wastage+CS Margin'!F:F,'Shop Wastage+CS Margin'!D:D,'Franchise Wastage '!D99,'Shop Wastage+CS Margin'!C:C,'Franchise Wastage '!C99)</f>
        <v>55</v>
      </c>
      <c r="U99" s="13">
        <f>SUMIFS('Shop Wastage+CS Margin'!A:A,'Shop Wastage+CS Margin'!D:D,'Franchise Wastage '!D99,'Shop Wastage+CS Margin'!C:C,'Franchise Wastage '!C99)</f>
        <v>5</v>
      </c>
      <c r="V99" s="16">
        <f t="shared" si="16"/>
        <v>23.166666666666668</v>
      </c>
      <c r="W99" s="3">
        <v>25</v>
      </c>
      <c r="X99" s="7">
        <f t="shared" si="17"/>
        <v>7.0833333333333321</v>
      </c>
      <c r="Y99" s="7">
        <f t="shared" si="14"/>
        <v>37.083333333333329</v>
      </c>
      <c r="AA99" s="18">
        <f>SUMIFS(Sheet3!C:C,Sheet3!B:B,'Franchise Wastage '!D99,Sheet3!A:A,'Franchise Wastage '!C100)</f>
        <v>40.6</v>
      </c>
      <c r="AC99" s="3">
        <f t="shared" si="18"/>
        <v>30</v>
      </c>
    </row>
    <row r="100" spans="1:29" ht="15" customHeight="1" x14ac:dyDescent="0.25">
      <c r="A100">
        <f t="shared" si="15"/>
        <v>25</v>
      </c>
      <c r="B100" s="20" t="s">
        <v>2153</v>
      </c>
      <c r="C100" s="20" t="s">
        <v>134</v>
      </c>
      <c r="D100" s="20" t="s">
        <v>151</v>
      </c>
      <c r="E100" s="20">
        <v>100</v>
      </c>
      <c r="F100" s="20">
        <v>10</v>
      </c>
      <c r="G100" s="10" t="s">
        <v>10</v>
      </c>
      <c r="H100" s="9">
        <v>0</v>
      </c>
      <c r="I100" s="9"/>
      <c r="J100" s="9">
        <v>1000</v>
      </c>
      <c r="K100" s="5">
        <f t="shared" si="12"/>
        <v>16.666666666666668</v>
      </c>
      <c r="L100" s="6">
        <f t="shared" si="10"/>
        <v>0</v>
      </c>
      <c r="M100" s="3"/>
      <c r="N100" s="11">
        <f t="shared" si="13"/>
        <v>16.666666666666668</v>
      </c>
      <c r="O100" s="5"/>
      <c r="P100" s="5">
        <v>1</v>
      </c>
      <c r="Q100" s="5">
        <v>0.25</v>
      </c>
      <c r="R100" s="12">
        <f t="shared" si="11"/>
        <v>17.916666666666668</v>
      </c>
      <c r="S100" s="3"/>
      <c r="T100" s="9">
        <f>SUMIFS('Shop Wastage+CS Margin'!F:F,'Shop Wastage+CS Margin'!D:D,'Franchise Wastage '!D100,'Shop Wastage+CS Margin'!C:C,'Franchise Wastage '!C100)</f>
        <v>40</v>
      </c>
      <c r="U100" s="13">
        <f>SUMIFS('Shop Wastage+CS Margin'!A:A,'Shop Wastage+CS Margin'!D:D,'Franchise Wastage '!D100,'Shop Wastage+CS Margin'!C:C,'Franchise Wastage '!C100)</f>
        <v>5</v>
      </c>
      <c r="V100" s="16">
        <f t="shared" si="16"/>
        <v>23.166666666666668</v>
      </c>
      <c r="W100" s="3">
        <v>25</v>
      </c>
      <c r="X100" s="7">
        <f t="shared" si="17"/>
        <v>7.0833333333333321</v>
      </c>
      <c r="Y100" s="7">
        <f t="shared" si="14"/>
        <v>22.083333333333332</v>
      </c>
      <c r="AA100" s="18">
        <f>SUMIFS(Sheet3!C:C,Sheet3!B:B,'Franchise Wastage '!D100,Sheet3!A:A,'Franchise Wastage '!C101)</f>
        <v>0</v>
      </c>
      <c r="AC100" s="3">
        <f t="shared" si="18"/>
        <v>15</v>
      </c>
    </row>
    <row r="101" spans="1:29" ht="15" customHeight="1" x14ac:dyDescent="0.25">
      <c r="A101">
        <f t="shared" si="15"/>
        <v>25</v>
      </c>
      <c r="B101" s="20" t="s">
        <v>2153</v>
      </c>
      <c r="C101" s="20" t="s">
        <v>134</v>
      </c>
      <c r="D101" s="20" t="s">
        <v>152</v>
      </c>
      <c r="E101" s="20">
        <v>100</v>
      </c>
      <c r="F101" s="20">
        <v>10</v>
      </c>
      <c r="G101" s="10" t="s">
        <v>10</v>
      </c>
      <c r="H101" s="9">
        <v>0</v>
      </c>
      <c r="I101" s="9"/>
      <c r="J101" s="9">
        <v>1000</v>
      </c>
      <c r="K101" s="5">
        <f t="shared" si="12"/>
        <v>16.666666666666668</v>
      </c>
      <c r="L101" s="6">
        <f t="shared" si="10"/>
        <v>0</v>
      </c>
      <c r="M101" s="3"/>
      <c r="N101" s="11">
        <f t="shared" si="13"/>
        <v>16.666666666666668</v>
      </c>
      <c r="O101" s="5"/>
      <c r="P101" s="5">
        <v>1</v>
      </c>
      <c r="Q101" s="5">
        <v>0.25</v>
      </c>
      <c r="R101" s="12">
        <f t="shared" si="11"/>
        <v>17.916666666666668</v>
      </c>
      <c r="S101" s="3"/>
      <c r="T101" s="9">
        <f>SUMIFS('Shop Wastage+CS Margin'!F:F,'Shop Wastage+CS Margin'!D:D,'Franchise Wastage '!D101,'Shop Wastage+CS Margin'!C:C,'Franchise Wastage '!C101)</f>
        <v>45</v>
      </c>
      <c r="U101" s="13">
        <f>SUMIFS('Shop Wastage+CS Margin'!A:A,'Shop Wastage+CS Margin'!D:D,'Franchise Wastage '!D101,'Shop Wastage+CS Margin'!C:C,'Franchise Wastage '!C101)</f>
        <v>5</v>
      </c>
      <c r="V101" s="16">
        <f t="shared" si="16"/>
        <v>23.166666666666668</v>
      </c>
      <c r="W101" s="3">
        <v>25</v>
      </c>
      <c r="X101" s="7">
        <f t="shared" si="17"/>
        <v>7.0833333333333321</v>
      </c>
      <c r="Y101" s="7">
        <f t="shared" si="14"/>
        <v>27.083333333333332</v>
      </c>
      <c r="AA101" s="18">
        <f>SUMIFS(Sheet3!C:C,Sheet3!B:B,'Franchise Wastage '!D101,Sheet3!A:A,'Franchise Wastage '!C102)</f>
        <v>0</v>
      </c>
      <c r="AC101" s="3">
        <f t="shared" si="18"/>
        <v>20</v>
      </c>
    </row>
    <row r="102" spans="1:29" ht="15" customHeight="1" x14ac:dyDescent="0.25">
      <c r="A102">
        <f t="shared" si="15"/>
        <v>25</v>
      </c>
      <c r="B102" s="20" t="s">
        <v>2153</v>
      </c>
      <c r="C102" s="20" t="s">
        <v>134</v>
      </c>
      <c r="D102" s="20" t="s">
        <v>153</v>
      </c>
      <c r="E102" s="20">
        <v>100</v>
      </c>
      <c r="F102" s="20">
        <v>10</v>
      </c>
      <c r="G102" s="10" t="s">
        <v>10</v>
      </c>
      <c r="H102" s="9">
        <v>0</v>
      </c>
      <c r="I102" s="9"/>
      <c r="J102" s="9">
        <v>1000</v>
      </c>
      <c r="K102" s="5">
        <f t="shared" si="12"/>
        <v>16.666666666666668</v>
      </c>
      <c r="L102" s="6">
        <f t="shared" si="10"/>
        <v>0</v>
      </c>
      <c r="M102" s="3"/>
      <c r="N102" s="11">
        <f t="shared" si="13"/>
        <v>16.666666666666668</v>
      </c>
      <c r="O102" s="5"/>
      <c r="P102" s="5">
        <v>1</v>
      </c>
      <c r="Q102" s="5">
        <v>0.25</v>
      </c>
      <c r="R102" s="12">
        <f t="shared" si="11"/>
        <v>17.916666666666668</v>
      </c>
      <c r="S102" s="3"/>
      <c r="T102" s="9">
        <f>SUMIFS('Shop Wastage+CS Margin'!F:F,'Shop Wastage+CS Margin'!D:D,'Franchise Wastage '!D102,'Shop Wastage+CS Margin'!C:C,'Franchise Wastage '!C102)</f>
        <v>40</v>
      </c>
      <c r="U102" s="13">
        <f>SUMIFS('Shop Wastage+CS Margin'!A:A,'Shop Wastage+CS Margin'!D:D,'Franchise Wastage '!D102,'Shop Wastage+CS Margin'!C:C,'Franchise Wastage '!C102)</f>
        <v>5</v>
      </c>
      <c r="V102" s="16">
        <f t="shared" si="16"/>
        <v>23.166666666666668</v>
      </c>
      <c r="W102" s="3">
        <v>25</v>
      </c>
      <c r="X102" s="7">
        <f t="shared" si="17"/>
        <v>7.0833333333333321</v>
      </c>
      <c r="Y102" s="7">
        <f t="shared" si="14"/>
        <v>22.083333333333332</v>
      </c>
      <c r="AA102" s="18">
        <f>SUMIFS(Sheet3!C:C,Sheet3!B:B,'Franchise Wastage '!D102,Sheet3!A:A,'Franchise Wastage '!C103)</f>
        <v>0</v>
      </c>
      <c r="AC102" s="3">
        <f t="shared" si="18"/>
        <v>15</v>
      </c>
    </row>
    <row r="103" spans="1:29" ht="15" customHeight="1" x14ac:dyDescent="0.25">
      <c r="A103">
        <f t="shared" si="15"/>
        <v>25</v>
      </c>
      <c r="B103" s="20" t="s">
        <v>2153</v>
      </c>
      <c r="C103" s="20" t="s">
        <v>134</v>
      </c>
      <c r="D103" s="20" t="s">
        <v>154</v>
      </c>
      <c r="E103" s="20">
        <v>100</v>
      </c>
      <c r="F103" s="20">
        <v>10</v>
      </c>
      <c r="G103" s="10" t="s">
        <v>10</v>
      </c>
      <c r="H103" s="9">
        <v>0</v>
      </c>
      <c r="I103" s="9"/>
      <c r="J103" s="9">
        <v>1000</v>
      </c>
      <c r="K103" s="5">
        <f t="shared" si="12"/>
        <v>16.666666666666668</v>
      </c>
      <c r="L103" s="6">
        <f t="shared" si="10"/>
        <v>0</v>
      </c>
      <c r="M103" s="3"/>
      <c r="N103" s="11">
        <f t="shared" si="13"/>
        <v>16.666666666666668</v>
      </c>
      <c r="O103" s="5"/>
      <c r="P103" s="5">
        <v>1</v>
      </c>
      <c r="Q103" s="5">
        <v>0.25</v>
      </c>
      <c r="R103" s="12">
        <f t="shared" si="11"/>
        <v>17.916666666666668</v>
      </c>
      <c r="S103" s="3"/>
      <c r="T103" s="9">
        <f>SUMIFS('Shop Wastage+CS Margin'!F:F,'Shop Wastage+CS Margin'!D:D,'Franchise Wastage '!D103,'Shop Wastage+CS Margin'!C:C,'Franchise Wastage '!C103)</f>
        <v>45</v>
      </c>
      <c r="U103" s="13">
        <f>SUMIFS('Shop Wastage+CS Margin'!A:A,'Shop Wastage+CS Margin'!D:D,'Franchise Wastage '!D103,'Shop Wastage+CS Margin'!C:C,'Franchise Wastage '!C103)</f>
        <v>5</v>
      </c>
      <c r="V103" s="16">
        <f t="shared" si="16"/>
        <v>23.166666666666668</v>
      </c>
      <c r="W103" s="3">
        <v>25</v>
      </c>
      <c r="X103" s="7">
        <f t="shared" si="17"/>
        <v>7.0833333333333321</v>
      </c>
      <c r="Y103" s="7">
        <f t="shared" si="14"/>
        <v>27.083333333333332</v>
      </c>
      <c r="AA103" s="18">
        <f>SUMIFS(Sheet3!C:C,Sheet3!B:B,'Franchise Wastage '!D103,Sheet3!A:A,'Franchise Wastage '!#REF!)</f>
        <v>0</v>
      </c>
      <c r="AC103" s="3">
        <f t="shared" si="18"/>
        <v>20</v>
      </c>
    </row>
    <row r="104" spans="1:29" ht="15" customHeight="1" x14ac:dyDescent="0.25">
      <c r="A104">
        <f t="shared" si="15"/>
        <v>7</v>
      </c>
      <c r="B104" s="20" t="s">
        <v>157</v>
      </c>
      <c r="C104" s="20" t="s">
        <v>158</v>
      </c>
      <c r="D104" s="20" t="s">
        <v>90</v>
      </c>
      <c r="E104" s="20">
        <v>92.5</v>
      </c>
      <c r="F104" s="20">
        <v>0</v>
      </c>
      <c r="G104" s="10" t="s">
        <v>10</v>
      </c>
      <c r="H104" s="9">
        <v>1</v>
      </c>
      <c r="I104" s="9"/>
      <c r="J104" s="9">
        <v>1000</v>
      </c>
      <c r="K104" s="5">
        <f t="shared" si="12"/>
        <v>0</v>
      </c>
      <c r="L104" s="6">
        <f t="shared" si="10"/>
        <v>0</v>
      </c>
      <c r="M104" s="3"/>
      <c r="N104" s="11">
        <f t="shared" si="13"/>
        <v>1</v>
      </c>
      <c r="O104" s="5"/>
      <c r="P104" s="5">
        <v>1</v>
      </c>
      <c r="Q104" s="5">
        <v>0.25</v>
      </c>
      <c r="R104" s="12">
        <f t="shared" si="11"/>
        <v>2.25</v>
      </c>
      <c r="S104" s="3"/>
      <c r="T104" s="9">
        <f>SUMIFS('Shop Wastage+CS Margin'!F:F,'Shop Wastage+CS Margin'!D:D,'Franchise Wastage '!D104,'Shop Wastage+CS Margin'!C:C,'Franchise Wastage '!C104)</f>
        <v>30</v>
      </c>
      <c r="U104" s="13">
        <f>SUMIFS('Shop Wastage+CS Margin'!A:A,'Shop Wastage+CS Margin'!D:D,'Franchise Wastage '!D104,'Shop Wastage+CS Margin'!C:C,'Franchise Wastage '!C104)</f>
        <v>5</v>
      </c>
      <c r="V104" s="16">
        <f t="shared" si="16"/>
        <v>7.5</v>
      </c>
      <c r="W104" s="3">
        <v>7</v>
      </c>
      <c r="X104" s="7">
        <f t="shared" si="17"/>
        <v>4.75</v>
      </c>
      <c r="Y104" s="7">
        <f t="shared" si="14"/>
        <v>27.75</v>
      </c>
      <c r="AA104" s="18">
        <f>SUMIFS(Sheet3!C:C,Sheet3!B:B,'Franchise Wastage '!D104,Sheet3!A:A,'Franchise Wastage '!C105)</f>
        <v>0</v>
      </c>
      <c r="AC104" s="3">
        <f t="shared" si="18"/>
        <v>23</v>
      </c>
    </row>
    <row r="105" spans="1:29" ht="15" customHeight="1" x14ac:dyDescent="0.25">
      <c r="A105">
        <f t="shared" si="15"/>
        <v>7</v>
      </c>
      <c r="B105" s="20" t="s">
        <v>157</v>
      </c>
      <c r="C105" s="20" t="s">
        <v>158</v>
      </c>
      <c r="D105" s="20" t="s">
        <v>159</v>
      </c>
      <c r="E105" s="20">
        <v>92.5</v>
      </c>
      <c r="F105" s="20">
        <v>0</v>
      </c>
      <c r="G105" s="10" t="s">
        <v>10</v>
      </c>
      <c r="H105" s="9">
        <v>1</v>
      </c>
      <c r="I105" s="9"/>
      <c r="J105" s="9">
        <v>1000</v>
      </c>
      <c r="K105" s="5">
        <f t="shared" si="12"/>
        <v>0</v>
      </c>
      <c r="L105" s="6">
        <f t="shared" si="10"/>
        <v>0</v>
      </c>
      <c r="M105" s="3"/>
      <c r="N105" s="11">
        <f t="shared" si="13"/>
        <v>1</v>
      </c>
      <c r="O105" s="5"/>
      <c r="P105" s="5">
        <v>1</v>
      </c>
      <c r="Q105" s="5">
        <v>0.25</v>
      </c>
      <c r="R105" s="12">
        <f t="shared" si="11"/>
        <v>2.25</v>
      </c>
      <c r="S105" s="3"/>
      <c r="T105" s="9">
        <f>SUMIFS('Shop Wastage+CS Margin'!F:F,'Shop Wastage+CS Margin'!D:D,'Franchise Wastage '!D105,'Shop Wastage+CS Margin'!C:C,'Franchise Wastage '!C105)</f>
        <v>30</v>
      </c>
      <c r="U105" s="13">
        <f>SUMIFS('Shop Wastage+CS Margin'!A:A,'Shop Wastage+CS Margin'!D:D,'Franchise Wastage '!D105,'Shop Wastage+CS Margin'!C:C,'Franchise Wastage '!C105)</f>
        <v>5</v>
      </c>
      <c r="V105" s="16">
        <f t="shared" si="16"/>
        <v>7.5</v>
      </c>
      <c r="W105" s="3">
        <v>7</v>
      </c>
      <c r="X105" s="7">
        <f t="shared" si="17"/>
        <v>4.75</v>
      </c>
      <c r="Y105" s="7">
        <f t="shared" si="14"/>
        <v>27.75</v>
      </c>
      <c r="AA105" s="18">
        <f>SUMIFS(Sheet3!C:C,Sheet3!B:B,'Franchise Wastage '!D105,Sheet3!A:A,'Franchise Wastage '!C106)</f>
        <v>0</v>
      </c>
      <c r="AC105" s="3">
        <f t="shared" si="18"/>
        <v>23</v>
      </c>
    </row>
    <row r="106" spans="1:29" ht="15" customHeight="1" x14ac:dyDescent="0.25">
      <c r="A106">
        <f t="shared" si="15"/>
        <v>7</v>
      </c>
      <c r="B106" s="20" t="s">
        <v>157</v>
      </c>
      <c r="C106" s="20" t="s">
        <v>160</v>
      </c>
      <c r="D106" s="20" t="s">
        <v>161</v>
      </c>
      <c r="E106" s="20">
        <v>92.5</v>
      </c>
      <c r="F106" s="20">
        <v>0</v>
      </c>
      <c r="G106" s="10" t="s">
        <v>10</v>
      </c>
      <c r="H106" s="9">
        <v>1</v>
      </c>
      <c r="I106" s="9"/>
      <c r="J106" s="9">
        <v>1000</v>
      </c>
      <c r="K106" s="5">
        <f t="shared" si="12"/>
        <v>0</v>
      </c>
      <c r="L106" s="6">
        <f t="shared" si="10"/>
        <v>0</v>
      </c>
      <c r="M106" s="3"/>
      <c r="N106" s="11">
        <f t="shared" si="13"/>
        <v>1</v>
      </c>
      <c r="O106" s="5"/>
      <c r="P106" s="5">
        <v>1</v>
      </c>
      <c r="Q106" s="5">
        <v>0.25</v>
      </c>
      <c r="R106" s="12">
        <f t="shared" si="11"/>
        <v>2.25</v>
      </c>
      <c r="S106" s="3"/>
      <c r="T106" s="9">
        <f>SUMIFS('Shop Wastage+CS Margin'!F:F,'Shop Wastage+CS Margin'!D:D,'Franchise Wastage '!D106,'Shop Wastage+CS Margin'!C:C,'Franchise Wastage '!C106)</f>
        <v>35</v>
      </c>
      <c r="U106" s="13">
        <f>SUMIFS('Shop Wastage+CS Margin'!A:A,'Shop Wastage+CS Margin'!D:D,'Franchise Wastage '!D106,'Shop Wastage+CS Margin'!C:C,'Franchise Wastage '!C106)</f>
        <v>5</v>
      </c>
      <c r="V106" s="16">
        <f t="shared" si="16"/>
        <v>7.5</v>
      </c>
      <c r="W106" s="3">
        <v>7</v>
      </c>
      <c r="X106" s="7">
        <f t="shared" si="17"/>
        <v>4.75</v>
      </c>
      <c r="Y106" s="7">
        <f t="shared" si="14"/>
        <v>32.75</v>
      </c>
      <c r="AA106" s="18">
        <f>SUMIFS(Sheet3!C:C,Sheet3!B:B,'Franchise Wastage '!D106,Sheet3!A:A,'Franchise Wastage '!C107)</f>
        <v>0</v>
      </c>
      <c r="AC106" s="3">
        <f t="shared" si="18"/>
        <v>28</v>
      </c>
    </row>
    <row r="107" spans="1:29" ht="15" customHeight="1" x14ac:dyDescent="0.25">
      <c r="A107">
        <f t="shared" si="15"/>
        <v>17</v>
      </c>
      <c r="B107" s="20" t="s">
        <v>2154</v>
      </c>
      <c r="C107" s="20" t="s">
        <v>162</v>
      </c>
      <c r="D107" s="20" t="s">
        <v>85</v>
      </c>
      <c r="E107" s="20">
        <v>90</v>
      </c>
      <c r="F107" s="20">
        <v>1.2</v>
      </c>
      <c r="G107" s="10" t="s">
        <v>10</v>
      </c>
      <c r="H107" s="9">
        <v>9</v>
      </c>
      <c r="I107" s="9"/>
      <c r="J107" s="9">
        <v>1000</v>
      </c>
      <c r="K107" s="5">
        <f t="shared" si="12"/>
        <v>2</v>
      </c>
      <c r="L107" s="6">
        <f t="shared" si="10"/>
        <v>0</v>
      </c>
      <c r="M107" s="3"/>
      <c r="N107" s="11">
        <f t="shared" si="13"/>
        <v>11</v>
      </c>
      <c r="O107" s="5"/>
      <c r="P107" s="5">
        <v>1</v>
      </c>
      <c r="Q107" s="5">
        <v>0.25</v>
      </c>
      <c r="R107" s="12">
        <f t="shared" si="11"/>
        <v>12.25</v>
      </c>
      <c r="S107" s="3"/>
      <c r="T107" s="9">
        <f>SUMIFS('Shop Wastage+CS Margin'!F:F,'Shop Wastage+CS Margin'!D:D,'Franchise Wastage '!D107,'Shop Wastage+CS Margin'!C:C,'Franchise Wastage '!C107)</f>
        <v>27</v>
      </c>
      <c r="U107" s="13">
        <f>SUMIFS('Shop Wastage+CS Margin'!A:A,'Shop Wastage+CS Margin'!D:D,'Franchise Wastage '!D107,'Shop Wastage+CS Margin'!C:C,'Franchise Wastage '!C107)</f>
        <v>5</v>
      </c>
      <c r="V107" s="16">
        <f t="shared" si="16"/>
        <v>17.5</v>
      </c>
      <c r="W107" s="3">
        <v>17</v>
      </c>
      <c r="X107" s="7">
        <f t="shared" si="17"/>
        <v>4.75</v>
      </c>
      <c r="Y107" s="7">
        <f t="shared" si="14"/>
        <v>14.75</v>
      </c>
      <c r="AA107" s="18">
        <f>SUMIFS(Sheet3!C:C,Sheet3!B:B,'Franchise Wastage '!D107,Sheet3!A:A,'Franchise Wastage '!C108)</f>
        <v>20.125</v>
      </c>
      <c r="AC107" s="3">
        <f t="shared" si="18"/>
        <v>10</v>
      </c>
    </row>
    <row r="108" spans="1:29" ht="15" customHeight="1" x14ac:dyDescent="0.25">
      <c r="A108">
        <f t="shared" si="15"/>
        <v>17</v>
      </c>
      <c r="B108" s="20" t="s">
        <v>2154</v>
      </c>
      <c r="C108" s="20" t="s">
        <v>162</v>
      </c>
      <c r="D108" s="20" t="s">
        <v>163</v>
      </c>
      <c r="E108" s="20">
        <v>90</v>
      </c>
      <c r="F108" s="20">
        <v>1.2</v>
      </c>
      <c r="G108" s="10" t="s">
        <v>10</v>
      </c>
      <c r="H108" s="9">
        <v>9</v>
      </c>
      <c r="I108" s="9"/>
      <c r="J108" s="9">
        <v>1000</v>
      </c>
      <c r="K108" s="5">
        <f t="shared" si="12"/>
        <v>2</v>
      </c>
      <c r="L108" s="6">
        <f t="shared" si="10"/>
        <v>0</v>
      </c>
      <c r="M108" s="3"/>
      <c r="N108" s="11">
        <f t="shared" si="13"/>
        <v>11</v>
      </c>
      <c r="O108" s="5"/>
      <c r="P108" s="5">
        <v>1</v>
      </c>
      <c r="Q108" s="5">
        <v>0.25</v>
      </c>
      <c r="R108" s="12">
        <f t="shared" si="11"/>
        <v>12.25</v>
      </c>
      <c r="S108" s="3"/>
      <c r="T108" s="9">
        <f>SUMIFS('Shop Wastage+CS Margin'!F:F,'Shop Wastage+CS Margin'!D:D,'Franchise Wastage '!D108,'Shop Wastage+CS Margin'!C:C,'Franchise Wastage '!C108)</f>
        <v>27</v>
      </c>
      <c r="U108" s="13">
        <f>SUMIFS('Shop Wastage+CS Margin'!A:A,'Shop Wastage+CS Margin'!D:D,'Franchise Wastage '!D108,'Shop Wastage+CS Margin'!C:C,'Franchise Wastage '!C108)</f>
        <v>5</v>
      </c>
      <c r="V108" s="16">
        <f t="shared" si="16"/>
        <v>17.5</v>
      </c>
      <c r="W108" s="3">
        <v>17</v>
      </c>
      <c r="X108" s="7">
        <f t="shared" si="17"/>
        <v>4.75</v>
      </c>
      <c r="Y108" s="7">
        <f t="shared" si="14"/>
        <v>14.75</v>
      </c>
      <c r="AA108" s="18">
        <f>SUMIFS(Sheet3!C:C,Sheet3!B:B,'Franchise Wastage '!D108,Sheet3!A:A,'Franchise Wastage '!C109)</f>
        <v>0</v>
      </c>
      <c r="AC108" s="3">
        <f t="shared" si="18"/>
        <v>10</v>
      </c>
    </row>
    <row r="109" spans="1:29" ht="15" customHeight="1" x14ac:dyDescent="0.25">
      <c r="A109">
        <f t="shared" si="15"/>
        <v>20</v>
      </c>
      <c r="B109" s="20" t="s">
        <v>2154</v>
      </c>
      <c r="C109" s="20" t="s">
        <v>164</v>
      </c>
      <c r="D109" s="20" t="s">
        <v>165</v>
      </c>
      <c r="E109" s="20">
        <v>90</v>
      </c>
      <c r="F109" s="20">
        <v>2</v>
      </c>
      <c r="G109" s="10" t="s">
        <v>10</v>
      </c>
      <c r="H109" s="9">
        <v>10</v>
      </c>
      <c r="I109" s="9"/>
      <c r="J109" s="9">
        <v>1000</v>
      </c>
      <c r="K109" s="5">
        <f t="shared" si="12"/>
        <v>3.3333333333333335</v>
      </c>
      <c r="L109" s="6">
        <f t="shared" si="10"/>
        <v>0</v>
      </c>
      <c r="M109" s="3"/>
      <c r="N109" s="11">
        <f t="shared" si="13"/>
        <v>13.333333333333334</v>
      </c>
      <c r="O109" s="5"/>
      <c r="P109" s="5">
        <v>1</v>
      </c>
      <c r="Q109" s="5">
        <v>0.25</v>
      </c>
      <c r="R109" s="12">
        <f t="shared" si="11"/>
        <v>14.583333333333334</v>
      </c>
      <c r="S109" s="3"/>
      <c r="T109" s="9">
        <f>SUMIFS('Shop Wastage+CS Margin'!F:F,'Shop Wastage+CS Margin'!D:D,'Franchise Wastage '!D109,'Shop Wastage+CS Margin'!C:C,'Franchise Wastage '!C109)</f>
        <v>32</v>
      </c>
      <c r="U109" s="13">
        <f>SUMIFS('Shop Wastage+CS Margin'!A:A,'Shop Wastage+CS Margin'!D:D,'Franchise Wastage '!D109,'Shop Wastage+CS Margin'!C:C,'Franchise Wastage '!C109)</f>
        <v>5</v>
      </c>
      <c r="V109" s="16">
        <f t="shared" si="16"/>
        <v>19.833333333333336</v>
      </c>
      <c r="W109" s="3">
        <v>20</v>
      </c>
      <c r="X109" s="7">
        <f t="shared" si="17"/>
        <v>5.4166666666666661</v>
      </c>
      <c r="Y109" s="7">
        <f t="shared" si="14"/>
        <v>17.416666666666664</v>
      </c>
      <c r="AA109" s="18">
        <f>SUMIFS(Sheet3!C:C,Sheet3!B:B,'Franchise Wastage '!D109,Sheet3!A:A,'Franchise Wastage '!C110)</f>
        <v>21.344262295081968</v>
      </c>
      <c r="AC109" s="3">
        <f t="shared" si="18"/>
        <v>12</v>
      </c>
    </row>
    <row r="110" spans="1:29" ht="15" customHeight="1" x14ac:dyDescent="0.25">
      <c r="A110">
        <f t="shared" si="15"/>
        <v>20</v>
      </c>
      <c r="B110" s="20" t="s">
        <v>2154</v>
      </c>
      <c r="C110" s="20" t="s">
        <v>164</v>
      </c>
      <c r="D110" s="20" t="s">
        <v>166</v>
      </c>
      <c r="E110" s="20">
        <v>90</v>
      </c>
      <c r="F110" s="20">
        <v>2</v>
      </c>
      <c r="G110" s="10" t="s">
        <v>10</v>
      </c>
      <c r="H110" s="9">
        <v>10</v>
      </c>
      <c r="I110" s="9"/>
      <c r="J110" s="9">
        <v>1000</v>
      </c>
      <c r="K110" s="5">
        <f t="shared" si="12"/>
        <v>3.3333333333333335</v>
      </c>
      <c r="L110" s="6">
        <f t="shared" si="10"/>
        <v>0</v>
      </c>
      <c r="M110" s="3"/>
      <c r="N110" s="11">
        <f t="shared" si="13"/>
        <v>13.333333333333334</v>
      </c>
      <c r="O110" s="5"/>
      <c r="P110" s="5">
        <v>1</v>
      </c>
      <c r="Q110" s="5">
        <v>0.25</v>
      </c>
      <c r="R110" s="12">
        <f t="shared" si="11"/>
        <v>14.583333333333334</v>
      </c>
      <c r="S110" s="3"/>
      <c r="T110" s="9">
        <f>SUMIFS('Shop Wastage+CS Margin'!F:F,'Shop Wastage+CS Margin'!D:D,'Franchise Wastage '!D110,'Shop Wastage+CS Margin'!C:C,'Franchise Wastage '!C110)</f>
        <v>32</v>
      </c>
      <c r="U110" s="13">
        <f>SUMIFS('Shop Wastage+CS Margin'!A:A,'Shop Wastage+CS Margin'!D:D,'Franchise Wastage '!D110,'Shop Wastage+CS Margin'!C:C,'Franchise Wastage '!C110)</f>
        <v>5</v>
      </c>
      <c r="V110" s="16">
        <f t="shared" si="16"/>
        <v>19.833333333333336</v>
      </c>
      <c r="W110" s="3">
        <v>20</v>
      </c>
      <c r="X110" s="7">
        <f t="shared" si="17"/>
        <v>5.4166666666666661</v>
      </c>
      <c r="Y110" s="7">
        <f t="shared" si="14"/>
        <v>17.416666666666664</v>
      </c>
      <c r="AA110" s="18">
        <f>SUMIFS(Sheet3!C:C,Sheet3!B:B,'Franchise Wastage '!D110,Sheet3!A:A,'Franchise Wastage '!C111)</f>
        <v>0</v>
      </c>
      <c r="AC110" s="3">
        <f t="shared" si="18"/>
        <v>12</v>
      </c>
    </row>
    <row r="111" spans="1:29" ht="15" customHeight="1" x14ac:dyDescent="0.25">
      <c r="A111">
        <f t="shared" si="15"/>
        <v>22.5</v>
      </c>
      <c r="B111" s="20" t="s">
        <v>168</v>
      </c>
      <c r="C111" s="20" t="s">
        <v>169</v>
      </c>
      <c r="D111" s="20" t="s">
        <v>170</v>
      </c>
      <c r="E111" s="20">
        <v>95</v>
      </c>
      <c r="F111" s="20">
        <v>10</v>
      </c>
      <c r="G111" s="10" t="s">
        <v>10</v>
      </c>
      <c r="H111" s="9">
        <v>0</v>
      </c>
      <c r="I111" s="9"/>
      <c r="J111" s="9">
        <v>1000</v>
      </c>
      <c r="K111" s="5">
        <f t="shared" si="12"/>
        <v>16.666666666666668</v>
      </c>
      <c r="L111" s="6">
        <f t="shared" si="10"/>
        <v>0</v>
      </c>
      <c r="M111" s="3"/>
      <c r="N111" s="11">
        <f t="shared" si="13"/>
        <v>16.666666666666668</v>
      </c>
      <c r="O111" s="5"/>
      <c r="P111" s="5">
        <v>1</v>
      </c>
      <c r="Q111" s="5">
        <v>0.25</v>
      </c>
      <c r="R111" s="12">
        <f t="shared" si="11"/>
        <v>17.916666666666668</v>
      </c>
      <c r="S111" s="3"/>
      <c r="T111" s="9">
        <f>SUMIFS('Shop Wastage+CS Margin'!F:F,'Shop Wastage+CS Margin'!D:D,'Franchise Wastage '!D111,'Shop Wastage+CS Margin'!C:C,'Franchise Wastage '!C111)</f>
        <v>35</v>
      </c>
      <c r="U111" s="13">
        <f>SUMIFS('Shop Wastage+CS Margin'!A:A,'Shop Wastage+CS Margin'!D:D,'Franchise Wastage '!D111,'Shop Wastage+CS Margin'!C:C,'Franchise Wastage '!C111)</f>
        <v>5</v>
      </c>
      <c r="V111" s="16">
        <f t="shared" si="16"/>
        <v>23.166666666666668</v>
      </c>
      <c r="W111" s="3">
        <v>22.5</v>
      </c>
      <c r="X111" s="7">
        <f t="shared" si="17"/>
        <v>4.5833333333333321</v>
      </c>
      <c r="Y111" s="7">
        <f t="shared" si="14"/>
        <v>17.083333333333332</v>
      </c>
      <c r="AA111" s="18">
        <f>SUMIFS(Sheet3!C:C,Sheet3!B:B,'Franchise Wastage '!D111,Sheet3!A:A,'Franchise Wastage '!C112)</f>
        <v>0</v>
      </c>
      <c r="AC111" s="3">
        <f t="shared" si="18"/>
        <v>12.5</v>
      </c>
    </row>
    <row r="112" spans="1:29" ht="15" customHeight="1" x14ac:dyDescent="0.25">
      <c r="A112">
        <f t="shared" si="15"/>
        <v>4.5</v>
      </c>
      <c r="B112" s="20" t="s">
        <v>168</v>
      </c>
      <c r="C112" s="20" t="s">
        <v>122</v>
      </c>
      <c r="D112" s="20" t="s">
        <v>123</v>
      </c>
      <c r="E112" s="20">
        <v>100</v>
      </c>
      <c r="F112" s="20">
        <v>10</v>
      </c>
      <c r="G112" s="10" t="s">
        <v>20</v>
      </c>
      <c r="H112" s="9">
        <v>0</v>
      </c>
      <c r="I112" s="9"/>
      <c r="J112" s="9">
        <v>10</v>
      </c>
      <c r="K112" s="5">
        <f t="shared" si="12"/>
        <v>0</v>
      </c>
      <c r="L112" s="6">
        <f t="shared" si="10"/>
        <v>1.6666666666666667</v>
      </c>
      <c r="M112" s="3"/>
      <c r="N112" s="11">
        <f t="shared" si="13"/>
        <v>1.6666666666666667</v>
      </c>
      <c r="O112" s="5"/>
      <c r="P112" s="5">
        <v>0.5</v>
      </c>
      <c r="Q112" s="5">
        <v>0.25</v>
      </c>
      <c r="R112" s="12">
        <f t="shared" si="11"/>
        <v>2.416666666666667</v>
      </c>
      <c r="S112" s="3"/>
      <c r="T112" s="9">
        <f>SUMIFS('Shop Wastage+CS Margin'!F:F,'Shop Wastage+CS Margin'!D:D,'Franchise Wastage '!D112,'Shop Wastage+CS Margin'!C:C,'Franchise Wastage '!C112)</f>
        <v>13</v>
      </c>
      <c r="U112" s="13">
        <f>SUMIFS('Shop Wastage+CS Margin'!A:A,'Shop Wastage+CS Margin'!D:D,'Franchise Wastage '!D112,'Shop Wastage+CS Margin'!C:C,'Franchise Wastage '!C112)</f>
        <v>2</v>
      </c>
      <c r="V112" s="16">
        <f t="shared" si="16"/>
        <v>4.666666666666667</v>
      </c>
      <c r="W112" s="3">
        <v>4.5</v>
      </c>
      <c r="X112" s="7">
        <f t="shared" si="17"/>
        <v>2.083333333333333</v>
      </c>
      <c r="Y112" s="7">
        <f t="shared" si="14"/>
        <v>10.583333333333332</v>
      </c>
      <c r="AA112" s="18">
        <f>SUMIFS(Sheet3!C:C,Sheet3!B:B,'Franchise Wastage '!D112,Sheet3!A:A,'Franchise Wastage '!C113)</f>
        <v>4</v>
      </c>
      <c r="AC112" s="3">
        <f t="shared" si="18"/>
        <v>8.5</v>
      </c>
    </row>
    <row r="113" spans="1:29" ht="15" customHeight="1" x14ac:dyDescent="0.25">
      <c r="A113">
        <f t="shared" si="15"/>
        <v>4.5</v>
      </c>
      <c r="B113" s="20" t="s">
        <v>168</v>
      </c>
      <c r="C113" s="20" t="s">
        <v>122</v>
      </c>
      <c r="D113" s="20" t="s">
        <v>124</v>
      </c>
      <c r="E113" s="20">
        <v>100</v>
      </c>
      <c r="F113" s="20">
        <v>10</v>
      </c>
      <c r="G113" s="10" t="s">
        <v>20</v>
      </c>
      <c r="H113" s="9">
        <v>0</v>
      </c>
      <c r="I113" s="9"/>
      <c r="J113" s="9">
        <v>40</v>
      </c>
      <c r="K113" s="5">
        <f t="shared" si="12"/>
        <v>0</v>
      </c>
      <c r="L113" s="6">
        <f t="shared" si="10"/>
        <v>0.41666666666666669</v>
      </c>
      <c r="M113" s="3"/>
      <c r="N113" s="11">
        <f t="shared" si="13"/>
        <v>0.41666666666666669</v>
      </c>
      <c r="O113" s="5"/>
      <c r="P113" s="5">
        <v>0.5</v>
      </c>
      <c r="Q113" s="5">
        <v>0.25</v>
      </c>
      <c r="R113" s="12">
        <f t="shared" si="11"/>
        <v>1.1666666666666667</v>
      </c>
      <c r="S113" s="3"/>
      <c r="T113" s="9">
        <f>SUMIFS('Shop Wastage+CS Margin'!F:F,'Shop Wastage+CS Margin'!D:D,'Franchise Wastage '!D113,'Shop Wastage+CS Margin'!C:C,'Franchise Wastage '!C113)</f>
        <v>12</v>
      </c>
      <c r="U113" s="13">
        <f>SUMIFS('Shop Wastage+CS Margin'!A:A,'Shop Wastage+CS Margin'!D:D,'Franchise Wastage '!D113,'Shop Wastage+CS Margin'!C:C,'Franchise Wastage '!C113)</f>
        <v>2</v>
      </c>
      <c r="V113" s="16">
        <f t="shared" si="16"/>
        <v>3.416666666666667</v>
      </c>
      <c r="W113" s="3">
        <v>4.5</v>
      </c>
      <c r="X113" s="7">
        <f t="shared" si="17"/>
        <v>3.333333333333333</v>
      </c>
      <c r="Y113" s="7">
        <f t="shared" si="14"/>
        <v>10.833333333333334</v>
      </c>
      <c r="AA113" s="18">
        <f>SUMIFS(Sheet3!C:C,Sheet3!B:B,'Franchise Wastage '!D113,Sheet3!A:A,'Franchise Wastage '!C114)</f>
        <v>4.1835748792270531</v>
      </c>
      <c r="AC113" s="3">
        <f t="shared" si="18"/>
        <v>7.5</v>
      </c>
    </row>
    <row r="114" spans="1:29" ht="15" customHeight="1" x14ac:dyDescent="0.25">
      <c r="A114">
        <f t="shared" si="15"/>
        <v>4.5</v>
      </c>
      <c r="B114" s="20" t="s">
        <v>168</v>
      </c>
      <c r="C114" s="20" t="s">
        <v>122</v>
      </c>
      <c r="D114" s="20" t="s">
        <v>125</v>
      </c>
      <c r="E114" s="20">
        <v>100</v>
      </c>
      <c r="F114" s="20">
        <v>10</v>
      </c>
      <c r="G114" s="10" t="s">
        <v>20</v>
      </c>
      <c r="H114" s="9">
        <v>0</v>
      </c>
      <c r="I114" s="9"/>
      <c r="J114" s="9">
        <v>35</v>
      </c>
      <c r="K114" s="5">
        <f t="shared" si="12"/>
        <v>0</v>
      </c>
      <c r="L114" s="6">
        <f t="shared" si="10"/>
        <v>0.47619047619047622</v>
      </c>
      <c r="M114" s="3"/>
      <c r="N114" s="11">
        <f t="shared" si="13"/>
        <v>0.47619047619047622</v>
      </c>
      <c r="O114" s="5"/>
      <c r="P114" s="5">
        <v>0.5</v>
      </c>
      <c r="Q114" s="5">
        <v>0.25</v>
      </c>
      <c r="R114" s="12">
        <f t="shared" si="11"/>
        <v>1.2261904761904763</v>
      </c>
      <c r="S114" s="3"/>
      <c r="T114" s="9">
        <f>SUMIFS('Shop Wastage+CS Margin'!F:F,'Shop Wastage+CS Margin'!D:D,'Franchise Wastage '!D114,'Shop Wastage+CS Margin'!C:C,'Franchise Wastage '!C114)</f>
        <v>12</v>
      </c>
      <c r="U114" s="13">
        <f>SUMIFS('Shop Wastage+CS Margin'!A:A,'Shop Wastage+CS Margin'!D:D,'Franchise Wastage '!D114,'Shop Wastage+CS Margin'!C:C,'Franchise Wastage '!C114)</f>
        <v>2</v>
      </c>
      <c r="V114" s="16">
        <f t="shared" si="16"/>
        <v>3.4761904761904763</v>
      </c>
      <c r="W114" s="3">
        <v>4.5</v>
      </c>
      <c r="X114" s="7">
        <f t="shared" si="17"/>
        <v>3.2738095238095237</v>
      </c>
      <c r="Y114" s="7">
        <f t="shared" si="14"/>
        <v>10.773809523809524</v>
      </c>
      <c r="AA114" s="18">
        <f>SUMIFS(Sheet3!C:C,Sheet3!B:B,'Franchise Wastage '!D114,Sheet3!A:A,'Franchise Wastage '!C115)</f>
        <v>4.028643639427127</v>
      </c>
      <c r="AC114" s="3">
        <f t="shared" si="18"/>
        <v>7.5</v>
      </c>
    </row>
    <row r="115" spans="1:29" ht="15" customHeight="1" x14ac:dyDescent="0.25">
      <c r="A115">
        <f t="shared" si="15"/>
        <v>4.5</v>
      </c>
      <c r="B115" s="20" t="s">
        <v>168</v>
      </c>
      <c r="C115" s="20" t="s">
        <v>122</v>
      </c>
      <c r="D115" s="20" t="s">
        <v>126</v>
      </c>
      <c r="E115" s="20">
        <v>100</v>
      </c>
      <c r="F115" s="20">
        <v>10</v>
      </c>
      <c r="G115" s="10" t="s">
        <v>20</v>
      </c>
      <c r="H115" s="9">
        <v>0</v>
      </c>
      <c r="I115" s="9"/>
      <c r="J115" s="9">
        <v>35</v>
      </c>
      <c r="K115" s="5">
        <f t="shared" si="12"/>
        <v>0</v>
      </c>
      <c r="L115" s="6">
        <f t="shared" si="10"/>
        <v>0.47619047619047622</v>
      </c>
      <c r="M115" s="3"/>
      <c r="N115" s="11">
        <f t="shared" si="13"/>
        <v>0.47619047619047622</v>
      </c>
      <c r="O115" s="5"/>
      <c r="P115" s="5">
        <v>0.5</v>
      </c>
      <c r="Q115" s="5">
        <v>0.25</v>
      </c>
      <c r="R115" s="12">
        <f t="shared" si="11"/>
        <v>1.2261904761904763</v>
      </c>
      <c r="S115" s="3"/>
      <c r="T115" s="9">
        <f>SUMIFS('Shop Wastage+CS Margin'!F:F,'Shop Wastage+CS Margin'!D:D,'Franchise Wastage '!D115,'Shop Wastage+CS Margin'!C:C,'Franchise Wastage '!C115)</f>
        <v>13</v>
      </c>
      <c r="U115" s="13">
        <f>SUMIFS('Shop Wastage+CS Margin'!A:A,'Shop Wastage+CS Margin'!D:D,'Franchise Wastage '!D115,'Shop Wastage+CS Margin'!C:C,'Franchise Wastage '!C115)</f>
        <v>2</v>
      </c>
      <c r="V115" s="16">
        <f t="shared" si="16"/>
        <v>3.4761904761904763</v>
      </c>
      <c r="W115" s="3">
        <v>4.5</v>
      </c>
      <c r="X115" s="7">
        <f t="shared" si="17"/>
        <v>3.2738095238095237</v>
      </c>
      <c r="Y115" s="7">
        <f t="shared" si="14"/>
        <v>11.773809523809524</v>
      </c>
      <c r="AA115" s="18">
        <f>SUMIFS(Sheet3!C:C,Sheet3!B:B,'Franchise Wastage '!D115,Sheet3!A:A,'Franchise Wastage '!C116)</f>
        <v>4.1505791505791505</v>
      </c>
      <c r="AC115" s="3">
        <f t="shared" si="18"/>
        <v>8.5</v>
      </c>
    </row>
    <row r="116" spans="1:29" ht="15" customHeight="1" x14ac:dyDescent="0.25">
      <c r="A116">
        <f t="shared" si="15"/>
        <v>4.5</v>
      </c>
      <c r="B116" s="20" t="s">
        <v>168</v>
      </c>
      <c r="C116" s="20" t="s">
        <v>122</v>
      </c>
      <c r="D116" s="20" t="s">
        <v>127</v>
      </c>
      <c r="E116" s="20">
        <v>100</v>
      </c>
      <c r="F116" s="20">
        <v>10</v>
      </c>
      <c r="G116" s="10" t="s">
        <v>20</v>
      </c>
      <c r="H116" s="9">
        <v>0</v>
      </c>
      <c r="I116" s="9"/>
      <c r="J116" s="9">
        <v>15</v>
      </c>
      <c r="K116" s="5">
        <f t="shared" si="12"/>
        <v>0</v>
      </c>
      <c r="L116" s="6">
        <f t="shared" si="10"/>
        <v>1.1111111111111109</v>
      </c>
      <c r="M116" s="3"/>
      <c r="N116" s="11">
        <f t="shared" si="13"/>
        <v>1.1111111111111109</v>
      </c>
      <c r="O116" s="5"/>
      <c r="P116" s="5">
        <v>0.5</v>
      </c>
      <c r="Q116" s="5">
        <v>0.25</v>
      </c>
      <c r="R116" s="12">
        <f t="shared" si="11"/>
        <v>1.8611111111111109</v>
      </c>
      <c r="S116" s="3"/>
      <c r="T116" s="9">
        <f>SUMIFS('Shop Wastage+CS Margin'!F:F,'Shop Wastage+CS Margin'!D:D,'Franchise Wastage '!D116,'Shop Wastage+CS Margin'!C:C,'Franchise Wastage '!C116)</f>
        <v>13</v>
      </c>
      <c r="U116" s="13">
        <f>SUMIFS('Shop Wastage+CS Margin'!A:A,'Shop Wastage+CS Margin'!D:D,'Franchise Wastage '!D116,'Shop Wastage+CS Margin'!C:C,'Franchise Wastage '!C116)</f>
        <v>2</v>
      </c>
      <c r="V116" s="16">
        <f t="shared" si="16"/>
        <v>4.1111111111111107</v>
      </c>
      <c r="W116" s="3">
        <v>4.5</v>
      </c>
      <c r="X116" s="7">
        <f t="shared" si="17"/>
        <v>2.6388888888888893</v>
      </c>
      <c r="Y116" s="7">
        <f t="shared" si="14"/>
        <v>11.138888888888889</v>
      </c>
      <c r="AA116" s="18">
        <f>SUMIFS(Sheet3!C:C,Sheet3!B:B,'Franchise Wastage '!D116,Sheet3!A:A,'Franchise Wastage '!C117)</f>
        <v>4.2061994609164417</v>
      </c>
      <c r="AC116" s="3">
        <f t="shared" si="18"/>
        <v>8.5</v>
      </c>
    </row>
    <row r="117" spans="1:29" ht="15" customHeight="1" x14ac:dyDescent="0.25">
      <c r="A117">
        <f t="shared" si="15"/>
        <v>4.5</v>
      </c>
      <c r="B117" s="20" t="s">
        <v>168</v>
      </c>
      <c r="C117" s="20" t="s">
        <v>122</v>
      </c>
      <c r="D117" s="20" t="s">
        <v>128</v>
      </c>
      <c r="E117" s="20">
        <v>100</v>
      </c>
      <c r="F117" s="20">
        <v>10</v>
      </c>
      <c r="G117" s="10" t="s">
        <v>20</v>
      </c>
      <c r="H117" s="9">
        <v>0</v>
      </c>
      <c r="I117" s="9"/>
      <c r="J117" s="9">
        <v>45</v>
      </c>
      <c r="K117" s="5">
        <f t="shared" si="12"/>
        <v>0</v>
      </c>
      <c r="L117" s="6">
        <f t="shared" si="10"/>
        <v>0.37037037037037035</v>
      </c>
      <c r="M117" s="3"/>
      <c r="N117" s="11">
        <f t="shared" si="13"/>
        <v>0.37037037037037035</v>
      </c>
      <c r="O117" s="5"/>
      <c r="P117" s="5">
        <v>0.5</v>
      </c>
      <c r="Q117" s="5">
        <v>0.25</v>
      </c>
      <c r="R117" s="12">
        <f t="shared" si="11"/>
        <v>1.1203703703703702</v>
      </c>
      <c r="S117" s="3"/>
      <c r="T117" s="9">
        <f>SUMIFS('Shop Wastage+CS Margin'!F:F,'Shop Wastage+CS Margin'!D:D,'Franchise Wastage '!D117,'Shop Wastage+CS Margin'!C:C,'Franchise Wastage '!C117)</f>
        <v>12</v>
      </c>
      <c r="U117" s="13">
        <f>SUMIFS('Shop Wastage+CS Margin'!A:A,'Shop Wastage+CS Margin'!D:D,'Franchise Wastage '!D117,'Shop Wastage+CS Margin'!C:C,'Franchise Wastage '!C117)</f>
        <v>2</v>
      </c>
      <c r="V117" s="16">
        <f t="shared" si="16"/>
        <v>3.3703703703703702</v>
      </c>
      <c r="W117" s="3">
        <v>4.5</v>
      </c>
      <c r="X117" s="7">
        <f t="shared" si="17"/>
        <v>3.3796296296296298</v>
      </c>
      <c r="Y117" s="7">
        <f t="shared" si="14"/>
        <v>10.87962962962963</v>
      </c>
      <c r="AA117" s="18">
        <f>SUMIFS(Sheet3!C:C,Sheet3!B:B,'Franchise Wastage '!D117,Sheet3!A:A,'Franchise Wastage '!C118)</f>
        <v>4.0035335689045937</v>
      </c>
      <c r="AC117" s="3">
        <f t="shared" si="18"/>
        <v>7.5</v>
      </c>
    </row>
    <row r="118" spans="1:29" ht="15" customHeight="1" x14ac:dyDescent="0.25">
      <c r="A118">
        <f t="shared" si="15"/>
        <v>6</v>
      </c>
      <c r="B118" s="20" t="s">
        <v>168</v>
      </c>
      <c r="C118" s="20" t="s">
        <v>122</v>
      </c>
      <c r="D118" s="20" t="s">
        <v>129</v>
      </c>
      <c r="E118" s="20">
        <v>100</v>
      </c>
      <c r="F118" s="20">
        <v>10</v>
      </c>
      <c r="G118" s="10" t="s">
        <v>20</v>
      </c>
      <c r="H118" s="9">
        <v>0</v>
      </c>
      <c r="I118" s="9"/>
      <c r="J118" s="9">
        <v>15</v>
      </c>
      <c r="K118" s="5">
        <f t="shared" si="12"/>
        <v>0</v>
      </c>
      <c r="L118" s="6">
        <f t="shared" si="10"/>
        <v>1.1111111111111109</v>
      </c>
      <c r="M118" s="3"/>
      <c r="N118" s="11">
        <f t="shared" si="13"/>
        <v>1.1111111111111109</v>
      </c>
      <c r="O118" s="5"/>
      <c r="P118" s="5">
        <v>0.5</v>
      </c>
      <c r="Q118" s="5">
        <v>0.25</v>
      </c>
      <c r="R118" s="12">
        <f t="shared" si="11"/>
        <v>1.8611111111111109</v>
      </c>
      <c r="S118" s="3"/>
      <c r="T118" s="9">
        <f>SUMIFS('Shop Wastage+CS Margin'!F:F,'Shop Wastage+CS Margin'!D:D,'Franchise Wastage '!D118,'Shop Wastage+CS Margin'!C:C,'Franchise Wastage '!C118)</f>
        <v>14</v>
      </c>
      <c r="U118" s="13">
        <f>SUMIFS('Shop Wastage+CS Margin'!A:A,'Shop Wastage+CS Margin'!D:D,'Franchise Wastage '!D118,'Shop Wastage+CS Margin'!C:C,'Franchise Wastage '!C118)</f>
        <v>2</v>
      </c>
      <c r="V118" s="16">
        <f t="shared" si="16"/>
        <v>4.1111111111111107</v>
      </c>
      <c r="W118" s="3">
        <v>6</v>
      </c>
      <c r="X118" s="7">
        <f t="shared" si="17"/>
        <v>4.1388888888888893</v>
      </c>
      <c r="Y118" s="7">
        <f t="shared" si="14"/>
        <v>12.138888888888889</v>
      </c>
      <c r="AA118" s="18">
        <f>SUMIFS(Sheet3!C:C,Sheet3!B:B,'Franchise Wastage '!D118,Sheet3!A:A,'Franchise Wastage '!C119)</f>
        <v>4</v>
      </c>
      <c r="AC118" s="3">
        <f t="shared" si="18"/>
        <v>8</v>
      </c>
    </row>
    <row r="119" spans="1:29" ht="15" customHeight="1" x14ac:dyDescent="0.25">
      <c r="A119">
        <f t="shared" si="15"/>
        <v>8</v>
      </c>
      <c r="B119" s="20" t="s">
        <v>168</v>
      </c>
      <c r="C119" s="20" t="s">
        <v>122</v>
      </c>
      <c r="D119" s="20" t="s">
        <v>130</v>
      </c>
      <c r="E119" s="20">
        <v>100</v>
      </c>
      <c r="F119" s="20">
        <v>10</v>
      </c>
      <c r="G119" s="10" t="s">
        <v>20</v>
      </c>
      <c r="H119" s="9">
        <v>0</v>
      </c>
      <c r="I119" s="9"/>
      <c r="J119" s="9">
        <v>5</v>
      </c>
      <c r="K119" s="5">
        <f t="shared" si="12"/>
        <v>0</v>
      </c>
      <c r="L119" s="6">
        <f t="shared" si="10"/>
        <v>3.3333333333333335</v>
      </c>
      <c r="M119" s="3"/>
      <c r="N119" s="11">
        <f t="shared" si="13"/>
        <v>3.3333333333333335</v>
      </c>
      <c r="O119" s="5"/>
      <c r="P119" s="5">
        <v>0.5</v>
      </c>
      <c r="Q119" s="5">
        <v>0.25</v>
      </c>
      <c r="R119" s="12">
        <f t="shared" si="11"/>
        <v>4.0833333333333339</v>
      </c>
      <c r="S119" s="3"/>
      <c r="T119" s="9">
        <f>SUMIFS('Shop Wastage+CS Margin'!F:F,'Shop Wastage+CS Margin'!D:D,'Franchise Wastage '!D119,'Shop Wastage+CS Margin'!C:C,'Franchise Wastage '!C119)</f>
        <v>26</v>
      </c>
      <c r="U119" s="13">
        <f>SUMIFS('Shop Wastage+CS Margin'!A:A,'Shop Wastage+CS Margin'!D:D,'Franchise Wastage '!D119,'Shop Wastage+CS Margin'!C:C,'Franchise Wastage '!C119)</f>
        <v>3</v>
      </c>
      <c r="V119" s="16">
        <f t="shared" si="16"/>
        <v>7.3333333333333339</v>
      </c>
      <c r="W119" s="3">
        <v>8</v>
      </c>
      <c r="X119" s="7">
        <f t="shared" si="17"/>
        <v>3.9166666666666661</v>
      </c>
      <c r="Y119" s="7">
        <f t="shared" si="14"/>
        <v>21.916666666666664</v>
      </c>
      <c r="AA119" s="18">
        <f>SUMIFS(Sheet3!C:C,Sheet3!B:B,'Franchise Wastage '!D119,Sheet3!A:A,'Franchise Wastage '!C120)</f>
        <v>11.614678899082568</v>
      </c>
      <c r="AC119" s="3">
        <f t="shared" si="18"/>
        <v>18</v>
      </c>
    </row>
    <row r="120" spans="1:29" ht="15" customHeight="1" x14ac:dyDescent="0.25">
      <c r="A120">
        <f t="shared" si="15"/>
        <v>4.5</v>
      </c>
      <c r="B120" s="20" t="s">
        <v>168</v>
      </c>
      <c r="C120" s="20" t="s">
        <v>122</v>
      </c>
      <c r="D120" s="20" t="s">
        <v>131</v>
      </c>
      <c r="E120" s="20">
        <v>100</v>
      </c>
      <c r="F120" s="20">
        <v>10</v>
      </c>
      <c r="G120" s="10" t="s">
        <v>20</v>
      </c>
      <c r="H120" s="9">
        <v>0</v>
      </c>
      <c r="I120" s="9"/>
      <c r="J120" s="9">
        <v>35</v>
      </c>
      <c r="K120" s="5">
        <f t="shared" si="12"/>
        <v>0</v>
      </c>
      <c r="L120" s="6">
        <f t="shared" si="10"/>
        <v>0.47619047619047622</v>
      </c>
      <c r="M120" s="3"/>
      <c r="N120" s="11">
        <f t="shared" si="13"/>
        <v>0.47619047619047622</v>
      </c>
      <c r="O120" s="5"/>
      <c r="P120" s="5">
        <v>0.5</v>
      </c>
      <c r="Q120" s="5">
        <v>0.25</v>
      </c>
      <c r="R120" s="12">
        <f t="shared" si="11"/>
        <v>1.2261904761904763</v>
      </c>
      <c r="S120" s="3"/>
      <c r="T120" s="9">
        <f>SUMIFS('Shop Wastage+CS Margin'!F:F,'Shop Wastage+CS Margin'!D:D,'Franchise Wastage '!D120,'Shop Wastage+CS Margin'!C:C,'Franchise Wastage '!C120)</f>
        <v>12</v>
      </c>
      <c r="U120" s="13">
        <f>SUMIFS('Shop Wastage+CS Margin'!A:A,'Shop Wastage+CS Margin'!D:D,'Franchise Wastage '!D120,'Shop Wastage+CS Margin'!C:C,'Franchise Wastage '!C120)</f>
        <v>2</v>
      </c>
      <c r="V120" s="16">
        <f t="shared" si="16"/>
        <v>3.4761904761904763</v>
      </c>
      <c r="W120" s="3">
        <v>4.5</v>
      </c>
      <c r="X120" s="7">
        <f t="shared" si="17"/>
        <v>3.2738095238095237</v>
      </c>
      <c r="Y120" s="7">
        <f t="shared" si="14"/>
        <v>10.773809523809524</v>
      </c>
      <c r="AA120" s="18">
        <f>SUMIFS(Sheet3!C:C,Sheet3!B:B,'Franchise Wastage '!D120,Sheet3!A:A,'Franchise Wastage '!C121)</f>
        <v>4.0088105726872243</v>
      </c>
      <c r="AC120" s="3">
        <f t="shared" si="18"/>
        <v>7.5</v>
      </c>
    </row>
    <row r="121" spans="1:29" ht="15" customHeight="1" x14ac:dyDescent="0.25">
      <c r="A121">
        <f t="shared" si="15"/>
        <v>4.5</v>
      </c>
      <c r="B121" s="20" t="s">
        <v>168</v>
      </c>
      <c r="C121" s="20" t="s">
        <v>122</v>
      </c>
      <c r="D121" s="20" t="s">
        <v>132</v>
      </c>
      <c r="E121" s="20">
        <v>100</v>
      </c>
      <c r="F121" s="20">
        <v>10</v>
      </c>
      <c r="G121" s="10" t="s">
        <v>20</v>
      </c>
      <c r="H121" s="9">
        <v>0</v>
      </c>
      <c r="I121" s="9"/>
      <c r="J121" s="9">
        <v>15</v>
      </c>
      <c r="K121" s="5">
        <f t="shared" si="12"/>
        <v>0</v>
      </c>
      <c r="L121" s="6">
        <f t="shared" si="10"/>
        <v>1.1111111111111109</v>
      </c>
      <c r="M121" s="3"/>
      <c r="N121" s="11">
        <f t="shared" si="13"/>
        <v>1.1111111111111109</v>
      </c>
      <c r="O121" s="5"/>
      <c r="P121" s="5">
        <v>0.5</v>
      </c>
      <c r="Q121" s="5">
        <v>0.25</v>
      </c>
      <c r="R121" s="12">
        <f t="shared" si="11"/>
        <v>1.8611111111111109</v>
      </c>
      <c r="S121" s="3"/>
      <c r="T121" s="9">
        <f>SUMIFS('Shop Wastage+CS Margin'!F:F,'Shop Wastage+CS Margin'!D:D,'Franchise Wastage '!D121,'Shop Wastage+CS Margin'!C:C,'Franchise Wastage '!C121)</f>
        <v>13</v>
      </c>
      <c r="U121" s="13">
        <f>SUMIFS('Shop Wastage+CS Margin'!A:A,'Shop Wastage+CS Margin'!D:D,'Franchise Wastage '!D121,'Shop Wastage+CS Margin'!C:C,'Franchise Wastage '!C121)</f>
        <v>2</v>
      </c>
      <c r="V121" s="16">
        <f t="shared" si="16"/>
        <v>4.1111111111111107</v>
      </c>
      <c r="W121" s="3">
        <v>4.5</v>
      </c>
      <c r="X121" s="7">
        <f t="shared" si="17"/>
        <v>2.6388888888888893</v>
      </c>
      <c r="Y121" s="7">
        <f t="shared" si="14"/>
        <v>11.138888888888889</v>
      </c>
      <c r="AA121" s="18">
        <f>SUMIFS(Sheet3!C:C,Sheet3!B:B,'Franchise Wastage '!D121,Sheet3!A:A,'Franchise Wastage '!C122)</f>
        <v>4.0489130434782608</v>
      </c>
      <c r="AC121" s="3">
        <f t="shared" si="18"/>
        <v>8.5</v>
      </c>
    </row>
    <row r="122" spans="1:29" ht="15" customHeight="1" x14ac:dyDescent="0.25">
      <c r="A122">
        <f t="shared" si="15"/>
        <v>6</v>
      </c>
      <c r="B122" s="20" t="s">
        <v>168</v>
      </c>
      <c r="C122" s="20" t="s">
        <v>122</v>
      </c>
      <c r="D122" s="20" t="s">
        <v>133</v>
      </c>
      <c r="E122" s="20">
        <v>100</v>
      </c>
      <c r="F122" s="20">
        <v>10</v>
      </c>
      <c r="G122" s="10" t="s">
        <v>20</v>
      </c>
      <c r="H122" s="9">
        <v>0</v>
      </c>
      <c r="I122" s="9"/>
      <c r="J122" s="9">
        <v>8</v>
      </c>
      <c r="K122" s="5">
        <f t="shared" si="12"/>
        <v>0</v>
      </c>
      <c r="L122" s="6">
        <f t="shared" si="10"/>
        <v>2.0833333333333335</v>
      </c>
      <c r="M122" s="3"/>
      <c r="N122" s="11">
        <f t="shared" si="13"/>
        <v>2.0833333333333335</v>
      </c>
      <c r="O122" s="5"/>
      <c r="P122" s="5">
        <v>0.5</v>
      </c>
      <c r="Q122" s="5">
        <v>0.25</v>
      </c>
      <c r="R122" s="12">
        <f t="shared" si="11"/>
        <v>2.8333333333333335</v>
      </c>
      <c r="S122" s="3"/>
      <c r="T122" s="9">
        <f>SUMIFS('Shop Wastage+CS Margin'!F:F,'Shop Wastage+CS Margin'!D:D,'Franchise Wastage '!D122,'Shop Wastage+CS Margin'!C:C,'Franchise Wastage '!C122)</f>
        <v>14</v>
      </c>
      <c r="U122" s="13">
        <f>SUMIFS('Shop Wastage+CS Margin'!A:A,'Shop Wastage+CS Margin'!D:D,'Franchise Wastage '!D122,'Shop Wastage+CS Margin'!C:C,'Franchise Wastage '!C122)</f>
        <v>2</v>
      </c>
      <c r="V122" s="16">
        <f t="shared" si="16"/>
        <v>5.0833333333333339</v>
      </c>
      <c r="W122" s="3">
        <v>6</v>
      </c>
      <c r="X122" s="7">
        <f t="shared" si="17"/>
        <v>3.1666666666666665</v>
      </c>
      <c r="Y122" s="7">
        <f t="shared" si="14"/>
        <v>11.166666666666666</v>
      </c>
      <c r="AA122" s="18">
        <f>SUMIFS(Sheet3!C:C,Sheet3!B:B,'Franchise Wastage '!D122,Sheet3!A:A,'Franchise Wastage '!C123)</f>
        <v>4.4285714285714288</v>
      </c>
      <c r="AC122" s="3">
        <f t="shared" si="18"/>
        <v>8</v>
      </c>
    </row>
    <row r="123" spans="1:29" ht="15" customHeight="1" x14ac:dyDescent="0.25">
      <c r="A123">
        <f t="shared" si="15"/>
        <v>8</v>
      </c>
      <c r="B123" s="20" t="s">
        <v>168</v>
      </c>
      <c r="C123" s="20" t="s">
        <v>122</v>
      </c>
      <c r="D123" s="20" t="s">
        <v>171</v>
      </c>
      <c r="E123" s="20">
        <v>100</v>
      </c>
      <c r="F123" s="20">
        <v>3</v>
      </c>
      <c r="G123" s="10" t="s">
        <v>20</v>
      </c>
      <c r="H123" s="9">
        <v>0</v>
      </c>
      <c r="I123" s="9"/>
      <c r="J123" s="9">
        <v>4</v>
      </c>
      <c r="K123" s="5">
        <f t="shared" si="12"/>
        <v>0</v>
      </c>
      <c r="L123" s="6">
        <f t="shared" si="10"/>
        <v>1.25</v>
      </c>
      <c r="M123" s="3"/>
      <c r="N123" s="11">
        <f t="shared" si="13"/>
        <v>1.25</v>
      </c>
      <c r="O123" s="5"/>
      <c r="P123" s="5">
        <v>0.5</v>
      </c>
      <c r="Q123" s="5">
        <v>0.25</v>
      </c>
      <c r="R123" s="12">
        <f t="shared" si="11"/>
        <v>2</v>
      </c>
      <c r="S123" s="3"/>
      <c r="T123" s="9">
        <f>SUMIFS('Shop Wastage+CS Margin'!F:F,'Shop Wastage+CS Margin'!D:D,'Franchise Wastage '!D123,'Shop Wastage+CS Margin'!C:C,'Franchise Wastage '!C123)</f>
        <v>24</v>
      </c>
      <c r="U123" s="13">
        <f>SUMIFS('Shop Wastage+CS Margin'!A:A,'Shop Wastage+CS Margin'!D:D,'Franchise Wastage '!D123,'Shop Wastage+CS Margin'!C:C,'Franchise Wastage '!C123)</f>
        <v>3</v>
      </c>
      <c r="V123" s="16">
        <f t="shared" si="16"/>
        <v>5.25</v>
      </c>
      <c r="W123" s="3">
        <v>8</v>
      </c>
      <c r="X123" s="7">
        <f t="shared" si="17"/>
        <v>6</v>
      </c>
      <c r="Y123" s="7">
        <f t="shared" si="14"/>
        <v>22</v>
      </c>
      <c r="AA123" s="18">
        <f>SUMIFS(Sheet3!C:C,Sheet3!B:B,'Franchise Wastage '!D123,Sheet3!A:A,'Franchise Wastage '!C124)</f>
        <v>0</v>
      </c>
      <c r="AC123" s="3">
        <f t="shared" si="18"/>
        <v>16</v>
      </c>
    </row>
    <row r="124" spans="1:29" ht="15" customHeight="1" x14ac:dyDescent="0.25">
      <c r="A124">
        <f t="shared" si="15"/>
        <v>7.5</v>
      </c>
      <c r="B124" s="20" t="s">
        <v>168</v>
      </c>
      <c r="C124" s="20" t="s">
        <v>172</v>
      </c>
      <c r="D124" s="20" t="s">
        <v>173</v>
      </c>
      <c r="E124" s="20">
        <v>100</v>
      </c>
      <c r="F124" s="20">
        <v>10</v>
      </c>
      <c r="G124" s="10" t="s">
        <v>20</v>
      </c>
      <c r="H124" s="9">
        <v>0</v>
      </c>
      <c r="I124" s="9"/>
      <c r="J124" s="9">
        <v>8</v>
      </c>
      <c r="K124" s="5">
        <f t="shared" si="12"/>
        <v>0</v>
      </c>
      <c r="L124" s="6">
        <f t="shared" si="10"/>
        <v>2.0833333333333335</v>
      </c>
      <c r="M124" s="3"/>
      <c r="N124" s="11">
        <f t="shared" si="13"/>
        <v>2.0833333333333335</v>
      </c>
      <c r="O124" s="5"/>
      <c r="P124" s="5">
        <v>1</v>
      </c>
      <c r="Q124" s="5">
        <v>0.25</v>
      </c>
      <c r="R124" s="12">
        <f t="shared" si="11"/>
        <v>3.3333333333333335</v>
      </c>
      <c r="S124" s="3"/>
      <c r="T124" s="9">
        <f>SUMIFS('Shop Wastage+CS Margin'!F:F,'Shop Wastage+CS Margin'!D:D,'Franchise Wastage '!D124,'Shop Wastage+CS Margin'!C:C,'Franchise Wastage '!C124)</f>
        <v>15</v>
      </c>
      <c r="U124" s="13">
        <f>SUMIFS('Shop Wastage+CS Margin'!A:A,'Shop Wastage+CS Margin'!D:D,'Franchise Wastage '!D124,'Shop Wastage+CS Margin'!C:C,'Franchise Wastage '!C124)</f>
        <v>3</v>
      </c>
      <c r="V124" s="16">
        <f t="shared" si="16"/>
        <v>6.5833333333333339</v>
      </c>
      <c r="W124" s="3">
        <v>7.5</v>
      </c>
      <c r="X124" s="7">
        <f t="shared" si="17"/>
        <v>4.1666666666666661</v>
      </c>
      <c r="Y124" s="7">
        <f t="shared" si="14"/>
        <v>11.666666666666666</v>
      </c>
      <c r="AA124" s="18">
        <f>SUMIFS(Sheet3!C:C,Sheet3!B:B,'Franchise Wastage '!D124,Sheet3!A:A,'Franchise Wastage '!C125)</f>
        <v>9</v>
      </c>
      <c r="AC124" s="3">
        <f t="shared" si="18"/>
        <v>7.5</v>
      </c>
    </row>
    <row r="125" spans="1:29" ht="15" customHeight="1" x14ac:dyDescent="0.25">
      <c r="A125">
        <f t="shared" si="15"/>
        <v>7.5</v>
      </c>
      <c r="B125" s="20" t="s">
        <v>168</v>
      </c>
      <c r="C125" s="20" t="s">
        <v>172</v>
      </c>
      <c r="D125" s="20" t="s">
        <v>174</v>
      </c>
      <c r="E125" s="20">
        <v>100</v>
      </c>
      <c r="F125" s="20">
        <v>10</v>
      </c>
      <c r="G125" s="10" t="s">
        <v>20</v>
      </c>
      <c r="H125" s="9">
        <v>0</v>
      </c>
      <c r="I125" s="9"/>
      <c r="J125" s="9">
        <v>8</v>
      </c>
      <c r="K125" s="5">
        <f t="shared" si="12"/>
        <v>0</v>
      </c>
      <c r="L125" s="6">
        <f t="shared" si="10"/>
        <v>2.0833333333333335</v>
      </c>
      <c r="M125" s="3"/>
      <c r="N125" s="11">
        <f t="shared" si="13"/>
        <v>2.0833333333333335</v>
      </c>
      <c r="O125" s="5"/>
      <c r="P125" s="5">
        <v>1</v>
      </c>
      <c r="Q125" s="5">
        <v>0.25</v>
      </c>
      <c r="R125" s="12">
        <f t="shared" si="11"/>
        <v>3.3333333333333335</v>
      </c>
      <c r="S125" s="3"/>
      <c r="T125" s="9">
        <f>SUMIFS('Shop Wastage+CS Margin'!F:F,'Shop Wastage+CS Margin'!D:D,'Franchise Wastage '!D125,'Shop Wastage+CS Margin'!C:C,'Franchise Wastage '!C125)</f>
        <v>15</v>
      </c>
      <c r="U125" s="13">
        <f>SUMIFS('Shop Wastage+CS Margin'!A:A,'Shop Wastage+CS Margin'!D:D,'Franchise Wastage '!D125,'Shop Wastage+CS Margin'!C:C,'Franchise Wastage '!C125)</f>
        <v>3</v>
      </c>
      <c r="V125" s="16">
        <f t="shared" si="16"/>
        <v>6.5833333333333339</v>
      </c>
      <c r="W125" s="3">
        <v>7.5</v>
      </c>
      <c r="X125" s="7">
        <f t="shared" si="17"/>
        <v>4.1666666666666661</v>
      </c>
      <c r="Y125" s="7">
        <f t="shared" si="14"/>
        <v>11.666666666666666</v>
      </c>
      <c r="AA125" s="18">
        <f>SUMIFS(Sheet3!C:C,Sheet3!B:B,'Franchise Wastage '!D125,Sheet3!A:A,'Franchise Wastage '!C126)</f>
        <v>9</v>
      </c>
      <c r="AC125" s="3">
        <f t="shared" si="18"/>
        <v>7.5</v>
      </c>
    </row>
    <row r="126" spans="1:29" ht="15" customHeight="1" x14ac:dyDescent="0.25">
      <c r="A126">
        <f t="shared" si="15"/>
        <v>7.5</v>
      </c>
      <c r="B126" s="20" t="s">
        <v>168</v>
      </c>
      <c r="C126" s="20" t="s">
        <v>172</v>
      </c>
      <c r="D126" s="20" t="s">
        <v>175</v>
      </c>
      <c r="E126" s="20">
        <v>100</v>
      </c>
      <c r="F126" s="20">
        <v>10</v>
      </c>
      <c r="G126" s="10" t="s">
        <v>20</v>
      </c>
      <c r="H126" s="9">
        <v>0</v>
      </c>
      <c r="I126" s="9"/>
      <c r="J126" s="9">
        <v>8</v>
      </c>
      <c r="K126" s="5">
        <f t="shared" si="12"/>
        <v>0</v>
      </c>
      <c r="L126" s="6">
        <f t="shared" si="10"/>
        <v>2.0833333333333335</v>
      </c>
      <c r="M126" s="3"/>
      <c r="N126" s="11">
        <f t="shared" si="13"/>
        <v>2.0833333333333335</v>
      </c>
      <c r="O126" s="5"/>
      <c r="P126" s="5">
        <v>1</v>
      </c>
      <c r="Q126" s="5">
        <v>0.25</v>
      </c>
      <c r="R126" s="12">
        <f t="shared" si="11"/>
        <v>3.3333333333333335</v>
      </c>
      <c r="S126" s="3"/>
      <c r="T126" s="9">
        <f>SUMIFS('Shop Wastage+CS Margin'!F:F,'Shop Wastage+CS Margin'!D:D,'Franchise Wastage '!D126,'Shop Wastage+CS Margin'!C:C,'Franchise Wastage '!C126)</f>
        <v>15</v>
      </c>
      <c r="U126" s="13">
        <f>SUMIFS('Shop Wastage+CS Margin'!A:A,'Shop Wastage+CS Margin'!D:D,'Franchise Wastage '!D126,'Shop Wastage+CS Margin'!C:C,'Franchise Wastage '!C126)</f>
        <v>3</v>
      </c>
      <c r="V126" s="16">
        <f t="shared" si="16"/>
        <v>6.5833333333333339</v>
      </c>
      <c r="W126" s="3">
        <v>7.5</v>
      </c>
      <c r="X126" s="7">
        <f t="shared" si="17"/>
        <v>4.1666666666666661</v>
      </c>
      <c r="Y126" s="7">
        <f t="shared" si="14"/>
        <v>11.666666666666666</v>
      </c>
      <c r="AA126" s="18">
        <f>SUMIFS(Sheet3!C:C,Sheet3!B:B,'Franchise Wastage '!D126,Sheet3!A:A,'Franchise Wastage '!C127)</f>
        <v>9</v>
      </c>
      <c r="AC126" s="3">
        <f t="shared" si="18"/>
        <v>7.5</v>
      </c>
    </row>
    <row r="127" spans="1:29" ht="15" customHeight="1" x14ac:dyDescent="0.25">
      <c r="A127">
        <f t="shared" si="15"/>
        <v>7.5</v>
      </c>
      <c r="B127" s="20" t="s">
        <v>168</v>
      </c>
      <c r="C127" s="20" t="s">
        <v>172</v>
      </c>
      <c r="D127" s="20" t="s">
        <v>176</v>
      </c>
      <c r="E127" s="20">
        <v>100</v>
      </c>
      <c r="F127" s="20">
        <v>10</v>
      </c>
      <c r="G127" s="10" t="s">
        <v>20</v>
      </c>
      <c r="H127" s="9">
        <v>0</v>
      </c>
      <c r="I127" s="9"/>
      <c r="J127" s="9">
        <v>8</v>
      </c>
      <c r="K127" s="5">
        <f t="shared" si="12"/>
        <v>0</v>
      </c>
      <c r="L127" s="6">
        <f t="shared" ref="L127:L186" si="19">(((IF(G127="Pcs",F127,"0"))/J127)*1000)/($D$1*10)</f>
        <v>2.0833333333333335</v>
      </c>
      <c r="M127" s="3"/>
      <c r="N127" s="11">
        <f t="shared" si="13"/>
        <v>2.0833333333333335</v>
      </c>
      <c r="O127" s="5"/>
      <c r="P127" s="5">
        <v>1</v>
      </c>
      <c r="Q127" s="5">
        <v>0.25</v>
      </c>
      <c r="R127" s="12">
        <f t="shared" si="11"/>
        <v>3.3333333333333335</v>
      </c>
      <c r="S127" s="3"/>
      <c r="T127" s="9">
        <f>SUMIFS('Shop Wastage+CS Margin'!F:F,'Shop Wastage+CS Margin'!D:D,'Franchise Wastage '!D127,'Shop Wastage+CS Margin'!C:C,'Franchise Wastage '!C127)</f>
        <v>15</v>
      </c>
      <c r="U127" s="13">
        <f>SUMIFS('Shop Wastage+CS Margin'!A:A,'Shop Wastage+CS Margin'!D:D,'Franchise Wastage '!D127,'Shop Wastage+CS Margin'!C:C,'Franchise Wastage '!C127)</f>
        <v>3</v>
      </c>
      <c r="V127" s="16">
        <f t="shared" si="16"/>
        <v>6.5833333333333339</v>
      </c>
      <c r="W127" s="3">
        <v>7.5</v>
      </c>
      <c r="X127" s="7">
        <f t="shared" si="17"/>
        <v>4.1666666666666661</v>
      </c>
      <c r="Y127" s="7">
        <f t="shared" si="14"/>
        <v>11.666666666666666</v>
      </c>
      <c r="AA127" s="18">
        <f>SUMIFS(Sheet3!C:C,Sheet3!B:B,'Franchise Wastage '!D127,Sheet3!A:A,'Franchise Wastage '!C128)</f>
        <v>9</v>
      </c>
      <c r="AC127" s="3">
        <f t="shared" si="18"/>
        <v>7.5</v>
      </c>
    </row>
    <row r="128" spans="1:29" ht="15" customHeight="1" x14ac:dyDescent="0.25">
      <c r="A128">
        <f t="shared" si="15"/>
        <v>7.5</v>
      </c>
      <c r="B128" s="20" t="s">
        <v>168</v>
      </c>
      <c r="C128" s="20" t="s">
        <v>172</v>
      </c>
      <c r="D128" s="20" t="s">
        <v>177</v>
      </c>
      <c r="E128" s="20">
        <v>100</v>
      </c>
      <c r="F128" s="20">
        <v>10</v>
      </c>
      <c r="G128" s="10" t="s">
        <v>20</v>
      </c>
      <c r="H128" s="9">
        <v>0</v>
      </c>
      <c r="I128" s="9"/>
      <c r="J128" s="9">
        <v>8</v>
      </c>
      <c r="K128" s="5">
        <f t="shared" si="12"/>
        <v>0</v>
      </c>
      <c r="L128" s="6">
        <f t="shared" si="19"/>
        <v>2.0833333333333335</v>
      </c>
      <c r="M128" s="3"/>
      <c r="N128" s="11">
        <f t="shared" si="13"/>
        <v>2.0833333333333335</v>
      </c>
      <c r="O128" s="5"/>
      <c r="P128" s="5">
        <v>1</v>
      </c>
      <c r="Q128" s="5">
        <v>0.25</v>
      </c>
      <c r="R128" s="12">
        <f t="shared" ref="R128:R187" si="20">N128+P128+Q128</f>
        <v>3.3333333333333335</v>
      </c>
      <c r="S128" s="3"/>
      <c r="T128" s="9">
        <f>SUMIFS('Shop Wastage+CS Margin'!F:F,'Shop Wastage+CS Margin'!D:D,'Franchise Wastage '!D128,'Shop Wastage+CS Margin'!C:C,'Franchise Wastage '!C128)</f>
        <v>15</v>
      </c>
      <c r="U128" s="13">
        <f>SUMIFS('Shop Wastage+CS Margin'!A:A,'Shop Wastage+CS Margin'!D:D,'Franchise Wastage '!D128,'Shop Wastage+CS Margin'!C:C,'Franchise Wastage '!C128)</f>
        <v>3</v>
      </c>
      <c r="V128" s="16">
        <f t="shared" si="16"/>
        <v>6.5833333333333339</v>
      </c>
      <c r="W128" s="3">
        <v>7.5</v>
      </c>
      <c r="X128" s="7">
        <f t="shared" si="17"/>
        <v>4.1666666666666661</v>
      </c>
      <c r="Y128" s="7">
        <f t="shared" si="14"/>
        <v>11.666666666666666</v>
      </c>
      <c r="AA128" s="18">
        <f>SUMIFS(Sheet3!C:C,Sheet3!B:B,'Franchise Wastage '!D128,Sheet3!A:A,'Franchise Wastage '!C129)</f>
        <v>0</v>
      </c>
      <c r="AC128" s="3">
        <f t="shared" si="18"/>
        <v>7.5</v>
      </c>
    </row>
    <row r="129" spans="1:29" ht="15" customHeight="1" x14ac:dyDescent="0.25">
      <c r="A129">
        <f t="shared" si="15"/>
        <v>7.5</v>
      </c>
      <c r="B129" s="20" t="s">
        <v>168</v>
      </c>
      <c r="C129" s="20" t="s">
        <v>172</v>
      </c>
      <c r="D129" s="20" t="s">
        <v>178</v>
      </c>
      <c r="E129" s="20">
        <v>100</v>
      </c>
      <c r="F129" s="20">
        <v>10</v>
      </c>
      <c r="G129" s="10" t="s">
        <v>20</v>
      </c>
      <c r="H129" s="9">
        <v>0</v>
      </c>
      <c r="I129" s="9"/>
      <c r="J129" s="9">
        <v>8</v>
      </c>
      <c r="K129" s="5">
        <f t="shared" si="12"/>
        <v>0</v>
      </c>
      <c r="L129" s="6">
        <f t="shared" si="19"/>
        <v>2.0833333333333335</v>
      </c>
      <c r="M129" s="3"/>
      <c r="N129" s="11">
        <f t="shared" si="13"/>
        <v>2.0833333333333335</v>
      </c>
      <c r="O129" s="5"/>
      <c r="P129" s="5">
        <v>1</v>
      </c>
      <c r="Q129" s="5">
        <v>0.25</v>
      </c>
      <c r="R129" s="12">
        <f t="shared" si="20"/>
        <v>3.3333333333333335</v>
      </c>
      <c r="S129" s="3"/>
      <c r="T129" s="9">
        <f>SUMIFS('Shop Wastage+CS Margin'!F:F,'Shop Wastage+CS Margin'!D:D,'Franchise Wastage '!D129,'Shop Wastage+CS Margin'!C:C,'Franchise Wastage '!C129)</f>
        <v>15</v>
      </c>
      <c r="U129" s="13">
        <f>SUMIFS('Shop Wastage+CS Margin'!A:A,'Shop Wastage+CS Margin'!D:D,'Franchise Wastage '!D129,'Shop Wastage+CS Margin'!C:C,'Franchise Wastage '!C129)</f>
        <v>3</v>
      </c>
      <c r="V129" s="16">
        <f t="shared" si="16"/>
        <v>6.5833333333333339</v>
      </c>
      <c r="W129" s="3">
        <v>7.5</v>
      </c>
      <c r="X129" s="7">
        <f t="shared" si="17"/>
        <v>4.1666666666666661</v>
      </c>
      <c r="Y129" s="7">
        <f t="shared" si="14"/>
        <v>11.666666666666666</v>
      </c>
      <c r="AA129" s="18">
        <f>SUMIFS(Sheet3!C:C,Sheet3!B:B,'Franchise Wastage '!D129,Sheet3!A:A,'Franchise Wastage '!C130)</f>
        <v>0</v>
      </c>
      <c r="AC129" s="3">
        <f t="shared" si="18"/>
        <v>7.5</v>
      </c>
    </row>
    <row r="130" spans="1:29" ht="15" customHeight="1" x14ac:dyDescent="0.25">
      <c r="A130">
        <f t="shared" si="15"/>
        <v>7.5</v>
      </c>
      <c r="B130" s="20" t="s">
        <v>168</v>
      </c>
      <c r="C130" s="20" t="s">
        <v>172</v>
      </c>
      <c r="D130" s="20" t="s">
        <v>179</v>
      </c>
      <c r="E130" s="20">
        <v>100</v>
      </c>
      <c r="F130" s="20">
        <v>10</v>
      </c>
      <c r="G130" s="10" t="s">
        <v>20</v>
      </c>
      <c r="H130" s="9">
        <v>0</v>
      </c>
      <c r="I130" s="9"/>
      <c r="J130" s="9">
        <v>8</v>
      </c>
      <c r="K130" s="5">
        <f t="shared" ref="K130:K193" si="21">((IF(G130="Net Wt",F130,"0"))*J130)/($D$1*10)</f>
        <v>0</v>
      </c>
      <c r="L130" s="6">
        <f t="shared" si="19"/>
        <v>2.0833333333333335</v>
      </c>
      <c r="M130" s="3"/>
      <c r="N130" s="11">
        <f t="shared" ref="N130:N193" si="22">VALUE(K130+L130+H130)</f>
        <v>2.0833333333333335</v>
      </c>
      <c r="O130" s="5"/>
      <c r="P130" s="5">
        <v>1</v>
      </c>
      <c r="Q130" s="5">
        <v>0.25</v>
      </c>
      <c r="R130" s="12">
        <f t="shared" si="20"/>
        <v>3.3333333333333335</v>
      </c>
      <c r="S130" s="3"/>
      <c r="T130" s="9">
        <f>SUMIFS('Shop Wastage+CS Margin'!F:F,'Shop Wastage+CS Margin'!D:D,'Franchise Wastage '!D130,'Shop Wastage+CS Margin'!C:C,'Franchise Wastage '!C130)</f>
        <v>15</v>
      </c>
      <c r="U130" s="13">
        <f>SUMIFS('Shop Wastage+CS Margin'!A:A,'Shop Wastage+CS Margin'!D:D,'Franchise Wastage '!D130,'Shop Wastage+CS Margin'!C:C,'Franchise Wastage '!C130)</f>
        <v>3</v>
      </c>
      <c r="V130" s="16">
        <f t="shared" si="16"/>
        <v>6.5833333333333339</v>
      </c>
      <c r="W130" s="3">
        <v>7.5</v>
      </c>
      <c r="X130" s="7">
        <f t="shared" si="17"/>
        <v>4.1666666666666661</v>
      </c>
      <c r="Y130" s="7">
        <f t="shared" ref="Y130:Y193" si="23">VALUE(T130-R130)</f>
        <v>11.666666666666666</v>
      </c>
      <c r="AA130" s="18">
        <f>SUMIFS(Sheet3!C:C,Sheet3!B:B,'Franchise Wastage '!D130,Sheet3!A:A,'Franchise Wastage '!C131)</f>
        <v>9</v>
      </c>
      <c r="AC130" s="3">
        <f t="shared" si="18"/>
        <v>7.5</v>
      </c>
    </row>
    <row r="131" spans="1:29" ht="15" customHeight="1" x14ac:dyDescent="0.25">
      <c r="A131">
        <f t="shared" ref="A131:A194" si="24">W131</f>
        <v>7.5</v>
      </c>
      <c r="B131" s="20" t="s">
        <v>168</v>
      </c>
      <c r="C131" s="20" t="s">
        <v>172</v>
      </c>
      <c r="D131" s="20" t="s">
        <v>180</v>
      </c>
      <c r="E131" s="20">
        <v>100</v>
      </c>
      <c r="F131" s="20">
        <v>10</v>
      </c>
      <c r="G131" s="10" t="s">
        <v>20</v>
      </c>
      <c r="H131" s="9">
        <v>0</v>
      </c>
      <c r="I131" s="9"/>
      <c r="J131" s="9">
        <v>8</v>
      </c>
      <c r="K131" s="5">
        <f t="shared" si="21"/>
        <v>0</v>
      </c>
      <c r="L131" s="6">
        <f t="shared" si="19"/>
        <v>2.0833333333333335</v>
      </c>
      <c r="M131" s="3"/>
      <c r="N131" s="11">
        <f t="shared" si="22"/>
        <v>2.0833333333333335</v>
      </c>
      <c r="O131" s="5"/>
      <c r="P131" s="5">
        <v>1</v>
      </c>
      <c r="Q131" s="5">
        <v>0.25</v>
      </c>
      <c r="R131" s="12">
        <f t="shared" si="20"/>
        <v>3.3333333333333335</v>
      </c>
      <c r="S131" s="3"/>
      <c r="T131" s="9">
        <f>SUMIFS('Shop Wastage+CS Margin'!F:F,'Shop Wastage+CS Margin'!D:D,'Franchise Wastage '!D131,'Shop Wastage+CS Margin'!C:C,'Franchise Wastage '!C131)</f>
        <v>15</v>
      </c>
      <c r="U131" s="13">
        <f>SUMIFS('Shop Wastage+CS Margin'!A:A,'Shop Wastage+CS Margin'!D:D,'Franchise Wastage '!D131,'Shop Wastage+CS Margin'!C:C,'Franchise Wastage '!C131)</f>
        <v>3</v>
      </c>
      <c r="V131" s="16">
        <f t="shared" si="16"/>
        <v>6.5833333333333339</v>
      </c>
      <c r="W131" s="3">
        <v>7.5</v>
      </c>
      <c r="X131" s="7">
        <f t="shared" ref="X131:X194" si="25">W131-R131</f>
        <v>4.1666666666666661</v>
      </c>
      <c r="Y131" s="7">
        <f t="shared" si="23"/>
        <v>11.666666666666666</v>
      </c>
      <c r="AA131" s="18">
        <f>SUMIFS(Sheet3!C:C,Sheet3!B:B,'Franchise Wastage '!D131,Sheet3!A:A,'Franchise Wastage '!C132)</f>
        <v>9</v>
      </c>
      <c r="AC131" s="3">
        <f t="shared" si="18"/>
        <v>7.5</v>
      </c>
    </row>
    <row r="132" spans="1:29" ht="15" customHeight="1" x14ac:dyDescent="0.25">
      <c r="A132">
        <f t="shared" si="24"/>
        <v>7.5</v>
      </c>
      <c r="B132" s="20" t="s">
        <v>168</v>
      </c>
      <c r="C132" s="20" t="s">
        <v>172</v>
      </c>
      <c r="D132" s="20" t="s">
        <v>181</v>
      </c>
      <c r="E132" s="20">
        <v>100</v>
      </c>
      <c r="F132" s="20">
        <v>10</v>
      </c>
      <c r="G132" s="10" t="s">
        <v>20</v>
      </c>
      <c r="H132" s="9">
        <v>0</v>
      </c>
      <c r="I132" s="9"/>
      <c r="J132" s="9">
        <v>8</v>
      </c>
      <c r="K132" s="5">
        <f t="shared" si="21"/>
        <v>0</v>
      </c>
      <c r="L132" s="6">
        <f t="shared" si="19"/>
        <v>2.0833333333333335</v>
      </c>
      <c r="M132" s="3"/>
      <c r="N132" s="11">
        <f t="shared" si="22"/>
        <v>2.0833333333333335</v>
      </c>
      <c r="O132" s="5"/>
      <c r="P132" s="5">
        <v>1</v>
      </c>
      <c r="Q132" s="5">
        <v>0.25</v>
      </c>
      <c r="R132" s="12">
        <f t="shared" si="20"/>
        <v>3.3333333333333335</v>
      </c>
      <c r="S132" s="3"/>
      <c r="T132" s="9">
        <f>SUMIFS('Shop Wastage+CS Margin'!F:F,'Shop Wastage+CS Margin'!D:D,'Franchise Wastage '!D132,'Shop Wastage+CS Margin'!C:C,'Franchise Wastage '!C132)</f>
        <v>15</v>
      </c>
      <c r="U132" s="13">
        <f>SUMIFS('Shop Wastage+CS Margin'!A:A,'Shop Wastage+CS Margin'!D:D,'Franchise Wastage '!D132,'Shop Wastage+CS Margin'!C:C,'Franchise Wastage '!C132)</f>
        <v>3</v>
      </c>
      <c r="V132" s="16">
        <f t="shared" si="16"/>
        <v>6.5833333333333339</v>
      </c>
      <c r="W132" s="3">
        <v>7.5</v>
      </c>
      <c r="X132" s="7">
        <f t="shared" si="25"/>
        <v>4.1666666666666661</v>
      </c>
      <c r="Y132" s="7">
        <f t="shared" si="23"/>
        <v>11.666666666666666</v>
      </c>
      <c r="AA132" s="18">
        <f>SUMIFS(Sheet3!C:C,Sheet3!B:B,'Franchise Wastage '!D132,Sheet3!A:A,'Franchise Wastage '!C133)</f>
        <v>9</v>
      </c>
      <c r="AC132" s="3">
        <f t="shared" si="18"/>
        <v>7.5</v>
      </c>
    </row>
    <row r="133" spans="1:29" ht="15" customHeight="1" x14ac:dyDescent="0.25">
      <c r="A133">
        <f t="shared" si="24"/>
        <v>7.5</v>
      </c>
      <c r="B133" s="20" t="s">
        <v>168</v>
      </c>
      <c r="C133" s="20" t="s">
        <v>172</v>
      </c>
      <c r="D133" s="20" t="s">
        <v>182</v>
      </c>
      <c r="E133" s="20">
        <v>100</v>
      </c>
      <c r="F133" s="20">
        <v>10</v>
      </c>
      <c r="G133" s="10" t="s">
        <v>20</v>
      </c>
      <c r="H133" s="9">
        <v>0</v>
      </c>
      <c r="I133" s="9"/>
      <c r="J133" s="9">
        <v>8</v>
      </c>
      <c r="K133" s="5">
        <f t="shared" si="21"/>
        <v>0</v>
      </c>
      <c r="L133" s="6">
        <f t="shared" si="19"/>
        <v>2.0833333333333335</v>
      </c>
      <c r="M133" s="3"/>
      <c r="N133" s="11">
        <f t="shared" si="22"/>
        <v>2.0833333333333335</v>
      </c>
      <c r="O133" s="5"/>
      <c r="P133" s="5">
        <v>1</v>
      </c>
      <c r="Q133" s="5">
        <v>0.25</v>
      </c>
      <c r="R133" s="12">
        <f t="shared" si="20"/>
        <v>3.3333333333333335</v>
      </c>
      <c r="S133" s="3"/>
      <c r="T133" s="9">
        <f>SUMIFS('Shop Wastage+CS Margin'!F:F,'Shop Wastage+CS Margin'!D:D,'Franchise Wastage '!D133,'Shop Wastage+CS Margin'!C:C,'Franchise Wastage '!C133)</f>
        <v>15</v>
      </c>
      <c r="U133" s="13">
        <f>SUMIFS('Shop Wastage+CS Margin'!A:A,'Shop Wastage+CS Margin'!D:D,'Franchise Wastage '!D133,'Shop Wastage+CS Margin'!C:C,'Franchise Wastage '!C133)</f>
        <v>3</v>
      </c>
      <c r="V133" s="16">
        <f t="shared" ref="V133:V196" si="26">R133+U133+Q133</f>
        <v>6.5833333333333339</v>
      </c>
      <c r="W133" s="3">
        <v>7.5</v>
      </c>
      <c r="X133" s="7">
        <f t="shared" si="25"/>
        <v>4.1666666666666661</v>
      </c>
      <c r="Y133" s="7">
        <f t="shared" si="23"/>
        <v>11.666666666666666</v>
      </c>
      <c r="AA133" s="18">
        <f>SUMIFS(Sheet3!C:C,Sheet3!B:B,'Franchise Wastage '!D133,Sheet3!A:A,'Franchise Wastage '!C134)</f>
        <v>9</v>
      </c>
      <c r="AC133" s="3">
        <f t="shared" si="18"/>
        <v>7.5</v>
      </c>
    </row>
    <row r="134" spans="1:29" ht="15" customHeight="1" x14ac:dyDescent="0.25">
      <c r="A134">
        <f t="shared" si="24"/>
        <v>7.5</v>
      </c>
      <c r="B134" s="20" t="s">
        <v>168</v>
      </c>
      <c r="C134" s="20" t="s">
        <v>172</v>
      </c>
      <c r="D134" s="20" t="s">
        <v>183</v>
      </c>
      <c r="E134" s="20">
        <v>100</v>
      </c>
      <c r="F134" s="20">
        <v>10</v>
      </c>
      <c r="G134" s="10" t="s">
        <v>20</v>
      </c>
      <c r="H134" s="9">
        <v>0</v>
      </c>
      <c r="I134" s="9"/>
      <c r="J134" s="9">
        <v>8</v>
      </c>
      <c r="K134" s="5">
        <f t="shared" si="21"/>
        <v>0</v>
      </c>
      <c r="L134" s="6">
        <f t="shared" si="19"/>
        <v>2.0833333333333335</v>
      </c>
      <c r="M134" s="3"/>
      <c r="N134" s="11">
        <f t="shared" si="22"/>
        <v>2.0833333333333335</v>
      </c>
      <c r="O134" s="5"/>
      <c r="P134" s="5">
        <v>1</v>
      </c>
      <c r="Q134" s="5">
        <v>0.25</v>
      </c>
      <c r="R134" s="12">
        <f t="shared" si="20"/>
        <v>3.3333333333333335</v>
      </c>
      <c r="S134" s="3"/>
      <c r="T134" s="9">
        <f>SUMIFS('Shop Wastage+CS Margin'!F:F,'Shop Wastage+CS Margin'!D:D,'Franchise Wastage '!D134,'Shop Wastage+CS Margin'!C:C,'Franchise Wastage '!C134)</f>
        <v>15</v>
      </c>
      <c r="U134" s="13">
        <f>SUMIFS('Shop Wastage+CS Margin'!A:A,'Shop Wastage+CS Margin'!D:D,'Franchise Wastage '!D134,'Shop Wastage+CS Margin'!C:C,'Franchise Wastage '!C134)</f>
        <v>3</v>
      </c>
      <c r="V134" s="16">
        <f t="shared" si="26"/>
        <v>6.5833333333333339</v>
      </c>
      <c r="W134" s="3">
        <v>7.5</v>
      </c>
      <c r="X134" s="7">
        <f t="shared" si="25"/>
        <v>4.1666666666666661</v>
      </c>
      <c r="Y134" s="7">
        <f t="shared" si="23"/>
        <v>11.666666666666666</v>
      </c>
      <c r="AA134" s="18">
        <f>SUMIFS(Sheet3!C:C,Sheet3!B:B,'Franchise Wastage '!D134,Sheet3!A:A,'Franchise Wastage '!C135)</f>
        <v>9</v>
      </c>
      <c r="AC134" s="3">
        <f t="shared" si="18"/>
        <v>7.5</v>
      </c>
    </row>
    <row r="135" spans="1:29" ht="15" customHeight="1" x14ac:dyDescent="0.25">
      <c r="A135">
        <f t="shared" si="24"/>
        <v>7.5</v>
      </c>
      <c r="B135" s="20" t="s">
        <v>168</v>
      </c>
      <c r="C135" s="20" t="s">
        <v>172</v>
      </c>
      <c r="D135" s="20" t="s">
        <v>184</v>
      </c>
      <c r="E135" s="20">
        <v>100</v>
      </c>
      <c r="F135" s="20">
        <v>10</v>
      </c>
      <c r="G135" s="10" t="s">
        <v>20</v>
      </c>
      <c r="H135" s="9">
        <v>0</v>
      </c>
      <c r="I135" s="9"/>
      <c r="J135" s="9">
        <v>8</v>
      </c>
      <c r="K135" s="5">
        <f t="shared" si="21"/>
        <v>0</v>
      </c>
      <c r="L135" s="6">
        <f t="shared" si="19"/>
        <v>2.0833333333333335</v>
      </c>
      <c r="M135" s="3"/>
      <c r="N135" s="11">
        <f t="shared" si="22"/>
        <v>2.0833333333333335</v>
      </c>
      <c r="O135" s="5"/>
      <c r="P135" s="5">
        <v>1</v>
      </c>
      <c r="Q135" s="5">
        <v>0.25</v>
      </c>
      <c r="R135" s="12">
        <f t="shared" si="20"/>
        <v>3.3333333333333335</v>
      </c>
      <c r="S135" s="3"/>
      <c r="T135" s="9">
        <f>SUMIFS('Shop Wastage+CS Margin'!F:F,'Shop Wastage+CS Margin'!D:D,'Franchise Wastage '!D135,'Shop Wastage+CS Margin'!C:C,'Franchise Wastage '!C135)</f>
        <v>15</v>
      </c>
      <c r="U135" s="13">
        <f>SUMIFS('Shop Wastage+CS Margin'!A:A,'Shop Wastage+CS Margin'!D:D,'Franchise Wastage '!D135,'Shop Wastage+CS Margin'!C:C,'Franchise Wastage '!C135)</f>
        <v>3</v>
      </c>
      <c r="V135" s="16">
        <f t="shared" si="26"/>
        <v>6.5833333333333339</v>
      </c>
      <c r="W135" s="3">
        <v>7.5</v>
      </c>
      <c r="X135" s="7">
        <f t="shared" si="25"/>
        <v>4.1666666666666661</v>
      </c>
      <c r="Y135" s="7">
        <f t="shared" si="23"/>
        <v>11.666666666666666</v>
      </c>
      <c r="AA135" s="18">
        <f>SUMIFS(Sheet3!C:C,Sheet3!B:B,'Franchise Wastage '!D135,Sheet3!A:A,'Franchise Wastage '!C136)</f>
        <v>0</v>
      </c>
      <c r="AC135" s="3">
        <f t="shared" si="18"/>
        <v>7.5</v>
      </c>
    </row>
    <row r="136" spans="1:29" ht="15" customHeight="1" x14ac:dyDescent="0.25">
      <c r="A136">
        <f t="shared" si="24"/>
        <v>7.5</v>
      </c>
      <c r="B136" s="20" t="s">
        <v>168</v>
      </c>
      <c r="C136" s="20" t="s">
        <v>172</v>
      </c>
      <c r="D136" s="20" t="s">
        <v>185</v>
      </c>
      <c r="E136" s="20">
        <v>100</v>
      </c>
      <c r="F136" s="20">
        <v>10</v>
      </c>
      <c r="G136" s="10" t="s">
        <v>20</v>
      </c>
      <c r="H136" s="9">
        <v>0</v>
      </c>
      <c r="I136" s="9"/>
      <c r="J136" s="9">
        <v>8</v>
      </c>
      <c r="K136" s="5">
        <f t="shared" si="21"/>
        <v>0</v>
      </c>
      <c r="L136" s="6">
        <f t="shared" si="19"/>
        <v>2.0833333333333335</v>
      </c>
      <c r="M136" s="3"/>
      <c r="N136" s="11">
        <f t="shared" si="22"/>
        <v>2.0833333333333335</v>
      </c>
      <c r="O136" s="5"/>
      <c r="P136" s="5">
        <v>1</v>
      </c>
      <c r="Q136" s="5">
        <v>0.25</v>
      </c>
      <c r="R136" s="12">
        <f t="shared" si="20"/>
        <v>3.3333333333333335</v>
      </c>
      <c r="S136" s="3"/>
      <c r="T136" s="9">
        <f>SUMIFS('Shop Wastage+CS Margin'!F:F,'Shop Wastage+CS Margin'!D:D,'Franchise Wastage '!D136,'Shop Wastage+CS Margin'!C:C,'Franchise Wastage '!C136)</f>
        <v>15</v>
      </c>
      <c r="U136" s="13">
        <f>SUMIFS('Shop Wastage+CS Margin'!A:A,'Shop Wastage+CS Margin'!D:D,'Franchise Wastage '!D136,'Shop Wastage+CS Margin'!C:C,'Franchise Wastage '!C136)</f>
        <v>3</v>
      </c>
      <c r="V136" s="16">
        <f t="shared" si="26"/>
        <v>6.5833333333333339</v>
      </c>
      <c r="W136" s="3">
        <v>7.5</v>
      </c>
      <c r="X136" s="7">
        <f t="shared" si="25"/>
        <v>4.1666666666666661</v>
      </c>
      <c r="Y136" s="7">
        <f t="shared" si="23"/>
        <v>11.666666666666666</v>
      </c>
      <c r="AA136" s="18">
        <f>SUMIFS(Sheet3!C:C,Sheet3!B:B,'Franchise Wastage '!D136,Sheet3!A:A,'Franchise Wastage '!C137)</f>
        <v>9</v>
      </c>
      <c r="AC136" s="3">
        <f t="shared" ref="AC136:AC199" si="27">T136-W136</f>
        <v>7.5</v>
      </c>
    </row>
    <row r="137" spans="1:29" ht="15" customHeight="1" x14ac:dyDescent="0.25">
      <c r="A137">
        <f t="shared" si="24"/>
        <v>7.5</v>
      </c>
      <c r="B137" s="20" t="s">
        <v>168</v>
      </c>
      <c r="C137" s="20" t="s">
        <v>172</v>
      </c>
      <c r="D137" s="20" t="s">
        <v>186</v>
      </c>
      <c r="E137" s="20">
        <v>100</v>
      </c>
      <c r="F137" s="20">
        <v>10</v>
      </c>
      <c r="G137" s="10" t="s">
        <v>20</v>
      </c>
      <c r="H137" s="9">
        <v>0</v>
      </c>
      <c r="I137" s="9"/>
      <c r="J137" s="9">
        <v>8</v>
      </c>
      <c r="K137" s="5">
        <f t="shared" si="21"/>
        <v>0</v>
      </c>
      <c r="L137" s="6">
        <f t="shared" si="19"/>
        <v>2.0833333333333335</v>
      </c>
      <c r="M137" s="3"/>
      <c r="N137" s="11">
        <f t="shared" si="22"/>
        <v>2.0833333333333335</v>
      </c>
      <c r="O137" s="5"/>
      <c r="P137" s="5">
        <v>1</v>
      </c>
      <c r="Q137" s="5">
        <v>0.25</v>
      </c>
      <c r="R137" s="12">
        <f t="shared" si="20"/>
        <v>3.3333333333333335</v>
      </c>
      <c r="S137" s="3"/>
      <c r="T137" s="9">
        <f>SUMIFS('Shop Wastage+CS Margin'!F:F,'Shop Wastage+CS Margin'!D:D,'Franchise Wastage '!D137,'Shop Wastage+CS Margin'!C:C,'Franchise Wastage '!C137)</f>
        <v>15</v>
      </c>
      <c r="U137" s="13">
        <f>SUMIFS('Shop Wastage+CS Margin'!A:A,'Shop Wastage+CS Margin'!D:D,'Franchise Wastage '!D137,'Shop Wastage+CS Margin'!C:C,'Franchise Wastage '!C137)</f>
        <v>3</v>
      </c>
      <c r="V137" s="16">
        <f t="shared" si="26"/>
        <v>6.5833333333333339</v>
      </c>
      <c r="W137" s="3">
        <v>7.5</v>
      </c>
      <c r="X137" s="7">
        <f t="shared" si="25"/>
        <v>4.1666666666666661</v>
      </c>
      <c r="Y137" s="7">
        <f t="shared" si="23"/>
        <v>11.666666666666666</v>
      </c>
      <c r="AA137" s="18">
        <f>SUMIFS(Sheet3!C:C,Sheet3!B:B,'Franchise Wastage '!D137,Sheet3!A:A,'Franchise Wastage '!#REF!)</f>
        <v>0</v>
      </c>
      <c r="AC137" s="3">
        <f t="shared" si="27"/>
        <v>7.5</v>
      </c>
    </row>
    <row r="138" spans="1:29" ht="15" customHeight="1" x14ac:dyDescent="0.25">
      <c r="A138">
        <f t="shared" si="24"/>
        <v>7.5</v>
      </c>
      <c r="B138" s="20" t="s">
        <v>168</v>
      </c>
      <c r="C138" s="20" t="s">
        <v>172</v>
      </c>
      <c r="D138" s="20" t="s">
        <v>90</v>
      </c>
      <c r="E138" s="20">
        <v>100</v>
      </c>
      <c r="F138" s="20">
        <v>10</v>
      </c>
      <c r="G138" s="10" t="s">
        <v>20</v>
      </c>
      <c r="H138" s="9">
        <v>0</v>
      </c>
      <c r="I138" s="9"/>
      <c r="J138" s="9">
        <v>8</v>
      </c>
      <c r="K138" s="5">
        <f t="shared" si="21"/>
        <v>0</v>
      </c>
      <c r="L138" s="6">
        <f t="shared" si="19"/>
        <v>2.0833333333333335</v>
      </c>
      <c r="M138" s="3"/>
      <c r="N138" s="11">
        <f t="shared" si="22"/>
        <v>2.0833333333333335</v>
      </c>
      <c r="O138" s="5"/>
      <c r="P138" s="5">
        <v>1</v>
      </c>
      <c r="Q138" s="5">
        <v>0.25</v>
      </c>
      <c r="R138" s="12">
        <f t="shared" si="20"/>
        <v>3.3333333333333335</v>
      </c>
      <c r="S138" s="3"/>
      <c r="T138" s="9">
        <f>SUMIFS('Shop Wastage+CS Margin'!F:F,'Shop Wastage+CS Margin'!D:D,'Franchise Wastage '!D138,'Shop Wastage+CS Margin'!C:C,'Franchise Wastage '!C138)</f>
        <v>15</v>
      </c>
      <c r="U138" s="13">
        <f>SUMIFS('Shop Wastage+CS Margin'!A:A,'Shop Wastage+CS Margin'!D:D,'Franchise Wastage '!D138,'Shop Wastage+CS Margin'!C:C,'Franchise Wastage '!C138)</f>
        <v>3</v>
      </c>
      <c r="V138" s="16">
        <f t="shared" si="26"/>
        <v>6.5833333333333339</v>
      </c>
      <c r="W138" s="3">
        <v>7.5</v>
      </c>
      <c r="X138" s="7">
        <f t="shared" si="25"/>
        <v>4.1666666666666661</v>
      </c>
      <c r="Y138" s="7">
        <f t="shared" si="23"/>
        <v>11.666666666666666</v>
      </c>
      <c r="AA138" s="18">
        <f>SUMIFS(Sheet3!C:C,Sheet3!B:B,'Franchise Wastage '!D138,Sheet3!A:A,'Franchise Wastage '!C139)</f>
        <v>0</v>
      </c>
      <c r="AC138" s="3">
        <f t="shared" si="27"/>
        <v>7.5</v>
      </c>
    </row>
    <row r="139" spans="1:29" ht="15" customHeight="1" x14ac:dyDescent="0.25">
      <c r="A139">
        <f t="shared" si="24"/>
        <v>7.5</v>
      </c>
      <c r="B139" s="20" t="s">
        <v>168</v>
      </c>
      <c r="C139" s="20" t="s">
        <v>172</v>
      </c>
      <c r="D139" s="20" t="s">
        <v>188</v>
      </c>
      <c r="E139" s="20">
        <v>100</v>
      </c>
      <c r="F139" s="20">
        <v>10</v>
      </c>
      <c r="G139" s="10" t="s">
        <v>20</v>
      </c>
      <c r="H139" s="9">
        <v>0</v>
      </c>
      <c r="I139" s="9"/>
      <c r="J139" s="9">
        <v>8</v>
      </c>
      <c r="K139" s="5">
        <f t="shared" si="21"/>
        <v>0</v>
      </c>
      <c r="L139" s="6">
        <f t="shared" si="19"/>
        <v>2.0833333333333335</v>
      </c>
      <c r="M139" s="3"/>
      <c r="N139" s="11">
        <f t="shared" si="22"/>
        <v>2.0833333333333335</v>
      </c>
      <c r="O139" s="5"/>
      <c r="P139" s="5">
        <v>1</v>
      </c>
      <c r="Q139" s="5">
        <v>0.25</v>
      </c>
      <c r="R139" s="12">
        <f t="shared" si="20"/>
        <v>3.3333333333333335</v>
      </c>
      <c r="S139" s="3"/>
      <c r="T139" s="9">
        <f>SUMIFS('Shop Wastage+CS Margin'!F:F,'Shop Wastage+CS Margin'!D:D,'Franchise Wastage '!D139,'Shop Wastage+CS Margin'!C:C,'Franchise Wastage '!C139)</f>
        <v>15</v>
      </c>
      <c r="U139" s="13">
        <f>SUMIFS('Shop Wastage+CS Margin'!A:A,'Shop Wastage+CS Margin'!D:D,'Franchise Wastage '!D139,'Shop Wastage+CS Margin'!C:C,'Franchise Wastage '!C139)</f>
        <v>3</v>
      </c>
      <c r="V139" s="16">
        <f t="shared" si="26"/>
        <v>6.5833333333333339</v>
      </c>
      <c r="W139" s="3">
        <v>7.5</v>
      </c>
      <c r="X139" s="7">
        <f t="shared" si="25"/>
        <v>4.1666666666666661</v>
      </c>
      <c r="Y139" s="7">
        <f t="shared" si="23"/>
        <v>11.666666666666666</v>
      </c>
      <c r="AA139" s="18">
        <f>SUMIFS(Sheet3!C:C,Sheet3!B:B,'Franchise Wastage '!D139,Sheet3!A:A,'Franchise Wastage '!C140)</f>
        <v>0</v>
      </c>
      <c r="AC139" s="3">
        <f t="shared" si="27"/>
        <v>7.5</v>
      </c>
    </row>
    <row r="140" spans="1:29" ht="15" customHeight="1" x14ac:dyDescent="0.25">
      <c r="A140">
        <f t="shared" si="24"/>
        <v>7.5</v>
      </c>
      <c r="B140" s="20" t="s">
        <v>168</v>
      </c>
      <c r="C140" s="20" t="s">
        <v>172</v>
      </c>
      <c r="D140" s="20" t="s">
        <v>189</v>
      </c>
      <c r="E140" s="20">
        <v>100</v>
      </c>
      <c r="F140" s="20">
        <v>10</v>
      </c>
      <c r="G140" s="10" t="s">
        <v>20</v>
      </c>
      <c r="H140" s="9">
        <v>0</v>
      </c>
      <c r="I140" s="9"/>
      <c r="J140" s="9">
        <v>8</v>
      </c>
      <c r="K140" s="5">
        <f t="shared" si="21"/>
        <v>0</v>
      </c>
      <c r="L140" s="6">
        <f t="shared" si="19"/>
        <v>2.0833333333333335</v>
      </c>
      <c r="M140" s="3"/>
      <c r="N140" s="11">
        <f t="shared" si="22"/>
        <v>2.0833333333333335</v>
      </c>
      <c r="O140" s="5"/>
      <c r="P140" s="5">
        <v>1</v>
      </c>
      <c r="Q140" s="5">
        <v>0.25</v>
      </c>
      <c r="R140" s="12">
        <f t="shared" si="20"/>
        <v>3.3333333333333335</v>
      </c>
      <c r="S140" s="3"/>
      <c r="T140" s="9">
        <f>SUMIFS('Shop Wastage+CS Margin'!F:F,'Shop Wastage+CS Margin'!D:D,'Franchise Wastage '!D140,'Shop Wastage+CS Margin'!C:C,'Franchise Wastage '!C140)</f>
        <v>15</v>
      </c>
      <c r="U140" s="13">
        <f>SUMIFS('Shop Wastage+CS Margin'!A:A,'Shop Wastage+CS Margin'!D:D,'Franchise Wastage '!D140,'Shop Wastage+CS Margin'!C:C,'Franchise Wastage '!C140)</f>
        <v>3</v>
      </c>
      <c r="V140" s="16">
        <f t="shared" si="26"/>
        <v>6.5833333333333339</v>
      </c>
      <c r="W140" s="3">
        <v>7.5</v>
      </c>
      <c r="X140" s="7">
        <f t="shared" si="25"/>
        <v>4.1666666666666661</v>
      </c>
      <c r="Y140" s="7">
        <f t="shared" si="23"/>
        <v>11.666666666666666</v>
      </c>
      <c r="AA140" s="18">
        <f>SUMIFS(Sheet3!C:C,Sheet3!B:B,'Franchise Wastage '!D140,Sheet3!A:A,'Franchise Wastage '!#REF!)</f>
        <v>0</v>
      </c>
      <c r="AC140" s="3">
        <f t="shared" si="27"/>
        <v>7.5</v>
      </c>
    </row>
    <row r="141" spans="1:29" ht="15" customHeight="1" x14ac:dyDescent="0.25">
      <c r="A141">
        <f t="shared" si="24"/>
        <v>7.5</v>
      </c>
      <c r="B141" s="20" t="s">
        <v>168</v>
      </c>
      <c r="C141" s="20" t="s">
        <v>172</v>
      </c>
      <c r="D141" s="20" t="s">
        <v>191</v>
      </c>
      <c r="E141" s="20">
        <v>100</v>
      </c>
      <c r="F141" s="20">
        <v>10</v>
      </c>
      <c r="G141" s="10" t="s">
        <v>20</v>
      </c>
      <c r="H141" s="9">
        <v>0</v>
      </c>
      <c r="I141" s="9"/>
      <c r="J141" s="9">
        <v>8</v>
      </c>
      <c r="K141" s="5">
        <f t="shared" si="21"/>
        <v>0</v>
      </c>
      <c r="L141" s="6">
        <f t="shared" si="19"/>
        <v>2.0833333333333335</v>
      </c>
      <c r="M141" s="3"/>
      <c r="N141" s="11">
        <f t="shared" si="22"/>
        <v>2.0833333333333335</v>
      </c>
      <c r="O141" s="5"/>
      <c r="P141" s="5">
        <v>1</v>
      </c>
      <c r="Q141" s="5">
        <v>0.25</v>
      </c>
      <c r="R141" s="12">
        <f t="shared" si="20"/>
        <v>3.3333333333333335</v>
      </c>
      <c r="S141" s="3"/>
      <c r="T141" s="9">
        <f>SUMIFS('Shop Wastage+CS Margin'!F:F,'Shop Wastage+CS Margin'!D:D,'Franchise Wastage '!D141,'Shop Wastage+CS Margin'!C:C,'Franchise Wastage '!C141)</f>
        <v>15</v>
      </c>
      <c r="U141" s="13">
        <f>SUMIFS('Shop Wastage+CS Margin'!A:A,'Shop Wastage+CS Margin'!D:D,'Franchise Wastage '!D141,'Shop Wastage+CS Margin'!C:C,'Franchise Wastage '!C141)</f>
        <v>3</v>
      </c>
      <c r="V141" s="16">
        <f t="shared" si="26"/>
        <v>6.5833333333333339</v>
      </c>
      <c r="W141" s="3">
        <v>7.5</v>
      </c>
      <c r="X141" s="7">
        <f t="shared" si="25"/>
        <v>4.1666666666666661</v>
      </c>
      <c r="Y141" s="7">
        <f t="shared" si="23"/>
        <v>11.666666666666666</v>
      </c>
      <c r="AA141" s="18">
        <f>SUMIFS(Sheet3!C:C,Sheet3!B:B,'Franchise Wastage '!D141,Sheet3!A:A,'Franchise Wastage '!C142)</f>
        <v>9</v>
      </c>
      <c r="AC141" s="3">
        <f t="shared" si="27"/>
        <v>7.5</v>
      </c>
    </row>
    <row r="142" spans="1:29" ht="15" customHeight="1" x14ac:dyDescent="0.25">
      <c r="A142">
        <f t="shared" si="24"/>
        <v>7.5</v>
      </c>
      <c r="B142" s="20" t="s">
        <v>168</v>
      </c>
      <c r="C142" s="20" t="s">
        <v>172</v>
      </c>
      <c r="D142" s="20" t="s">
        <v>192</v>
      </c>
      <c r="E142" s="20">
        <v>100</v>
      </c>
      <c r="F142" s="20">
        <v>10</v>
      </c>
      <c r="G142" s="10" t="s">
        <v>20</v>
      </c>
      <c r="H142" s="9">
        <v>0</v>
      </c>
      <c r="I142" s="9"/>
      <c r="J142" s="9">
        <v>8</v>
      </c>
      <c r="K142" s="5">
        <f t="shared" si="21"/>
        <v>0</v>
      </c>
      <c r="L142" s="6">
        <f t="shared" si="19"/>
        <v>2.0833333333333335</v>
      </c>
      <c r="M142" s="3"/>
      <c r="N142" s="11">
        <f t="shared" si="22"/>
        <v>2.0833333333333335</v>
      </c>
      <c r="O142" s="5"/>
      <c r="P142" s="5">
        <v>1</v>
      </c>
      <c r="Q142" s="5">
        <v>0.25</v>
      </c>
      <c r="R142" s="12">
        <f t="shared" si="20"/>
        <v>3.3333333333333335</v>
      </c>
      <c r="S142" s="3"/>
      <c r="T142" s="9">
        <f>SUMIFS('Shop Wastage+CS Margin'!F:F,'Shop Wastage+CS Margin'!D:D,'Franchise Wastage '!D142,'Shop Wastage+CS Margin'!C:C,'Franchise Wastage '!C142)</f>
        <v>15</v>
      </c>
      <c r="U142" s="13">
        <f>SUMIFS('Shop Wastage+CS Margin'!A:A,'Shop Wastage+CS Margin'!D:D,'Franchise Wastage '!D142,'Shop Wastage+CS Margin'!C:C,'Franchise Wastage '!C142)</f>
        <v>3</v>
      </c>
      <c r="V142" s="16">
        <f t="shared" si="26"/>
        <v>6.5833333333333339</v>
      </c>
      <c r="W142" s="3">
        <v>7.5</v>
      </c>
      <c r="X142" s="7">
        <f t="shared" si="25"/>
        <v>4.1666666666666661</v>
      </c>
      <c r="Y142" s="7">
        <f t="shared" si="23"/>
        <v>11.666666666666666</v>
      </c>
      <c r="AA142" s="18">
        <f>SUMIFS(Sheet3!C:C,Sheet3!B:B,'Franchise Wastage '!D142,Sheet3!A:A,'Franchise Wastage '!C143)</f>
        <v>0</v>
      </c>
      <c r="AC142" s="3">
        <f t="shared" si="27"/>
        <v>7.5</v>
      </c>
    </row>
    <row r="143" spans="1:29" ht="15" customHeight="1" x14ac:dyDescent="0.25">
      <c r="A143">
        <f t="shared" si="24"/>
        <v>7.5</v>
      </c>
      <c r="B143" s="20" t="s">
        <v>168</v>
      </c>
      <c r="C143" s="20" t="s">
        <v>172</v>
      </c>
      <c r="D143" s="20" t="s">
        <v>193</v>
      </c>
      <c r="E143" s="20">
        <v>100</v>
      </c>
      <c r="F143" s="20">
        <v>10</v>
      </c>
      <c r="G143" s="10" t="s">
        <v>20</v>
      </c>
      <c r="H143" s="9">
        <v>0</v>
      </c>
      <c r="I143" s="9"/>
      <c r="J143" s="9">
        <v>8</v>
      </c>
      <c r="K143" s="5">
        <f t="shared" si="21"/>
        <v>0</v>
      </c>
      <c r="L143" s="6">
        <f t="shared" si="19"/>
        <v>2.0833333333333335</v>
      </c>
      <c r="M143" s="3"/>
      <c r="N143" s="11">
        <f t="shared" si="22"/>
        <v>2.0833333333333335</v>
      </c>
      <c r="O143" s="5"/>
      <c r="P143" s="5">
        <v>1</v>
      </c>
      <c r="Q143" s="5">
        <v>0.25</v>
      </c>
      <c r="R143" s="12">
        <f t="shared" si="20"/>
        <v>3.3333333333333335</v>
      </c>
      <c r="S143" s="3"/>
      <c r="T143" s="9">
        <f>SUMIFS('Shop Wastage+CS Margin'!F:F,'Shop Wastage+CS Margin'!D:D,'Franchise Wastage '!D143,'Shop Wastage+CS Margin'!C:C,'Franchise Wastage '!C143)</f>
        <v>15</v>
      </c>
      <c r="U143" s="13">
        <f>SUMIFS('Shop Wastage+CS Margin'!A:A,'Shop Wastage+CS Margin'!D:D,'Franchise Wastage '!D143,'Shop Wastage+CS Margin'!C:C,'Franchise Wastage '!C143)</f>
        <v>3</v>
      </c>
      <c r="V143" s="16">
        <f t="shared" si="26"/>
        <v>6.5833333333333339</v>
      </c>
      <c r="W143" s="3">
        <v>7.5</v>
      </c>
      <c r="X143" s="7">
        <f t="shared" si="25"/>
        <v>4.1666666666666661</v>
      </c>
      <c r="Y143" s="7">
        <f t="shared" si="23"/>
        <v>11.666666666666666</v>
      </c>
      <c r="AA143" s="18">
        <f>SUMIFS(Sheet3!C:C,Sheet3!B:B,'Franchise Wastage '!D143,Sheet3!A:A,'Franchise Wastage '!C144)</f>
        <v>0</v>
      </c>
      <c r="AC143" s="3">
        <f t="shared" si="27"/>
        <v>7.5</v>
      </c>
    </row>
    <row r="144" spans="1:29" ht="15" customHeight="1" x14ac:dyDescent="0.25">
      <c r="A144">
        <f t="shared" si="24"/>
        <v>7.5</v>
      </c>
      <c r="B144" s="20" t="s">
        <v>168</v>
      </c>
      <c r="C144" s="20" t="s">
        <v>172</v>
      </c>
      <c r="D144" s="20" t="s">
        <v>194</v>
      </c>
      <c r="E144" s="20">
        <v>100</v>
      </c>
      <c r="F144" s="20">
        <v>10</v>
      </c>
      <c r="G144" s="10" t="s">
        <v>20</v>
      </c>
      <c r="H144" s="9">
        <v>0</v>
      </c>
      <c r="I144" s="9"/>
      <c r="J144" s="9">
        <v>8</v>
      </c>
      <c r="K144" s="5">
        <f t="shared" si="21"/>
        <v>0</v>
      </c>
      <c r="L144" s="6">
        <f t="shared" si="19"/>
        <v>2.0833333333333335</v>
      </c>
      <c r="M144" s="3"/>
      <c r="N144" s="11">
        <f t="shared" si="22"/>
        <v>2.0833333333333335</v>
      </c>
      <c r="O144" s="5"/>
      <c r="P144" s="5">
        <v>1</v>
      </c>
      <c r="Q144" s="5">
        <v>0.25</v>
      </c>
      <c r="R144" s="12">
        <f t="shared" si="20"/>
        <v>3.3333333333333335</v>
      </c>
      <c r="S144" s="3"/>
      <c r="T144" s="9">
        <f>SUMIFS('Shop Wastage+CS Margin'!F:F,'Shop Wastage+CS Margin'!D:D,'Franchise Wastage '!D144,'Shop Wastage+CS Margin'!C:C,'Franchise Wastage '!C144)</f>
        <v>15</v>
      </c>
      <c r="U144" s="13">
        <f>SUMIFS('Shop Wastage+CS Margin'!A:A,'Shop Wastage+CS Margin'!D:D,'Franchise Wastage '!D144,'Shop Wastage+CS Margin'!C:C,'Franchise Wastage '!C144)</f>
        <v>3</v>
      </c>
      <c r="V144" s="16">
        <f t="shared" si="26"/>
        <v>6.5833333333333339</v>
      </c>
      <c r="W144" s="3">
        <v>7.5</v>
      </c>
      <c r="X144" s="7">
        <f t="shared" si="25"/>
        <v>4.1666666666666661</v>
      </c>
      <c r="Y144" s="7">
        <f t="shared" si="23"/>
        <v>11.666666666666666</v>
      </c>
      <c r="AA144" s="18">
        <f>SUMIFS(Sheet3!C:C,Sheet3!B:B,'Franchise Wastage '!D144,Sheet3!A:A,'Franchise Wastage '!C145)</f>
        <v>9</v>
      </c>
      <c r="AC144" s="3">
        <f t="shared" si="27"/>
        <v>7.5</v>
      </c>
    </row>
    <row r="145" spans="1:29" ht="15" customHeight="1" x14ac:dyDescent="0.25">
      <c r="A145">
        <f t="shared" si="24"/>
        <v>7.5</v>
      </c>
      <c r="B145" s="20" t="s">
        <v>168</v>
      </c>
      <c r="C145" s="20" t="s">
        <v>172</v>
      </c>
      <c r="D145" s="20" t="s">
        <v>195</v>
      </c>
      <c r="E145" s="20">
        <v>100</v>
      </c>
      <c r="F145" s="20">
        <v>10</v>
      </c>
      <c r="G145" s="10" t="s">
        <v>20</v>
      </c>
      <c r="H145" s="9">
        <v>0</v>
      </c>
      <c r="I145" s="9"/>
      <c r="J145" s="9">
        <v>8</v>
      </c>
      <c r="K145" s="5">
        <f t="shared" si="21"/>
        <v>0</v>
      </c>
      <c r="L145" s="6">
        <f t="shared" si="19"/>
        <v>2.0833333333333335</v>
      </c>
      <c r="M145" s="3"/>
      <c r="N145" s="11">
        <f t="shared" si="22"/>
        <v>2.0833333333333335</v>
      </c>
      <c r="O145" s="5"/>
      <c r="P145" s="5">
        <v>1</v>
      </c>
      <c r="Q145" s="5">
        <v>0.25</v>
      </c>
      <c r="R145" s="12">
        <f t="shared" si="20"/>
        <v>3.3333333333333335</v>
      </c>
      <c r="S145" s="3"/>
      <c r="T145" s="9">
        <f>SUMIFS('Shop Wastage+CS Margin'!F:F,'Shop Wastage+CS Margin'!D:D,'Franchise Wastage '!D145,'Shop Wastage+CS Margin'!C:C,'Franchise Wastage '!C145)</f>
        <v>15</v>
      </c>
      <c r="U145" s="13">
        <f>SUMIFS('Shop Wastage+CS Margin'!A:A,'Shop Wastage+CS Margin'!D:D,'Franchise Wastage '!D145,'Shop Wastage+CS Margin'!C:C,'Franchise Wastage '!C145)</f>
        <v>3</v>
      </c>
      <c r="V145" s="16">
        <f t="shared" si="26"/>
        <v>6.5833333333333339</v>
      </c>
      <c r="W145" s="3">
        <v>7.5</v>
      </c>
      <c r="X145" s="7">
        <f t="shared" si="25"/>
        <v>4.1666666666666661</v>
      </c>
      <c r="Y145" s="7">
        <f t="shared" si="23"/>
        <v>11.666666666666666</v>
      </c>
      <c r="AA145" s="18">
        <f>SUMIFS(Sheet3!C:C,Sheet3!B:B,'Franchise Wastage '!D145,Sheet3!A:A,'Franchise Wastage '!C146)</f>
        <v>0</v>
      </c>
      <c r="AC145" s="3">
        <f t="shared" si="27"/>
        <v>7.5</v>
      </c>
    </row>
    <row r="146" spans="1:29" ht="15" customHeight="1" x14ac:dyDescent="0.25">
      <c r="A146">
        <f t="shared" si="24"/>
        <v>7.5</v>
      </c>
      <c r="B146" s="20" t="s">
        <v>168</v>
      </c>
      <c r="C146" s="20" t="s">
        <v>172</v>
      </c>
      <c r="D146" s="20" t="s">
        <v>196</v>
      </c>
      <c r="E146" s="20">
        <v>100</v>
      </c>
      <c r="F146" s="20">
        <v>10</v>
      </c>
      <c r="G146" s="10" t="s">
        <v>20</v>
      </c>
      <c r="H146" s="9">
        <v>0</v>
      </c>
      <c r="I146" s="9"/>
      <c r="J146" s="9">
        <v>8</v>
      </c>
      <c r="K146" s="5">
        <f t="shared" si="21"/>
        <v>0</v>
      </c>
      <c r="L146" s="6">
        <f t="shared" si="19"/>
        <v>2.0833333333333335</v>
      </c>
      <c r="M146" s="3"/>
      <c r="N146" s="11">
        <f t="shared" si="22"/>
        <v>2.0833333333333335</v>
      </c>
      <c r="O146" s="5"/>
      <c r="P146" s="5">
        <v>1</v>
      </c>
      <c r="Q146" s="5">
        <v>0.25</v>
      </c>
      <c r="R146" s="12">
        <f t="shared" si="20"/>
        <v>3.3333333333333335</v>
      </c>
      <c r="S146" s="3"/>
      <c r="T146" s="9">
        <f>SUMIFS('Shop Wastage+CS Margin'!F:F,'Shop Wastage+CS Margin'!D:D,'Franchise Wastage '!D146,'Shop Wastage+CS Margin'!C:C,'Franchise Wastage '!C146)</f>
        <v>15</v>
      </c>
      <c r="U146" s="13">
        <f>SUMIFS('Shop Wastage+CS Margin'!A:A,'Shop Wastage+CS Margin'!D:D,'Franchise Wastage '!D146,'Shop Wastage+CS Margin'!C:C,'Franchise Wastage '!C146)</f>
        <v>3</v>
      </c>
      <c r="V146" s="16">
        <f t="shared" si="26"/>
        <v>6.5833333333333339</v>
      </c>
      <c r="W146" s="3">
        <v>7.5</v>
      </c>
      <c r="X146" s="7">
        <f t="shared" si="25"/>
        <v>4.1666666666666661</v>
      </c>
      <c r="Y146" s="7">
        <f t="shared" si="23"/>
        <v>11.666666666666666</v>
      </c>
      <c r="AA146" s="18">
        <f>SUMIFS(Sheet3!C:C,Sheet3!B:B,'Franchise Wastage '!D146,Sheet3!A:A,'Franchise Wastage '!C147)</f>
        <v>0</v>
      </c>
      <c r="AC146" s="3">
        <f t="shared" si="27"/>
        <v>7.5</v>
      </c>
    </row>
    <row r="147" spans="1:29" ht="15" customHeight="1" x14ac:dyDescent="0.25">
      <c r="A147">
        <f t="shared" si="24"/>
        <v>7.5</v>
      </c>
      <c r="B147" s="20" t="s">
        <v>168</v>
      </c>
      <c r="C147" s="20" t="s">
        <v>172</v>
      </c>
      <c r="D147" s="20" t="s">
        <v>197</v>
      </c>
      <c r="E147" s="20">
        <v>100</v>
      </c>
      <c r="F147" s="20">
        <v>10</v>
      </c>
      <c r="G147" s="10" t="s">
        <v>20</v>
      </c>
      <c r="H147" s="9">
        <v>0</v>
      </c>
      <c r="I147" s="9"/>
      <c r="J147" s="9">
        <v>8</v>
      </c>
      <c r="K147" s="5">
        <f t="shared" si="21"/>
        <v>0</v>
      </c>
      <c r="L147" s="6">
        <f t="shared" si="19"/>
        <v>2.0833333333333335</v>
      </c>
      <c r="M147" s="3"/>
      <c r="N147" s="11">
        <f t="shared" si="22"/>
        <v>2.0833333333333335</v>
      </c>
      <c r="O147" s="5"/>
      <c r="P147" s="5">
        <v>1</v>
      </c>
      <c r="Q147" s="5">
        <v>0.25</v>
      </c>
      <c r="R147" s="12">
        <f t="shared" si="20"/>
        <v>3.3333333333333335</v>
      </c>
      <c r="S147" s="3"/>
      <c r="T147" s="9">
        <f>SUMIFS('Shop Wastage+CS Margin'!F:F,'Shop Wastage+CS Margin'!D:D,'Franchise Wastage '!D147,'Shop Wastage+CS Margin'!C:C,'Franchise Wastage '!C147)</f>
        <v>15</v>
      </c>
      <c r="U147" s="13">
        <f>SUMIFS('Shop Wastage+CS Margin'!A:A,'Shop Wastage+CS Margin'!D:D,'Franchise Wastage '!D147,'Shop Wastage+CS Margin'!C:C,'Franchise Wastage '!C147)</f>
        <v>3</v>
      </c>
      <c r="V147" s="16">
        <f t="shared" si="26"/>
        <v>6.5833333333333339</v>
      </c>
      <c r="W147" s="3">
        <v>7.5</v>
      </c>
      <c r="X147" s="7">
        <f t="shared" si="25"/>
        <v>4.1666666666666661</v>
      </c>
      <c r="Y147" s="7">
        <f t="shared" si="23"/>
        <v>11.666666666666666</v>
      </c>
      <c r="AA147" s="18">
        <f>SUMIFS(Sheet3!C:C,Sheet3!B:B,'Franchise Wastage '!D147,Sheet3!A:A,'Franchise Wastage '!C148)</f>
        <v>0</v>
      </c>
      <c r="AC147" s="3">
        <f t="shared" si="27"/>
        <v>7.5</v>
      </c>
    </row>
    <row r="148" spans="1:29" ht="15" customHeight="1" x14ac:dyDescent="0.25">
      <c r="A148">
        <f t="shared" si="24"/>
        <v>7.5</v>
      </c>
      <c r="B148" s="20" t="s">
        <v>168</v>
      </c>
      <c r="C148" s="20" t="s">
        <v>172</v>
      </c>
      <c r="D148" s="20" t="s">
        <v>198</v>
      </c>
      <c r="E148" s="20">
        <v>100</v>
      </c>
      <c r="F148" s="20">
        <v>10</v>
      </c>
      <c r="G148" s="10" t="s">
        <v>20</v>
      </c>
      <c r="H148" s="9">
        <v>0</v>
      </c>
      <c r="I148" s="9"/>
      <c r="J148" s="9">
        <v>8</v>
      </c>
      <c r="K148" s="5">
        <f t="shared" si="21"/>
        <v>0</v>
      </c>
      <c r="L148" s="6">
        <f t="shared" si="19"/>
        <v>2.0833333333333335</v>
      </c>
      <c r="M148" s="3"/>
      <c r="N148" s="11">
        <f t="shared" si="22"/>
        <v>2.0833333333333335</v>
      </c>
      <c r="O148" s="5"/>
      <c r="P148" s="5">
        <v>1</v>
      </c>
      <c r="Q148" s="5">
        <v>0.25</v>
      </c>
      <c r="R148" s="12">
        <f t="shared" si="20"/>
        <v>3.3333333333333335</v>
      </c>
      <c r="S148" s="3"/>
      <c r="T148" s="9">
        <f>SUMIFS('Shop Wastage+CS Margin'!F:F,'Shop Wastage+CS Margin'!D:D,'Franchise Wastage '!D148,'Shop Wastage+CS Margin'!C:C,'Franchise Wastage '!C148)</f>
        <v>15</v>
      </c>
      <c r="U148" s="13">
        <f>SUMIFS('Shop Wastage+CS Margin'!A:A,'Shop Wastage+CS Margin'!D:D,'Franchise Wastage '!D148,'Shop Wastage+CS Margin'!C:C,'Franchise Wastage '!C148)</f>
        <v>3</v>
      </c>
      <c r="V148" s="16">
        <f t="shared" si="26"/>
        <v>6.5833333333333339</v>
      </c>
      <c r="W148" s="3">
        <v>7.5</v>
      </c>
      <c r="X148" s="7">
        <f t="shared" si="25"/>
        <v>4.1666666666666661</v>
      </c>
      <c r="Y148" s="7">
        <f t="shared" si="23"/>
        <v>11.666666666666666</v>
      </c>
      <c r="AA148" s="18">
        <f>SUMIFS(Sheet3!C:C,Sheet3!B:B,'Franchise Wastage '!D148,Sheet3!A:A,'Franchise Wastage '!C149)</f>
        <v>0</v>
      </c>
      <c r="AC148" s="3">
        <f t="shared" si="27"/>
        <v>7.5</v>
      </c>
    </row>
    <row r="149" spans="1:29" ht="15" customHeight="1" x14ac:dyDescent="0.25">
      <c r="A149">
        <f t="shared" si="24"/>
        <v>7.5</v>
      </c>
      <c r="B149" s="20" t="s">
        <v>168</v>
      </c>
      <c r="C149" s="20" t="s">
        <v>172</v>
      </c>
      <c r="D149" s="20" t="s">
        <v>199</v>
      </c>
      <c r="E149" s="20">
        <v>100</v>
      </c>
      <c r="F149" s="20">
        <v>10</v>
      </c>
      <c r="G149" s="10" t="s">
        <v>20</v>
      </c>
      <c r="H149" s="9">
        <v>0</v>
      </c>
      <c r="I149" s="9"/>
      <c r="J149" s="9">
        <v>8</v>
      </c>
      <c r="K149" s="5">
        <f t="shared" si="21"/>
        <v>0</v>
      </c>
      <c r="L149" s="6">
        <f t="shared" si="19"/>
        <v>2.0833333333333335</v>
      </c>
      <c r="M149" s="3"/>
      <c r="N149" s="11">
        <f t="shared" si="22"/>
        <v>2.0833333333333335</v>
      </c>
      <c r="O149" s="5"/>
      <c r="P149" s="5">
        <v>1</v>
      </c>
      <c r="Q149" s="5">
        <v>0.25</v>
      </c>
      <c r="R149" s="12">
        <f t="shared" si="20"/>
        <v>3.3333333333333335</v>
      </c>
      <c r="S149" s="3"/>
      <c r="T149" s="9">
        <f>SUMIFS('Shop Wastage+CS Margin'!F:F,'Shop Wastage+CS Margin'!D:D,'Franchise Wastage '!D149,'Shop Wastage+CS Margin'!C:C,'Franchise Wastage '!C149)</f>
        <v>15</v>
      </c>
      <c r="U149" s="13">
        <f>SUMIFS('Shop Wastage+CS Margin'!A:A,'Shop Wastage+CS Margin'!D:D,'Franchise Wastage '!D149,'Shop Wastage+CS Margin'!C:C,'Franchise Wastage '!C149)</f>
        <v>3</v>
      </c>
      <c r="V149" s="16">
        <f t="shared" si="26"/>
        <v>6.5833333333333339</v>
      </c>
      <c r="W149" s="3">
        <v>7.5</v>
      </c>
      <c r="X149" s="7">
        <f t="shared" si="25"/>
        <v>4.1666666666666661</v>
      </c>
      <c r="Y149" s="7">
        <f t="shared" si="23"/>
        <v>11.666666666666666</v>
      </c>
      <c r="AA149" s="18">
        <f>SUMIFS(Sheet3!C:C,Sheet3!B:B,'Franchise Wastage '!D149,Sheet3!A:A,'Franchise Wastage '!C150)</f>
        <v>9</v>
      </c>
      <c r="AC149" s="3">
        <f t="shared" si="27"/>
        <v>7.5</v>
      </c>
    </row>
    <row r="150" spans="1:29" ht="15" customHeight="1" x14ac:dyDescent="0.25">
      <c r="A150">
        <f t="shared" si="24"/>
        <v>7.5</v>
      </c>
      <c r="B150" s="20" t="s">
        <v>168</v>
      </c>
      <c r="C150" s="20" t="s">
        <v>172</v>
      </c>
      <c r="D150" s="20" t="s">
        <v>200</v>
      </c>
      <c r="E150" s="20">
        <v>100</v>
      </c>
      <c r="F150" s="20">
        <v>10</v>
      </c>
      <c r="G150" s="10" t="s">
        <v>20</v>
      </c>
      <c r="H150" s="9">
        <v>0</v>
      </c>
      <c r="I150" s="9"/>
      <c r="J150" s="9">
        <v>8</v>
      </c>
      <c r="K150" s="5">
        <f t="shared" si="21"/>
        <v>0</v>
      </c>
      <c r="L150" s="6">
        <f t="shared" si="19"/>
        <v>2.0833333333333335</v>
      </c>
      <c r="M150" s="3"/>
      <c r="N150" s="11">
        <f t="shared" si="22"/>
        <v>2.0833333333333335</v>
      </c>
      <c r="O150" s="5"/>
      <c r="P150" s="5">
        <v>1</v>
      </c>
      <c r="Q150" s="5">
        <v>0.25</v>
      </c>
      <c r="R150" s="12">
        <f t="shared" si="20"/>
        <v>3.3333333333333335</v>
      </c>
      <c r="S150" s="3"/>
      <c r="T150" s="9">
        <f>SUMIFS('Shop Wastage+CS Margin'!F:F,'Shop Wastage+CS Margin'!D:D,'Franchise Wastage '!D150,'Shop Wastage+CS Margin'!C:C,'Franchise Wastage '!C150)</f>
        <v>15</v>
      </c>
      <c r="U150" s="13">
        <f>SUMIFS('Shop Wastage+CS Margin'!A:A,'Shop Wastage+CS Margin'!D:D,'Franchise Wastage '!D150,'Shop Wastage+CS Margin'!C:C,'Franchise Wastage '!C150)</f>
        <v>3</v>
      </c>
      <c r="V150" s="16">
        <f t="shared" si="26"/>
        <v>6.5833333333333339</v>
      </c>
      <c r="W150" s="3">
        <v>7.5</v>
      </c>
      <c r="X150" s="7">
        <f t="shared" si="25"/>
        <v>4.1666666666666661</v>
      </c>
      <c r="Y150" s="7">
        <f t="shared" si="23"/>
        <v>11.666666666666666</v>
      </c>
      <c r="AA150" s="18">
        <f>SUMIFS(Sheet3!C:C,Sheet3!B:B,'Franchise Wastage '!D150,Sheet3!A:A,'Franchise Wastage '!C151)</f>
        <v>0</v>
      </c>
      <c r="AC150" s="3">
        <f t="shared" si="27"/>
        <v>7.5</v>
      </c>
    </row>
    <row r="151" spans="1:29" ht="15" customHeight="1" x14ac:dyDescent="0.25">
      <c r="A151">
        <f t="shared" si="24"/>
        <v>7.5</v>
      </c>
      <c r="B151" s="20" t="s">
        <v>168</v>
      </c>
      <c r="C151" s="20" t="s">
        <v>172</v>
      </c>
      <c r="D151" s="20" t="s">
        <v>201</v>
      </c>
      <c r="E151" s="20">
        <v>100</v>
      </c>
      <c r="F151" s="20">
        <v>10</v>
      </c>
      <c r="G151" s="10" t="s">
        <v>20</v>
      </c>
      <c r="H151" s="9">
        <v>0</v>
      </c>
      <c r="I151" s="9"/>
      <c r="J151" s="9">
        <v>8</v>
      </c>
      <c r="K151" s="5">
        <f t="shared" si="21"/>
        <v>0</v>
      </c>
      <c r="L151" s="6">
        <f t="shared" si="19"/>
        <v>2.0833333333333335</v>
      </c>
      <c r="M151" s="3"/>
      <c r="N151" s="11">
        <f t="shared" si="22"/>
        <v>2.0833333333333335</v>
      </c>
      <c r="O151" s="5"/>
      <c r="P151" s="5">
        <v>1</v>
      </c>
      <c r="Q151" s="5">
        <v>0.25</v>
      </c>
      <c r="R151" s="12">
        <f t="shared" si="20"/>
        <v>3.3333333333333335</v>
      </c>
      <c r="S151" s="3"/>
      <c r="T151" s="9">
        <f>SUMIFS('Shop Wastage+CS Margin'!F:F,'Shop Wastage+CS Margin'!D:D,'Franchise Wastage '!D151,'Shop Wastage+CS Margin'!C:C,'Franchise Wastage '!C151)</f>
        <v>15</v>
      </c>
      <c r="U151" s="13">
        <f>SUMIFS('Shop Wastage+CS Margin'!A:A,'Shop Wastage+CS Margin'!D:D,'Franchise Wastage '!D151,'Shop Wastage+CS Margin'!C:C,'Franchise Wastage '!C151)</f>
        <v>3</v>
      </c>
      <c r="V151" s="16">
        <f t="shared" si="26"/>
        <v>6.5833333333333339</v>
      </c>
      <c r="W151" s="3">
        <v>7.5</v>
      </c>
      <c r="X151" s="7">
        <f t="shared" si="25"/>
        <v>4.1666666666666661</v>
      </c>
      <c r="Y151" s="7">
        <f t="shared" si="23"/>
        <v>11.666666666666666</v>
      </c>
      <c r="AA151" s="18">
        <f>SUMIFS(Sheet3!C:C,Sheet3!B:B,'Franchise Wastage '!D151,Sheet3!A:A,'Franchise Wastage '!C152)</f>
        <v>9</v>
      </c>
      <c r="AC151" s="3">
        <f t="shared" si="27"/>
        <v>7.5</v>
      </c>
    </row>
    <row r="152" spans="1:29" ht="15" customHeight="1" x14ac:dyDescent="0.25">
      <c r="A152">
        <f t="shared" si="24"/>
        <v>7.5</v>
      </c>
      <c r="B152" s="20" t="s">
        <v>168</v>
      </c>
      <c r="C152" s="20" t="s">
        <v>172</v>
      </c>
      <c r="D152" s="20" t="s">
        <v>202</v>
      </c>
      <c r="E152" s="20">
        <v>100</v>
      </c>
      <c r="F152" s="20">
        <v>10</v>
      </c>
      <c r="G152" s="10" t="s">
        <v>20</v>
      </c>
      <c r="H152" s="9">
        <v>0</v>
      </c>
      <c r="I152" s="9"/>
      <c r="J152" s="9">
        <v>8</v>
      </c>
      <c r="K152" s="5">
        <f t="shared" si="21"/>
        <v>0</v>
      </c>
      <c r="L152" s="6">
        <f t="shared" si="19"/>
        <v>2.0833333333333335</v>
      </c>
      <c r="M152" s="3"/>
      <c r="N152" s="11">
        <f t="shared" si="22"/>
        <v>2.0833333333333335</v>
      </c>
      <c r="O152" s="5"/>
      <c r="P152" s="5">
        <v>1</v>
      </c>
      <c r="Q152" s="5">
        <v>0.25</v>
      </c>
      <c r="R152" s="12">
        <f t="shared" si="20"/>
        <v>3.3333333333333335</v>
      </c>
      <c r="S152" s="3"/>
      <c r="T152" s="9">
        <f>SUMIFS('Shop Wastage+CS Margin'!F:F,'Shop Wastage+CS Margin'!D:D,'Franchise Wastage '!D152,'Shop Wastage+CS Margin'!C:C,'Franchise Wastage '!C152)</f>
        <v>15</v>
      </c>
      <c r="U152" s="13">
        <f>SUMIFS('Shop Wastage+CS Margin'!A:A,'Shop Wastage+CS Margin'!D:D,'Franchise Wastage '!D152,'Shop Wastage+CS Margin'!C:C,'Franchise Wastage '!C152)</f>
        <v>3</v>
      </c>
      <c r="V152" s="16">
        <f t="shared" si="26"/>
        <v>6.5833333333333339</v>
      </c>
      <c r="W152" s="3">
        <v>7.5</v>
      </c>
      <c r="X152" s="7">
        <f t="shared" si="25"/>
        <v>4.1666666666666661</v>
      </c>
      <c r="Y152" s="7">
        <f t="shared" si="23"/>
        <v>11.666666666666666</v>
      </c>
      <c r="AA152" s="18">
        <f>SUMIFS(Sheet3!C:C,Sheet3!B:B,'Franchise Wastage '!D152,Sheet3!A:A,'Franchise Wastage '!C153)</f>
        <v>0</v>
      </c>
      <c r="AC152" s="3">
        <f t="shared" si="27"/>
        <v>7.5</v>
      </c>
    </row>
    <row r="153" spans="1:29" ht="15" customHeight="1" x14ac:dyDescent="0.25">
      <c r="A153">
        <f t="shared" si="24"/>
        <v>7.5</v>
      </c>
      <c r="B153" s="20" t="s">
        <v>168</v>
      </c>
      <c r="C153" s="20" t="s">
        <v>172</v>
      </c>
      <c r="D153" s="20" t="s">
        <v>203</v>
      </c>
      <c r="E153" s="20">
        <v>100</v>
      </c>
      <c r="F153" s="20">
        <v>10</v>
      </c>
      <c r="G153" s="10" t="s">
        <v>20</v>
      </c>
      <c r="H153" s="9">
        <v>0</v>
      </c>
      <c r="I153" s="9"/>
      <c r="J153" s="9">
        <v>8</v>
      </c>
      <c r="K153" s="5">
        <f t="shared" si="21"/>
        <v>0</v>
      </c>
      <c r="L153" s="6">
        <f t="shared" si="19"/>
        <v>2.0833333333333335</v>
      </c>
      <c r="M153" s="3"/>
      <c r="N153" s="11">
        <f t="shared" si="22"/>
        <v>2.0833333333333335</v>
      </c>
      <c r="O153" s="5"/>
      <c r="P153" s="5">
        <v>1</v>
      </c>
      <c r="Q153" s="5">
        <v>0.25</v>
      </c>
      <c r="R153" s="12">
        <f t="shared" si="20"/>
        <v>3.3333333333333335</v>
      </c>
      <c r="S153" s="3"/>
      <c r="T153" s="9">
        <f>SUMIFS('Shop Wastage+CS Margin'!F:F,'Shop Wastage+CS Margin'!D:D,'Franchise Wastage '!D153,'Shop Wastage+CS Margin'!C:C,'Franchise Wastage '!C153)</f>
        <v>15</v>
      </c>
      <c r="U153" s="13">
        <f>SUMIFS('Shop Wastage+CS Margin'!A:A,'Shop Wastage+CS Margin'!D:D,'Franchise Wastage '!D153,'Shop Wastage+CS Margin'!C:C,'Franchise Wastage '!C153)</f>
        <v>3</v>
      </c>
      <c r="V153" s="16">
        <f t="shared" si="26"/>
        <v>6.5833333333333339</v>
      </c>
      <c r="W153" s="3">
        <v>7.5</v>
      </c>
      <c r="X153" s="7">
        <f t="shared" si="25"/>
        <v>4.1666666666666661</v>
      </c>
      <c r="Y153" s="7">
        <f t="shared" si="23"/>
        <v>11.666666666666666</v>
      </c>
      <c r="AA153" s="18">
        <f>SUMIFS(Sheet3!C:C,Sheet3!B:B,'Franchise Wastage '!D153,Sheet3!A:A,'Franchise Wastage '!#REF!)</f>
        <v>0</v>
      </c>
      <c r="AC153" s="3">
        <f t="shared" si="27"/>
        <v>7.5</v>
      </c>
    </row>
    <row r="154" spans="1:29" ht="15" customHeight="1" x14ac:dyDescent="0.25">
      <c r="A154">
        <f t="shared" si="24"/>
        <v>7.5</v>
      </c>
      <c r="B154" s="20" t="s">
        <v>168</v>
      </c>
      <c r="C154" s="20" t="s">
        <v>172</v>
      </c>
      <c r="D154" s="20" t="s">
        <v>204</v>
      </c>
      <c r="E154" s="20">
        <v>100</v>
      </c>
      <c r="F154" s="20">
        <v>10</v>
      </c>
      <c r="G154" s="10" t="s">
        <v>20</v>
      </c>
      <c r="H154" s="9">
        <v>0</v>
      </c>
      <c r="I154" s="9"/>
      <c r="J154" s="9">
        <v>8</v>
      </c>
      <c r="K154" s="5">
        <f t="shared" si="21"/>
        <v>0</v>
      </c>
      <c r="L154" s="6">
        <f t="shared" si="19"/>
        <v>2.0833333333333335</v>
      </c>
      <c r="M154" s="3"/>
      <c r="N154" s="11">
        <f t="shared" si="22"/>
        <v>2.0833333333333335</v>
      </c>
      <c r="O154" s="5"/>
      <c r="P154" s="5">
        <v>1</v>
      </c>
      <c r="Q154" s="5">
        <v>0.25</v>
      </c>
      <c r="R154" s="12">
        <f t="shared" si="20"/>
        <v>3.3333333333333335</v>
      </c>
      <c r="S154" s="3"/>
      <c r="T154" s="9">
        <f>SUMIFS('Shop Wastage+CS Margin'!F:F,'Shop Wastage+CS Margin'!D:D,'Franchise Wastage '!D154,'Shop Wastage+CS Margin'!C:C,'Franchise Wastage '!C154)</f>
        <v>15</v>
      </c>
      <c r="U154" s="13">
        <f>SUMIFS('Shop Wastage+CS Margin'!A:A,'Shop Wastage+CS Margin'!D:D,'Franchise Wastage '!D154,'Shop Wastage+CS Margin'!C:C,'Franchise Wastage '!C154)</f>
        <v>3</v>
      </c>
      <c r="V154" s="16">
        <f t="shared" si="26"/>
        <v>6.5833333333333339</v>
      </c>
      <c r="W154" s="3">
        <v>7.5</v>
      </c>
      <c r="X154" s="7">
        <f t="shared" si="25"/>
        <v>4.1666666666666661</v>
      </c>
      <c r="Y154" s="7">
        <f t="shared" si="23"/>
        <v>11.666666666666666</v>
      </c>
      <c r="AA154" s="18">
        <f>SUMIFS(Sheet3!C:C,Sheet3!B:B,'Franchise Wastage '!D154,Sheet3!A:A,'Franchise Wastage '!C155)</f>
        <v>9</v>
      </c>
      <c r="AC154" s="3">
        <f t="shared" si="27"/>
        <v>7.5</v>
      </c>
    </row>
    <row r="155" spans="1:29" ht="15" customHeight="1" x14ac:dyDescent="0.25">
      <c r="A155">
        <f t="shared" si="24"/>
        <v>7.5</v>
      </c>
      <c r="B155" s="20" t="s">
        <v>168</v>
      </c>
      <c r="C155" s="20" t="s">
        <v>172</v>
      </c>
      <c r="D155" s="20" t="s">
        <v>205</v>
      </c>
      <c r="E155" s="20">
        <v>100</v>
      </c>
      <c r="F155" s="20">
        <v>10</v>
      </c>
      <c r="G155" s="10" t="s">
        <v>20</v>
      </c>
      <c r="H155" s="9">
        <v>0</v>
      </c>
      <c r="I155" s="9"/>
      <c r="J155" s="9">
        <v>8</v>
      </c>
      <c r="K155" s="5">
        <f t="shared" si="21"/>
        <v>0</v>
      </c>
      <c r="L155" s="6">
        <f t="shared" si="19"/>
        <v>2.0833333333333335</v>
      </c>
      <c r="M155" s="3"/>
      <c r="N155" s="11">
        <f t="shared" si="22"/>
        <v>2.0833333333333335</v>
      </c>
      <c r="O155" s="5"/>
      <c r="P155" s="5">
        <v>1</v>
      </c>
      <c r="Q155" s="5">
        <v>0.25</v>
      </c>
      <c r="R155" s="12">
        <f t="shared" si="20"/>
        <v>3.3333333333333335</v>
      </c>
      <c r="S155" s="3"/>
      <c r="T155" s="9">
        <f>SUMIFS('Shop Wastage+CS Margin'!F:F,'Shop Wastage+CS Margin'!D:D,'Franchise Wastage '!D155,'Shop Wastage+CS Margin'!C:C,'Franchise Wastage '!C155)</f>
        <v>15</v>
      </c>
      <c r="U155" s="13">
        <f>SUMIFS('Shop Wastage+CS Margin'!A:A,'Shop Wastage+CS Margin'!D:D,'Franchise Wastage '!D155,'Shop Wastage+CS Margin'!C:C,'Franchise Wastage '!C155)</f>
        <v>3</v>
      </c>
      <c r="V155" s="16">
        <f t="shared" si="26"/>
        <v>6.5833333333333339</v>
      </c>
      <c r="W155" s="3">
        <v>7.5</v>
      </c>
      <c r="X155" s="7">
        <f t="shared" si="25"/>
        <v>4.1666666666666661</v>
      </c>
      <c r="Y155" s="7">
        <f t="shared" si="23"/>
        <v>11.666666666666666</v>
      </c>
      <c r="AA155" s="18">
        <f>SUMIFS(Sheet3!C:C,Sheet3!B:B,'Franchise Wastage '!D155,Sheet3!A:A,'Franchise Wastage '!C156)</f>
        <v>9</v>
      </c>
      <c r="AC155" s="3">
        <f t="shared" si="27"/>
        <v>7.5</v>
      </c>
    </row>
    <row r="156" spans="1:29" ht="15" customHeight="1" x14ac:dyDescent="0.25">
      <c r="A156">
        <f t="shared" si="24"/>
        <v>7.5</v>
      </c>
      <c r="B156" s="20" t="s">
        <v>168</v>
      </c>
      <c r="C156" s="20" t="s">
        <v>172</v>
      </c>
      <c r="D156" s="20" t="s">
        <v>206</v>
      </c>
      <c r="E156" s="20">
        <v>100</v>
      </c>
      <c r="F156" s="20">
        <v>10</v>
      </c>
      <c r="G156" s="10" t="s">
        <v>20</v>
      </c>
      <c r="H156" s="9">
        <v>0</v>
      </c>
      <c r="I156" s="9"/>
      <c r="J156" s="9">
        <v>8</v>
      </c>
      <c r="K156" s="5">
        <f t="shared" si="21"/>
        <v>0</v>
      </c>
      <c r="L156" s="6">
        <f t="shared" si="19"/>
        <v>2.0833333333333335</v>
      </c>
      <c r="M156" s="3"/>
      <c r="N156" s="11">
        <f t="shared" si="22"/>
        <v>2.0833333333333335</v>
      </c>
      <c r="O156" s="5"/>
      <c r="P156" s="5">
        <v>1</v>
      </c>
      <c r="Q156" s="5">
        <v>0.25</v>
      </c>
      <c r="R156" s="12">
        <f t="shared" si="20"/>
        <v>3.3333333333333335</v>
      </c>
      <c r="S156" s="3"/>
      <c r="T156" s="9">
        <f>SUMIFS('Shop Wastage+CS Margin'!F:F,'Shop Wastage+CS Margin'!D:D,'Franchise Wastage '!D156,'Shop Wastage+CS Margin'!C:C,'Franchise Wastage '!C156)</f>
        <v>15</v>
      </c>
      <c r="U156" s="13">
        <f>SUMIFS('Shop Wastage+CS Margin'!A:A,'Shop Wastage+CS Margin'!D:D,'Franchise Wastage '!D156,'Shop Wastage+CS Margin'!C:C,'Franchise Wastage '!C156)</f>
        <v>3</v>
      </c>
      <c r="V156" s="16">
        <f t="shared" si="26"/>
        <v>6.5833333333333339</v>
      </c>
      <c r="W156" s="3">
        <v>7.5</v>
      </c>
      <c r="X156" s="7">
        <f t="shared" si="25"/>
        <v>4.1666666666666661</v>
      </c>
      <c r="Y156" s="7">
        <f t="shared" si="23"/>
        <v>11.666666666666666</v>
      </c>
      <c r="AA156" s="18">
        <f>SUMIFS(Sheet3!C:C,Sheet3!B:B,'Franchise Wastage '!D156,Sheet3!A:A,'Franchise Wastage '!C157)</f>
        <v>0</v>
      </c>
      <c r="AC156" s="3">
        <f t="shared" si="27"/>
        <v>7.5</v>
      </c>
    </row>
    <row r="157" spans="1:29" ht="15" customHeight="1" x14ac:dyDescent="0.25">
      <c r="A157">
        <f t="shared" si="24"/>
        <v>7.5</v>
      </c>
      <c r="B157" s="20" t="s">
        <v>168</v>
      </c>
      <c r="C157" s="20" t="s">
        <v>172</v>
      </c>
      <c r="D157" s="20" t="s">
        <v>207</v>
      </c>
      <c r="E157" s="20">
        <v>100</v>
      </c>
      <c r="F157" s="20">
        <v>10</v>
      </c>
      <c r="G157" s="10" t="s">
        <v>20</v>
      </c>
      <c r="H157" s="9">
        <v>0</v>
      </c>
      <c r="I157" s="9"/>
      <c r="J157" s="9">
        <v>8</v>
      </c>
      <c r="K157" s="5">
        <f t="shared" si="21"/>
        <v>0</v>
      </c>
      <c r="L157" s="6">
        <f t="shared" si="19"/>
        <v>2.0833333333333335</v>
      </c>
      <c r="M157" s="3"/>
      <c r="N157" s="11">
        <f t="shared" si="22"/>
        <v>2.0833333333333335</v>
      </c>
      <c r="O157" s="5"/>
      <c r="P157" s="5">
        <v>1</v>
      </c>
      <c r="Q157" s="5">
        <v>0.25</v>
      </c>
      <c r="R157" s="12">
        <f t="shared" si="20"/>
        <v>3.3333333333333335</v>
      </c>
      <c r="S157" s="3"/>
      <c r="T157" s="9">
        <f>SUMIFS('Shop Wastage+CS Margin'!F:F,'Shop Wastage+CS Margin'!D:D,'Franchise Wastage '!D157,'Shop Wastage+CS Margin'!C:C,'Franchise Wastage '!C157)</f>
        <v>15</v>
      </c>
      <c r="U157" s="13">
        <f>SUMIFS('Shop Wastage+CS Margin'!A:A,'Shop Wastage+CS Margin'!D:D,'Franchise Wastage '!D157,'Shop Wastage+CS Margin'!C:C,'Franchise Wastage '!C157)</f>
        <v>3</v>
      </c>
      <c r="V157" s="16">
        <f t="shared" si="26"/>
        <v>6.5833333333333339</v>
      </c>
      <c r="W157" s="3">
        <v>7.5</v>
      </c>
      <c r="X157" s="7">
        <f t="shared" si="25"/>
        <v>4.1666666666666661</v>
      </c>
      <c r="Y157" s="7">
        <f t="shared" si="23"/>
        <v>11.666666666666666</v>
      </c>
      <c r="AA157" s="18">
        <f>SUMIFS(Sheet3!C:C,Sheet3!B:B,'Franchise Wastage '!D157,Sheet3!A:A,'Franchise Wastage '!C158)</f>
        <v>0</v>
      </c>
      <c r="AC157" s="3">
        <f t="shared" si="27"/>
        <v>7.5</v>
      </c>
    </row>
    <row r="158" spans="1:29" ht="15" customHeight="1" x14ac:dyDescent="0.25">
      <c r="A158">
        <f t="shared" si="24"/>
        <v>14</v>
      </c>
      <c r="B158" s="20" t="s">
        <v>168</v>
      </c>
      <c r="C158" s="20" t="s">
        <v>208</v>
      </c>
      <c r="D158" s="20" t="s">
        <v>31</v>
      </c>
      <c r="E158" s="20">
        <v>70</v>
      </c>
      <c r="F158" s="20">
        <v>0.6</v>
      </c>
      <c r="G158" s="10" t="s">
        <v>10</v>
      </c>
      <c r="H158" s="9">
        <v>7</v>
      </c>
      <c r="I158" s="9"/>
      <c r="J158" s="9">
        <v>1000</v>
      </c>
      <c r="K158" s="5">
        <f t="shared" si="21"/>
        <v>1</v>
      </c>
      <c r="L158" s="6">
        <f t="shared" si="19"/>
        <v>0</v>
      </c>
      <c r="M158" s="3"/>
      <c r="N158" s="11">
        <f t="shared" si="22"/>
        <v>8</v>
      </c>
      <c r="O158" s="5"/>
      <c r="P158" s="5">
        <v>1</v>
      </c>
      <c r="Q158" s="5">
        <v>0.25</v>
      </c>
      <c r="R158" s="12">
        <f t="shared" si="20"/>
        <v>9.25</v>
      </c>
      <c r="S158" s="3"/>
      <c r="T158" s="9">
        <f>SUMIFS('Shop Wastage+CS Margin'!F:F,'Shop Wastage+CS Margin'!D:D,'Franchise Wastage '!D158,'Shop Wastage+CS Margin'!C:C,'Franchise Wastage '!C158)</f>
        <v>25</v>
      </c>
      <c r="U158" s="13">
        <f>SUMIFS('Shop Wastage+CS Margin'!A:A,'Shop Wastage+CS Margin'!D:D,'Franchise Wastage '!D158,'Shop Wastage+CS Margin'!C:C,'Franchise Wastage '!C158)</f>
        <v>5</v>
      </c>
      <c r="V158" s="16">
        <f t="shared" si="26"/>
        <v>14.5</v>
      </c>
      <c r="W158" s="3">
        <v>14</v>
      </c>
      <c r="X158" s="7">
        <f t="shared" si="25"/>
        <v>4.75</v>
      </c>
      <c r="Y158" s="7">
        <f t="shared" si="23"/>
        <v>15.75</v>
      </c>
      <c r="AA158" s="18">
        <f>SUMIFS(Sheet3!C:C,Sheet3!B:B,'Franchise Wastage '!D158,Sheet3!A:A,'Franchise Wastage '!C159)</f>
        <v>0</v>
      </c>
      <c r="AC158" s="3">
        <f t="shared" si="27"/>
        <v>11</v>
      </c>
    </row>
    <row r="159" spans="1:29" ht="15" customHeight="1" x14ac:dyDescent="0.25">
      <c r="A159">
        <f t="shared" si="24"/>
        <v>10</v>
      </c>
      <c r="B159" s="20" t="s">
        <v>168</v>
      </c>
      <c r="C159" s="20" t="s">
        <v>209</v>
      </c>
      <c r="D159" s="20" t="s">
        <v>210</v>
      </c>
      <c r="E159" s="20">
        <v>100</v>
      </c>
      <c r="F159" s="20">
        <v>0.6</v>
      </c>
      <c r="G159" s="10" t="s">
        <v>10</v>
      </c>
      <c r="H159" s="9">
        <v>6</v>
      </c>
      <c r="I159" s="9"/>
      <c r="J159" s="9">
        <v>1000</v>
      </c>
      <c r="K159" s="5">
        <f t="shared" si="21"/>
        <v>1</v>
      </c>
      <c r="L159" s="6">
        <f t="shared" si="19"/>
        <v>0</v>
      </c>
      <c r="M159" s="3"/>
      <c r="N159" s="11">
        <f t="shared" si="22"/>
        <v>7</v>
      </c>
      <c r="O159" s="5"/>
      <c r="P159" s="5">
        <v>1</v>
      </c>
      <c r="Q159" s="5">
        <v>0.25</v>
      </c>
      <c r="R159" s="12">
        <f t="shared" si="20"/>
        <v>8.25</v>
      </c>
      <c r="S159" s="3"/>
      <c r="T159" s="9">
        <f>SUMIFS('Shop Wastage+CS Margin'!F:F,'Shop Wastage+CS Margin'!D:D,'Franchise Wastage '!D159,'Shop Wastage+CS Margin'!C:C,'Franchise Wastage '!C159)</f>
        <v>15</v>
      </c>
      <c r="U159" s="13">
        <f>SUMIFS('Shop Wastage+CS Margin'!A:A,'Shop Wastage+CS Margin'!D:D,'Franchise Wastage '!D159,'Shop Wastage+CS Margin'!C:C,'Franchise Wastage '!C159)</f>
        <v>2</v>
      </c>
      <c r="V159" s="16">
        <f t="shared" si="26"/>
        <v>10.5</v>
      </c>
      <c r="W159" s="3">
        <v>10</v>
      </c>
      <c r="X159" s="7">
        <f t="shared" si="25"/>
        <v>1.75</v>
      </c>
      <c r="Y159" s="7">
        <f t="shared" si="23"/>
        <v>6.75</v>
      </c>
      <c r="AA159" s="18">
        <f>SUMIFS(Sheet3!C:C,Sheet3!B:B,'Franchise Wastage '!D159,Sheet3!A:A,'Franchise Wastage '!C160)</f>
        <v>0</v>
      </c>
      <c r="AC159" s="3">
        <f t="shared" si="27"/>
        <v>5</v>
      </c>
    </row>
    <row r="160" spans="1:29" ht="15" customHeight="1" x14ac:dyDescent="0.25">
      <c r="A160">
        <f t="shared" si="24"/>
        <v>15</v>
      </c>
      <c r="B160" s="20" t="s">
        <v>168</v>
      </c>
      <c r="C160" s="20" t="s">
        <v>74</v>
      </c>
      <c r="D160" s="20" t="s">
        <v>75</v>
      </c>
      <c r="E160" s="20">
        <v>70</v>
      </c>
      <c r="F160" s="20">
        <v>0.7</v>
      </c>
      <c r="G160" s="10" t="s">
        <v>10</v>
      </c>
      <c r="H160" s="9">
        <v>7.5</v>
      </c>
      <c r="I160" s="9"/>
      <c r="J160" s="9">
        <v>1000</v>
      </c>
      <c r="K160" s="5">
        <f t="shared" si="21"/>
        <v>1.1666666666666667</v>
      </c>
      <c r="L160" s="6">
        <f t="shared" si="19"/>
        <v>0</v>
      </c>
      <c r="M160" s="3"/>
      <c r="N160" s="11">
        <f t="shared" si="22"/>
        <v>8.6666666666666661</v>
      </c>
      <c r="O160" s="5"/>
      <c r="P160" s="5">
        <v>1</v>
      </c>
      <c r="Q160" s="5">
        <v>0.25</v>
      </c>
      <c r="R160" s="12">
        <f t="shared" si="20"/>
        <v>9.9166666666666661</v>
      </c>
      <c r="S160" s="3"/>
      <c r="T160" s="9">
        <f>SUMIFS('Shop Wastage+CS Margin'!F:F,'Shop Wastage+CS Margin'!D:D,'Franchise Wastage '!D160,'Shop Wastage+CS Margin'!C:C,'Franchise Wastage '!C160)</f>
        <v>25</v>
      </c>
      <c r="U160" s="13">
        <f>SUMIFS('Shop Wastage+CS Margin'!A:A,'Shop Wastage+CS Margin'!D:D,'Franchise Wastage '!D160,'Shop Wastage+CS Margin'!C:C,'Franchise Wastage '!C160)</f>
        <v>5</v>
      </c>
      <c r="V160" s="16">
        <f t="shared" si="26"/>
        <v>15.166666666666666</v>
      </c>
      <c r="W160" s="3">
        <v>15</v>
      </c>
      <c r="X160" s="7">
        <f t="shared" si="25"/>
        <v>5.0833333333333339</v>
      </c>
      <c r="Y160" s="7">
        <f t="shared" si="23"/>
        <v>15.083333333333334</v>
      </c>
      <c r="AA160" s="18">
        <f>SUMIFS(Sheet3!C:C,Sheet3!B:B,'Franchise Wastage '!D160,Sheet3!A:A,'Franchise Wastage '!C161)</f>
        <v>0</v>
      </c>
      <c r="AC160" s="3">
        <f t="shared" si="27"/>
        <v>10</v>
      </c>
    </row>
    <row r="161" spans="1:29" ht="15" customHeight="1" x14ac:dyDescent="0.25">
      <c r="A161">
        <f t="shared" si="24"/>
        <v>12</v>
      </c>
      <c r="B161" s="20" t="s">
        <v>168</v>
      </c>
      <c r="C161" s="20" t="s">
        <v>211</v>
      </c>
      <c r="D161" s="20" t="s">
        <v>212</v>
      </c>
      <c r="E161" s="20">
        <v>100</v>
      </c>
      <c r="F161" s="20">
        <v>5</v>
      </c>
      <c r="G161" s="10" t="s">
        <v>10</v>
      </c>
      <c r="H161" s="9">
        <v>0</v>
      </c>
      <c r="I161" s="9"/>
      <c r="J161" s="9">
        <v>1000</v>
      </c>
      <c r="K161" s="5">
        <f t="shared" si="21"/>
        <v>8.3333333333333339</v>
      </c>
      <c r="L161" s="6">
        <f t="shared" si="19"/>
        <v>0</v>
      </c>
      <c r="M161" s="3"/>
      <c r="N161" s="11">
        <f t="shared" si="22"/>
        <v>8.3333333333333339</v>
      </c>
      <c r="O161" s="5"/>
      <c r="P161" s="5">
        <v>1</v>
      </c>
      <c r="Q161" s="5">
        <v>0.25</v>
      </c>
      <c r="R161" s="12">
        <f t="shared" si="20"/>
        <v>9.5833333333333339</v>
      </c>
      <c r="S161" s="3"/>
      <c r="T161" s="9">
        <f>SUMIFS('Shop Wastage+CS Margin'!F:F,'Shop Wastage+CS Margin'!D:D,'Franchise Wastage '!D161,'Shop Wastage+CS Margin'!C:C,'Franchise Wastage '!C161)</f>
        <v>18</v>
      </c>
      <c r="U161" s="13">
        <f>SUMIFS('Shop Wastage+CS Margin'!A:A,'Shop Wastage+CS Margin'!D:D,'Franchise Wastage '!D161,'Shop Wastage+CS Margin'!C:C,'Franchise Wastage '!C161)</f>
        <v>2</v>
      </c>
      <c r="V161" s="16">
        <f t="shared" si="26"/>
        <v>11.833333333333334</v>
      </c>
      <c r="W161" s="3">
        <v>12</v>
      </c>
      <c r="X161" s="7">
        <f t="shared" si="25"/>
        <v>2.4166666666666661</v>
      </c>
      <c r="Y161" s="7">
        <f t="shared" si="23"/>
        <v>8.4166666666666661</v>
      </c>
      <c r="AA161" s="18">
        <f>SUMIFS(Sheet3!C:C,Sheet3!B:B,'Franchise Wastage '!D161,Sheet3!A:A,'Franchise Wastage '!C162)</f>
        <v>0</v>
      </c>
      <c r="AC161" s="3">
        <f t="shared" si="27"/>
        <v>6</v>
      </c>
    </row>
    <row r="162" spans="1:29" ht="15" customHeight="1" x14ac:dyDescent="0.25">
      <c r="A162">
        <f t="shared" si="24"/>
        <v>25</v>
      </c>
      <c r="B162" s="20" t="s">
        <v>168</v>
      </c>
      <c r="C162" s="20" t="s">
        <v>213</v>
      </c>
      <c r="D162" s="20" t="s">
        <v>214</v>
      </c>
      <c r="E162" s="20">
        <v>100</v>
      </c>
      <c r="F162" s="20">
        <v>10</v>
      </c>
      <c r="G162" s="10" t="s">
        <v>20</v>
      </c>
      <c r="H162" s="9">
        <v>0</v>
      </c>
      <c r="I162" s="9"/>
      <c r="J162" s="9">
        <v>5</v>
      </c>
      <c r="K162" s="5">
        <f t="shared" si="21"/>
        <v>0</v>
      </c>
      <c r="L162" s="6">
        <f t="shared" si="19"/>
        <v>3.3333333333333335</v>
      </c>
      <c r="M162" s="3"/>
      <c r="N162" s="11">
        <f t="shared" si="22"/>
        <v>3.3333333333333335</v>
      </c>
      <c r="O162" s="5"/>
      <c r="P162" s="5">
        <v>1</v>
      </c>
      <c r="Q162" s="5">
        <v>0.25</v>
      </c>
      <c r="R162" s="12">
        <f t="shared" si="20"/>
        <v>4.5833333333333339</v>
      </c>
      <c r="S162" s="3"/>
      <c r="T162" s="9">
        <f>SUMIFS('Shop Wastage+CS Margin'!F:F,'Shop Wastage+CS Margin'!D:D,'Franchise Wastage '!D162,'Shop Wastage+CS Margin'!C:C,'Franchise Wastage '!C162)</f>
        <v>50</v>
      </c>
      <c r="U162" s="13">
        <f>SUMIFS('Shop Wastage+CS Margin'!A:A,'Shop Wastage+CS Margin'!D:D,'Franchise Wastage '!D162,'Shop Wastage+CS Margin'!C:C,'Franchise Wastage '!C162)</f>
        <v>5</v>
      </c>
      <c r="V162" s="16">
        <f t="shared" si="26"/>
        <v>9.8333333333333339</v>
      </c>
      <c r="W162" s="3">
        <v>25</v>
      </c>
      <c r="X162" s="7">
        <f t="shared" si="25"/>
        <v>20.416666666666664</v>
      </c>
      <c r="Y162" s="7">
        <f t="shared" si="23"/>
        <v>45.416666666666664</v>
      </c>
      <c r="AA162" s="18">
        <f>SUMIFS(Sheet3!C:C,Sheet3!B:B,'Franchise Wastage '!D162,Sheet3!A:A,'Franchise Wastage '!C163)</f>
        <v>0</v>
      </c>
      <c r="AC162" s="3">
        <f t="shared" si="27"/>
        <v>25</v>
      </c>
    </row>
    <row r="163" spans="1:29" ht="15" customHeight="1" x14ac:dyDescent="0.25">
      <c r="A163">
        <f t="shared" si="24"/>
        <v>8</v>
      </c>
      <c r="B163" s="20" t="s">
        <v>168</v>
      </c>
      <c r="C163" s="20" t="s">
        <v>215</v>
      </c>
      <c r="D163" s="20" t="s">
        <v>179</v>
      </c>
      <c r="E163" s="20">
        <v>100</v>
      </c>
      <c r="F163" s="20">
        <v>40</v>
      </c>
      <c r="G163" s="10" t="s">
        <v>20</v>
      </c>
      <c r="H163" s="9">
        <v>0</v>
      </c>
      <c r="I163" s="9"/>
      <c r="J163" s="9">
        <v>25</v>
      </c>
      <c r="K163" s="5">
        <f t="shared" si="21"/>
        <v>0</v>
      </c>
      <c r="L163" s="6">
        <f t="shared" si="19"/>
        <v>2.6666666666666665</v>
      </c>
      <c r="M163" s="3"/>
      <c r="N163" s="11">
        <f t="shared" si="22"/>
        <v>2.6666666666666665</v>
      </c>
      <c r="O163" s="5"/>
      <c r="P163" s="5">
        <v>1</v>
      </c>
      <c r="Q163" s="5">
        <v>0.25</v>
      </c>
      <c r="R163" s="12">
        <f t="shared" si="20"/>
        <v>3.9166666666666665</v>
      </c>
      <c r="S163" s="3"/>
      <c r="T163" s="9">
        <f>SUMIFS('Shop Wastage+CS Margin'!F:F,'Shop Wastage+CS Margin'!D:D,'Franchise Wastage '!D163,'Shop Wastage+CS Margin'!C:C,'Franchise Wastage '!C163)</f>
        <v>18</v>
      </c>
      <c r="U163" s="13">
        <f>SUMIFS('Shop Wastage+CS Margin'!A:A,'Shop Wastage+CS Margin'!D:D,'Franchise Wastage '!D163,'Shop Wastage+CS Margin'!C:C,'Franchise Wastage '!C163)</f>
        <v>3</v>
      </c>
      <c r="V163" s="16">
        <f t="shared" si="26"/>
        <v>7.1666666666666661</v>
      </c>
      <c r="W163" s="3">
        <v>8</v>
      </c>
      <c r="X163" s="7">
        <f t="shared" si="25"/>
        <v>4.0833333333333339</v>
      </c>
      <c r="Y163" s="7">
        <f t="shared" si="23"/>
        <v>14.083333333333334</v>
      </c>
      <c r="AA163" s="18">
        <f>SUMIFS(Sheet3!C:C,Sheet3!B:B,'Franchise Wastage '!D163,Sheet3!A:A,'Franchise Wastage '!C164)</f>
        <v>10</v>
      </c>
      <c r="AC163" s="3">
        <f t="shared" si="27"/>
        <v>10</v>
      </c>
    </row>
    <row r="164" spans="1:29" ht="15" customHeight="1" x14ac:dyDescent="0.25">
      <c r="A164">
        <f t="shared" si="24"/>
        <v>8</v>
      </c>
      <c r="B164" s="20" t="s">
        <v>168</v>
      </c>
      <c r="C164" s="20" t="s">
        <v>215</v>
      </c>
      <c r="D164" s="20" t="s">
        <v>177</v>
      </c>
      <c r="E164" s="20">
        <v>100</v>
      </c>
      <c r="F164" s="20">
        <v>40</v>
      </c>
      <c r="G164" s="10" t="s">
        <v>20</v>
      </c>
      <c r="H164" s="9">
        <v>0</v>
      </c>
      <c r="I164" s="9"/>
      <c r="J164" s="9">
        <v>25</v>
      </c>
      <c r="K164" s="5">
        <f t="shared" si="21"/>
        <v>0</v>
      </c>
      <c r="L164" s="6">
        <f t="shared" si="19"/>
        <v>2.6666666666666665</v>
      </c>
      <c r="M164" s="3"/>
      <c r="N164" s="11">
        <f t="shared" si="22"/>
        <v>2.6666666666666665</v>
      </c>
      <c r="O164" s="5"/>
      <c r="P164" s="5">
        <v>1</v>
      </c>
      <c r="Q164" s="5">
        <v>0.25</v>
      </c>
      <c r="R164" s="12">
        <f t="shared" si="20"/>
        <v>3.9166666666666665</v>
      </c>
      <c r="S164" s="3"/>
      <c r="T164" s="9">
        <f>SUMIFS('Shop Wastage+CS Margin'!F:F,'Shop Wastage+CS Margin'!D:D,'Franchise Wastage '!D164,'Shop Wastage+CS Margin'!C:C,'Franchise Wastage '!C164)</f>
        <v>18</v>
      </c>
      <c r="U164" s="13">
        <f>SUMIFS('Shop Wastage+CS Margin'!A:A,'Shop Wastage+CS Margin'!D:D,'Franchise Wastage '!D164,'Shop Wastage+CS Margin'!C:C,'Franchise Wastage '!C164)</f>
        <v>3</v>
      </c>
      <c r="V164" s="16">
        <f t="shared" si="26"/>
        <v>7.1666666666666661</v>
      </c>
      <c r="W164" s="3">
        <v>8</v>
      </c>
      <c r="X164" s="7">
        <f t="shared" si="25"/>
        <v>4.0833333333333339</v>
      </c>
      <c r="Y164" s="7">
        <f t="shared" si="23"/>
        <v>14.083333333333334</v>
      </c>
      <c r="AA164" s="18">
        <f>SUMIFS(Sheet3!C:C,Sheet3!B:B,'Franchise Wastage '!D164,Sheet3!A:A,'Franchise Wastage '!C165)</f>
        <v>0</v>
      </c>
      <c r="AC164" s="3">
        <f t="shared" si="27"/>
        <v>10</v>
      </c>
    </row>
    <row r="165" spans="1:29" ht="15" customHeight="1" x14ac:dyDescent="0.25">
      <c r="A165">
        <f t="shared" si="24"/>
        <v>8</v>
      </c>
      <c r="B165" s="20" t="s">
        <v>168</v>
      </c>
      <c r="C165" s="20" t="s">
        <v>215</v>
      </c>
      <c r="D165" s="20" t="s">
        <v>174</v>
      </c>
      <c r="E165" s="20">
        <v>100</v>
      </c>
      <c r="F165" s="20">
        <v>40</v>
      </c>
      <c r="G165" s="10" t="s">
        <v>20</v>
      </c>
      <c r="H165" s="9">
        <v>0</v>
      </c>
      <c r="I165" s="9"/>
      <c r="J165" s="9">
        <v>25</v>
      </c>
      <c r="K165" s="5">
        <f t="shared" si="21"/>
        <v>0</v>
      </c>
      <c r="L165" s="6">
        <f t="shared" si="19"/>
        <v>2.6666666666666665</v>
      </c>
      <c r="M165" s="3"/>
      <c r="N165" s="11">
        <f t="shared" si="22"/>
        <v>2.6666666666666665</v>
      </c>
      <c r="O165" s="5"/>
      <c r="P165" s="5">
        <v>1</v>
      </c>
      <c r="Q165" s="5">
        <v>0.25</v>
      </c>
      <c r="R165" s="12">
        <f t="shared" si="20"/>
        <v>3.9166666666666665</v>
      </c>
      <c r="S165" s="3"/>
      <c r="T165" s="9">
        <f>SUMIFS('Shop Wastage+CS Margin'!F:F,'Shop Wastage+CS Margin'!D:D,'Franchise Wastage '!D165,'Shop Wastage+CS Margin'!C:C,'Franchise Wastage '!C165)</f>
        <v>18</v>
      </c>
      <c r="U165" s="13">
        <f>SUMIFS('Shop Wastage+CS Margin'!A:A,'Shop Wastage+CS Margin'!D:D,'Franchise Wastage '!D165,'Shop Wastage+CS Margin'!C:C,'Franchise Wastage '!C165)</f>
        <v>3</v>
      </c>
      <c r="V165" s="16">
        <f t="shared" si="26"/>
        <v>7.1666666666666661</v>
      </c>
      <c r="W165" s="3">
        <v>8</v>
      </c>
      <c r="X165" s="7">
        <f t="shared" si="25"/>
        <v>4.0833333333333339</v>
      </c>
      <c r="Y165" s="7">
        <f t="shared" si="23"/>
        <v>14.083333333333334</v>
      </c>
      <c r="AA165" s="18">
        <f>SUMIFS(Sheet3!C:C,Sheet3!B:B,'Franchise Wastage '!D165,Sheet3!A:A,'Franchise Wastage '!C166)</f>
        <v>10</v>
      </c>
      <c r="AC165" s="3">
        <f t="shared" si="27"/>
        <v>10</v>
      </c>
    </row>
    <row r="166" spans="1:29" ht="15" customHeight="1" x14ac:dyDescent="0.25">
      <c r="A166">
        <f t="shared" si="24"/>
        <v>8</v>
      </c>
      <c r="B166" s="20" t="s">
        <v>168</v>
      </c>
      <c r="C166" s="20" t="s">
        <v>215</v>
      </c>
      <c r="D166" s="20" t="s">
        <v>191</v>
      </c>
      <c r="E166" s="20">
        <v>100</v>
      </c>
      <c r="F166" s="20">
        <v>40</v>
      </c>
      <c r="G166" s="10" t="s">
        <v>20</v>
      </c>
      <c r="H166" s="9">
        <v>0</v>
      </c>
      <c r="I166" s="9"/>
      <c r="J166" s="9">
        <v>25</v>
      </c>
      <c r="K166" s="5">
        <f t="shared" si="21"/>
        <v>0</v>
      </c>
      <c r="L166" s="6">
        <f t="shared" si="19"/>
        <v>2.6666666666666665</v>
      </c>
      <c r="M166" s="3"/>
      <c r="N166" s="11">
        <f t="shared" si="22"/>
        <v>2.6666666666666665</v>
      </c>
      <c r="O166" s="5"/>
      <c r="P166" s="5">
        <v>1</v>
      </c>
      <c r="Q166" s="5">
        <v>0.25</v>
      </c>
      <c r="R166" s="12">
        <f t="shared" si="20"/>
        <v>3.9166666666666665</v>
      </c>
      <c r="S166" s="3"/>
      <c r="T166" s="9">
        <f>SUMIFS('Shop Wastage+CS Margin'!F:F,'Shop Wastage+CS Margin'!D:D,'Franchise Wastage '!D166,'Shop Wastage+CS Margin'!C:C,'Franchise Wastage '!C166)</f>
        <v>18</v>
      </c>
      <c r="U166" s="13">
        <f>SUMIFS('Shop Wastage+CS Margin'!A:A,'Shop Wastage+CS Margin'!D:D,'Franchise Wastage '!D166,'Shop Wastage+CS Margin'!C:C,'Franchise Wastage '!C166)</f>
        <v>3</v>
      </c>
      <c r="V166" s="16">
        <f t="shared" si="26"/>
        <v>7.1666666666666661</v>
      </c>
      <c r="W166" s="3">
        <v>8</v>
      </c>
      <c r="X166" s="7">
        <f t="shared" si="25"/>
        <v>4.0833333333333339</v>
      </c>
      <c r="Y166" s="7">
        <f t="shared" si="23"/>
        <v>14.083333333333334</v>
      </c>
      <c r="AA166" s="18">
        <f>SUMIFS(Sheet3!C:C,Sheet3!B:B,'Franchise Wastage '!D166,Sheet3!A:A,'Franchise Wastage '!C167)</f>
        <v>10</v>
      </c>
      <c r="AC166" s="3">
        <f t="shared" si="27"/>
        <v>10</v>
      </c>
    </row>
    <row r="167" spans="1:29" ht="15" customHeight="1" x14ac:dyDescent="0.25">
      <c r="A167">
        <f t="shared" si="24"/>
        <v>8</v>
      </c>
      <c r="B167" s="20" t="s">
        <v>168</v>
      </c>
      <c r="C167" s="20" t="s">
        <v>215</v>
      </c>
      <c r="D167" s="20" t="s">
        <v>190</v>
      </c>
      <c r="E167" s="20">
        <v>100</v>
      </c>
      <c r="F167" s="20">
        <v>40</v>
      </c>
      <c r="G167" s="10" t="s">
        <v>20</v>
      </c>
      <c r="H167" s="9">
        <v>0</v>
      </c>
      <c r="I167" s="9"/>
      <c r="J167" s="9">
        <v>25</v>
      </c>
      <c r="K167" s="5">
        <f t="shared" si="21"/>
        <v>0</v>
      </c>
      <c r="L167" s="6">
        <f t="shared" si="19"/>
        <v>2.6666666666666665</v>
      </c>
      <c r="M167" s="3"/>
      <c r="N167" s="11">
        <f t="shared" si="22"/>
        <v>2.6666666666666665</v>
      </c>
      <c r="O167" s="5"/>
      <c r="P167" s="5">
        <v>1</v>
      </c>
      <c r="Q167" s="5">
        <v>0.25</v>
      </c>
      <c r="R167" s="12">
        <f t="shared" si="20"/>
        <v>3.9166666666666665</v>
      </c>
      <c r="S167" s="3"/>
      <c r="T167" s="9">
        <f>SUMIFS('Shop Wastage+CS Margin'!F:F,'Shop Wastage+CS Margin'!D:D,'Franchise Wastage '!D167,'Shop Wastage+CS Margin'!C:C,'Franchise Wastage '!C167)</f>
        <v>18</v>
      </c>
      <c r="U167" s="13">
        <f>SUMIFS('Shop Wastage+CS Margin'!A:A,'Shop Wastage+CS Margin'!D:D,'Franchise Wastage '!D167,'Shop Wastage+CS Margin'!C:C,'Franchise Wastage '!C167)</f>
        <v>3</v>
      </c>
      <c r="V167" s="16">
        <f t="shared" si="26"/>
        <v>7.1666666666666661</v>
      </c>
      <c r="W167" s="3">
        <v>8</v>
      </c>
      <c r="X167" s="7">
        <f t="shared" si="25"/>
        <v>4.0833333333333339</v>
      </c>
      <c r="Y167" s="7">
        <f t="shared" si="23"/>
        <v>14.083333333333334</v>
      </c>
      <c r="AA167" s="18">
        <f>SUMIFS(Sheet3!C:C,Sheet3!B:B,'Franchise Wastage '!D167,Sheet3!A:A,'Franchise Wastage '!C168)</f>
        <v>0</v>
      </c>
      <c r="AC167" s="3">
        <f t="shared" si="27"/>
        <v>10</v>
      </c>
    </row>
    <row r="168" spans="1:29" ht="15" customHeight="1" x14ac:dyDescent="0.25">
      <c r="A168">
        <f t="shared" si="24"/>
        <v>8</v>
      </c>
      <c r="B168" s="20" t="s">
        <v>168</v>
      </c>
      <c r="C168" s="20" t="s">
        <v>215</v>
      </c>
      <c r="D168" s="20" t="s">
        <v>173</v>
      </c>
      <c r="E168" s="20">
        <v>100</v>
      </c>
      <c r="F168" s="20">
        <v>40</v>
      </c>
      <c r="G168" s="10" t="s">
        <v>20</v>
      </c>
      <c r="H168" s="9">
        <v>0</v>
      </c>
      <c r="I168" s="9"/>
      <c r="J168" s="9">
        <v>25</v>
      </c>
      <c r="K168" s="5">
        <f t="shared" si="21"/>
        <v>0</v>
      </c>
      <c r="L168" s="6">
        <f t="shared" si="19"/>
        <v>2.6666666666666665</v>
      </c>
      <c r="M168" s="3"/>
      <c r="N168" s="11">
        <f t="shared" si="22"/>
        <v>2.6666666666666665</v>
      </c>
      <c r="O168" s="5"/>
      <c r="P168" s="5">
        <v>1</v>
      </c>
      <c r="Q168" s="5">
        <v>0.25</v>
      </c>
      <c r="R168" s="12">
        <f t="shared" si="20"/>
        <v>3.9166666666666665</v>
      </c>
      <c r="S168" s="3"/>
      <c r="T168" s="9">
        <f>SUMIFS('Shop Wastage+CS Margin'!F:F,'Shop Wastage+CS Margin'!D:D,'Franchise Wastage '!D168,'Shop Wastage+CS Margin'!C:C,'Franchise Wastage '!C168)</f>
        <v>18</v>
      </c>
      <c r="U168" s="13">
        <f>SUMIFS('Shop Wastage+CS Margin'!A:A,'Shop Wastage+CS Margin'!D:D,'Franchise Wastage '!D168,'Shop Wastage+CS Margin'!C:C,'Franchise Wastage '!C168)</f>
        <v>3</v>
      </c>
      <c r="V168" s="16">
        <f t="shared" si="26"/>
        <v>7.1666666666666661</v>
      </c>
      <c r="W168" s="3">
        <v>8</v>
      </c>
      <c r="X168" s="7">
        <f t="shared" si="25"/>
        <v>4.0833333333333339</v>
      </c>
      <c r="Y168" s="7">
        <f t="shared" si="23"/>
        <v>14.083333333333334</v>
      </c>
      <c r="AA168" s="18">
        <f>SUMIFS(Sheet3!C:C,Sheet3!B:B,'Franchise Wastage '!D168,Sheet3!A:A,'Franchise Wastage '!C169)</f>
        <v>0</v>
      </c>
      <c r="AC168" s="3">
        <f t="shared" si="27"/>
        <v>10</v>
      </c>
    </row>
    <row r="169" spans="1:29" ht="15" customHeight="1" x14ac:dyDescent="0.25">
      <c r="A169">
        <f t="shared" si="24"/>
        <v>8</v>
      </c>
      <c r="B169" s="20" t="s">
        <v>168</v>
      </c>
      <c r="C169" s="20" t="s">
        <v>215</v>
      </c>
      <c r="D169" s="20" t="s">
        <v>181</v>
      </c>
      <c r="E169" s="20">
        <v>100</v>
      </c>
      <c r="F169" s="20">
        <v>40</v>
      </c>
      <c r="G169" s="10" t="s">
        <v>20</v>
      </c>
      <c r="H169" s="9">
        <v>0</v>
      </c>
      <c r="I169" s="9"/>
      <c r="J169" s="9">
        <v>25</v>
      </c>
      <c r="K169" s="5">
        <f t="shared" si="21"/>
        <v>0</v>
      </c>
      <c r="L169" s="6">
        <f t="shared" si="19"/>
        <v>2.6666666666666665</v>
      </c>
      <c r="M169" s="3"/>
      <c r="N169" s="11">
        <f t="shared" si="22"/>
        <v>2.6666666666666665</v>
      </c>
      <c r="O169" s="5"/>
      <c r="P169" s="5">
        <v>1</v>
      </c>
      <c r="Q169" s="5">
        <v>0.25</v>
      </c>
      <c r="R169" s="12">
        <f t="shared" si="20"/>
        <v>3.9166666666666665</v>
      </c>
      <c r="S169" s="3"/>
      <c r="T169" s="9">
        <f>SUMIFS('Shop Wastage+CS Margin'!F:F,'Shop Wastage+CS Margin'!D:D,'Franchise Wastage '!D169,'Shop Wastage+CS Margin'!C:C,'Franchise Wastage '!C169)</f>
        <v>18</v>
      </c>
      <c r="U169" s="13">
        <f>SUMIFS('Shop Wastage+CS Margin'!A:A,'Shop Wastage+CS Margin'!D:D,'Franchise Wastage '!D169,'Shop Wastage+CS Margin'!C:C,'Franchise Wastage '!C169)</f>
        <v>3</v>
      </c>
      <c r="V169" s="16">
        <f t="shared" si="26"/>
        <v>7.1666666666666661</v>
      </c>
      <c r="W169" s="3">
        <v>8</v>
      </c>
      <c r="X169" s="7">
        <f t="shared" si="25"/>
        <v>4.0833333333333339</v>
      </c>
      <c r="Y169" s="7">
        <f t="shared" si="23"/>
        <v>14.083333333333334</v>
      </c>
      <c r="AA169" s="18">
        <f>SUMIFS(Sheet3!C:C,Sheet3!B:B,'Franchise Wastage '!D169,Sheet3!A:A,'Franchise Wastage '!C170)</f>
        <v>0</v>
      </c>
      <c r="AC169" s="3">
        <f t="shared" si="27"/>
        <v>10</v>
      </c>
    </row>
    <row r="170" spans="1:29" ht="15" customHeight="1" x14ac:dyDescent="0.25">
      <c r="A170">
        <f t="shared" si="24"/>
        <v>8</v>
      </c>
      <c r="B170" s="20" t="s">
        <v>168</v>
      </c>
      <c r="C170" s="20" t="s">
        <v>215</v>
      </c>
      <c r="D170" s="20" t="s">
        <v>200</v>
      </c>
      <c r="E170" s="20">
        <v>100</v>
      </c>
      <c r="F170" s="20">
        <v>40</v>
      </c>
      <c r="G170" s="10" t="s">
        <v>20</v>
      </c>
      <c r="H170" s="9">
        <v>0</v>
      </c>
      <c r="I170" s="9"/>
      <c r="J170" s="9">
        <v>25</v>
      </c>
      <c r="K170" s="5">
        <f t="shared" si="21"/>
        <v>0</v>
      </c>
      <c r="L170" s="6">
        <f t="shared" si="19"/>
        <v>2.6666666666666665</v>
      </c>
      <c r="M170" s="3"/>
      <c r="N170" s="11">
        <f t="shared" si="22"/>
        <v>2.6666666666666665</v>
      </c>
      <c r="O170" s="5"/>
      <c r="P170" s="5">
        <v>1</v>
      </c>
      <c r="Q170" s="5">
        <v>0.25</v>
      </c>
      <c r="R170" s="12">
        <f t="shared" si="20"/>
        <v>3.9166666666666665</v>
      </c>
      <c r="S170" s="3"/>
      <c r="T170" s="9">
        <f>SUMIFS('Shop Wastage+CS Margin'!F:F,'Shop Wastage+CS Margin'!D:D,'Franchise Wastage '!D170,'Shop Wastage+CS Margin'!C:C,'Franchise Wastage '!C170)</f>
        <v>18</v>
      </c>
      <c r="U170" s="13">
        <f>SUMIFS('Shop Wastage+CS Margin'!A:A,'Shop Wastage+CS Margin'!D:D,'Franchise Wastage '!D170,'Shop Wastage+CS Margin'!C:C,'Franchise Wastage '!C170)</f>
        <v>3</v>
      </c>
      <c r="V170" s="16">
        <f t="shared" si="26"/>
        <v>7.1666666666666661</v>
      </c>
      <c r="W170" s="3">
        <v>8</v>
      </c>
      <c r="X170" s="7">
        <f t="shared" si="25"/>
        <v>4.0833333333333339</v>
      </c>
      <c r="Y170" s="7">
        <f t="shared" si="23"/>
        <v>14.083333333333334</v>
      </c>
      <c r="AA170" s="18">
        <f>SUMIFS(Sheet3!C:C,Sheet3!B:B,'Franchise Wastage '!D170,Sheet3!A:A,'Franchise Wastage '!C171)</f>
        <v>0</v>
      </c>
      <c r="AC170" s="3">
        <f t="shared" si="27"/>
        <v>10</v>
      </c>
    </row>
    <row r="171" spans="1:29" ht="15" customHeight="1" x14ac:dyDescent="0.25">
      <c r="A171">
        <f t="shared" si="24"/>
        <v>8</v>
      </c>
      <c r="B171" s="20" t="s">
        <v>168</v>
      </c>
      <c r="C171" s="20" t="s">
        <v>215</v>
      </c>
      <c r="D171" s="20" t="s">
        <v>189</v>
      </c>
      <c r="E171" s="20">
        <v>100</v>
      </c>
      <c r="F171" s="20">
        <v>40</v>
      </c>
      <c r="G171" s="10" t="s">
        <v>20</v>
      </c>
      <c r="H171" s="9">
        <v>0</v>
      </c>
      <c r="I171" s="9"/>
      <c r="J171" s="9">
        <v>25</v>
      </c>
      <c r="K171" s="5">
        <f t="shared" si="21"/>
        <v>0</v>
      </c>
      <c r="L171" s="6">
        <f t="shared" si="19"/>
        <v>2.6666666666666665</v>
      </c>
      <c r="M171" s="3"/>
      <c r="N171" s="11">
        <f t="shared" si="22"/>
        <v>2.6666666666666665</v>
      </c>
      <c r="O171" s="5"/>
      <c r="P171" s="5">
        <v>1</v>
      </c>
      <c r="Q171" s="5">
        <v>0.25</v>
      </c>
      <c r="R171" s="12">
        <f t="shared" si="20"/>
        <v>3.9166666666666665</v>
      </c>
      <c r="S171" s="3"/>
      <c r="T171" s="9">
        <f>SUMIFS('Shop Wastage+CS Margin'!F:F,'Shop Wastage+CS Margin'!D:D,'Franchise Wastage '!D171,'Shop Wastage+CS Margin'!C:C,'Franchise Wastage '!C171)</f>
        <v>18</v>
      </c>
      <c r="U171" s="13">
        <f>SUMIFS('Shop Wastage+CS Margin'!A:A,'Shop Wastage+CS Margin'!D:D,'Franchise Wastage '!D171,'Shop Wastage+CS Margin'!C:C,'Franchise Wastage '!C171)</f>
        <v>3</v>
      </c>
      <c r="V171" s="16">
        <f t="shared" si="26"/>
        <v>7.1666666666666661</v>
      </c>
      <c r="W171" s="3">
        <v>8</v>
      </c>
      <c r="X171" s="7">
        <f t="shared" si="25"/>
        <v>4.0833333333333339</v>
      </c>
      <c r="Y171" s="7">
        <f t="shared" si="23"/>
        <v>14.083333333333334</v>
      </c>
      <c r="AA171" s="18">
        <f>SUMIFS(Sheet3!C:C,Sheet3!B:B,'Franchise Wastage '!D171,Sheet3!A:A,'Franchise Wastage '!C172)</f>
        <v>10</v>
      </c>
      <c r="AC171" s="3">
        <f t="shared" si="27"/>
        <v>10</v>
      </c>
    </row>
    <row r="172" spans="1:29" ht="15" customHeight="1" x14ac:dyDescent="0.25">
      <c r="A172">
        <f t="shared" si="24"/>
        <v>8</v>
      </c>
      <c r="B172" s="20" t="s">
        <v>168</v>
      </c>
      <c r="C172" s="20" t="s">
        <v>215</v>
      </c>
      <c r="D172" s="20" t="s">
        <v>199</v>
      </c>
      <c r="E172" s="20">
        <v>100</v>
      </c>
      <c r="F172" s="20">
        <v>40</v>
      </c>
      <c r="G172" s="10" t="s">
        <v>20</v>
      </c>
      <c r="H172" s="9">
        <v>0</v>
      </c>
      <c r="I172" s="9"/>
      <c r="J172" s="9">
        <v>25</v>
      </c>
      <c r="K172" s="5">
        <f t="shared" si="21"/>
        <v>0</v>
      </c>
      <c r="L172" s="6">
        <f t="shared" si="19"/>
        <v>2.6666666666666665</v>
      </c>
      <c r="M172" s="3"/>
      <c r="N172" s="11">
        <f t="shared" si="22"/>
        <v>2.6666666666666665</v>
      </c>
      <c r="O172" s="5"/>
      <c r="P172" s="5">
        <v>1</v>
      </c>
      <c r="Q172" s="5">
        <v>0.25</v>
      </c>
      <c r="R172" s="12">
        <f t="shared" si="20"/>
        <v>3.9166666666666665</v>
      </c>
      <c r="S172" s="3"/>
      <c r="T172" s="9">
        <f>SUMIFS('Shop Wastage+CS Margin'!F:F,'Shop Wastage+CS Margin'!D:D,'Franchise Wastage '!D172,'Shop Wastage+CS Margin'!C:C,'Franchise Wastage '!C172)</f>
        <v>18</v>
      </c>
      <c r="U172" s="13">
        <f>SUMIFS('Shop Wastage+CS Margin'!A:A,'Shop Wastage+CS Margin'!D:D,'Franchise Wastage '!D172,'Shop Wastage+CS Margin'!C:C,'Franchise Wastage '!C172)</f>
        <v>3</v>
      </c>
      <c r="V172" s="16">
        <f t="shared" si="26"/>
        <v>7.1666666666666661</v>
      </c>
      <c r="W172" s="3">
        <v>8</v>
      </c>
      <c r="X172" s="7">
        <f t="shared" si="25"/>
        <v>4.0833333333333339</v>
      </c>
      <c r="Y172" s="7">
        <f t="shared" si="23"/>
        <v>14.083333333333334</v>
      </c>
      <c r="AA172" s="18">
        <f>SUMIFS(Sheet3!C:C,Sheet3!B:B,'Franchise Wastage '!D172,Sheet3!A:A,'Franchise Wastage '!C173)</f>
        <v>10</v>
      </c>
      <c r="AC172" s="3">
        <f t="shared" si="27"/>
        <v>10</v>
      </c>
    </row>
    <row r="173" spans="1:29" ht="15" customHeight="1" x14ac:dyDescent="0.25">
      <c r="A173">
        <f t="shared" si="24"/>
        <v>8</v>
      </c>
      <c r="B173" s="20" t="s">
        <v>168</v>
      </c>
      <c r="C173" s="20" t="s">
        <v>215</v>
      </c>
      <c r="D173" s="20" t="s">
        <v>197</v>
      </c>
      <c r="E173" s="20">
        <v>100</v>
      </c>
      <c r="F173" s="20">
        <v>40</v>
      </c>
      <c r="G173" s="10" t="s">
        <v>20</v>
      </c>
      <c r="H173" s="9">
        <v>0</v>
      </c>
      <c r="I173" s="9"/>
      <c r="J173" s="9">
        <v>25</v>
      </c>
      <c r="K173" s="5">
        <f t="shared" si="21"/>
        <v>0</v>
      </c>
      <c r="L173" s="6">
        <f t="shared" si="19"/>
        <v>2.6666666666666665</v>
      </c>
      <c r="M173" s="3"/>
      <c r="N173" s="11">
        <f t="shared" si="22"/>
        <v>2.6666666666666665</v>
      </c>
      <c r="O173" s="5"/>
      <c r="P173" s="5">
        <v>1</v>
      </c>
      <c r="Q173" s="5">
        <v>0.25</v>
      </c>
      <c r="R173" s="12">
        <f t="shared" si="20"/>
        <v>3.9166666666666665</v>
      </c>
      <c r="S173" s="3"/>
      <c r="T173" s="9">
        <f>SUMIFS('Shop Wastage+CS Margin'!F:F,'Shop Wastage+CS Margin'!D:D,'Franchise Wastage '!D173,'Shop Wastage+CS Margin'!C:C,'Franchise Wastage '!C173)</f>
        <v>18</v>
      </c>
      <c r="U173" s="13">
        <f>SUMIFS('Shop Wastage+CS Margin'!A:A,'Shop Wastage+CS Margin'!D:D,'Franchise Wastage '!D173,'Shop Wastage+CS Margin'!C:C,'Franchise Wastage '!C173)</f>
        <v>3</v>
      </c>
      <c r="V173" s="16">
        <f t="shared" si="26"/>
        <v>7.1666666666666661</v>
      </c>
      <c r="W173" s="3">
        <v>8</v>
      </c>
      <c r="X173" s="7">
        <f t="shared" si="25"/>
        <v>4.0833333333333339</v>
      </c>
      <c r="Y173" s="7">
        <f t="shared" si="23"/>
        <v>14.083333333333334</v>
      </c>
      <c r="AA173" s="18">
        <f>SUMIFS(Sheet3!C:C,Sheet3!B:B,'Franchise Wastage '!D173,Sheet3!A:A,'Franchise Wastage '!C174)</f>
        <v>0</v>
      </c>
      <c r="AC173" s="3">
        <f t="shared" si="27"/>
        <v>10</v>
      </c>
    </row>
    <row r="174" spans="1:29" ht="15" customHeight="1" x14ac:dyDescent="0.25">
      <c r="A174">
        <f t="shared" si="24"/>
        <v>8</v>
      </c>
      <c r="B174" s="20" t="s">
        <v>168</v>
      </c>
      <c r="C174" s="20" t="s">
        <v>215</v>
      </c>
      <c r="D174" s="20" t="s">
        <v>198</v>
      </c>
      <c r="E174" s="20">
        <v>100</v>
      </c>
      <c r="F174" s="20">
        <v>40</v>
      </c>
      <c r="G174" s="10" t="s">
        <v>20</v>
      </c>
      <c r="H174" s="9">
        <v>0</v>
      </c>
      <c r="I174" s="9"/>
      <c r="J174" s="9">
        <v>25</v>
      </c>
      <c r="K174" s="5">
        <f t="shared" si="21"/>
        <v>0</v>
      </c>
      <c r="L174" s="6">
        <f t="shared" si="19"/>
        <v>2.6666666666666665</v>
      </c>
      <c r="M174" s="3"/>
      <c r="N174" s="11">
        <f t="shared" si="22"/>
        <v>2.6666666666666665</v>
      </c>
      <c r="O174" s="5"/>
      <c r="P174" s="5">
        <v>1</v>
      </c>
      <c r="Q174" s="5">
        <v>0.25</v>
      </c>
      <c r="R174" s="12">
        <f t="shared" si="20"/>
        <v>3.9166666666666665</v>
      </c>
      <c r="S174" s="3"/>
      <c r="T174" s="9">
        <f>SUMIFS('Shop Wastage+CS Margin'!F:F,'Shop Wastage+CS Margin'!D:D,'Franchise Wastage '!D174,'Shop Wastage+CS Margin'!C:C,'Franchise Wastage '!C174)</f>
        <v>18</v>
      </c>
      <c r="U174" s="13">
        <f>SUMIFS('Shop Wastage+CS Margin'!A:A,'Shop Wastage+CS Margin'!D:D,'Franchise Wastage '!D174,'Shop Wastage+CS Margin'!C:C,'Franchise Wastage '!C174)</f>
        <v>3</v>
      </c>
      <c r="V174" s="16">
        <f t="shared" si="26"/>
        <v>7.1666666666666661</v>
      </c>
      <c r="W174" s="3">
        <v>8</v>
      </c>
      <c r="X174" s="7">
        <f t="shared" si="25"/>
        <v>4.0833333333333339</v>
      </c>
      <c r="Y174" s="7">
        <f t="shared" si="23"/>
        <v>14.083333333333334</v>
      </c>
      <c r="AA174" s="18">
        <f>SUMIFS(Sheet3!C:C,Sheet3!B:B,'Franchise Wastage '!D174,Sheet3!A:A,'Franchise Wastage '!C175)</f>
        <v>0</v>
      </c>
      <c r="AC174" s="3">
        <f t="shared" si="27"/>
        <v>10</v>
      </c>
    </row>
    <row r="175" spans="1:29" ht="15" customHeight="1" x14ac:dyDescent="0.25">
      <c r="A175">
        <f t="shared" si="24"/>
        <v>8</v>
      </c>
      <c r="B175" s="20" t="s">
        <v>168</v>
      </c>
      <c r="C175" s="20" t="s">
        <v>215</v>
      </c>
      <c r="D175" s="20" t="s">
        <v>183</v>
      </c>
      <c r="E175" s="20">
        <v>100</v>
      </c>
      <c r="F175" s="20">
        <v>40</v>
      </c>
      <c r="G175" s="10" t="s">
        <v>20</v>
      </c>
      <c r="H175" s="9">
        <v>0</v>
      </c>
      <c r="I175" s="9"/>
      <c r="J175" s="9">
        <v>25</v>
      </c>
      <c r="K175" s="5">
        <f t="shared" si="21"/>
        <v>0</v>
      </c>
      <c r="L175" s="6">
        <f t="shared" si="19"/>
        <v>2.6666666666666665</v>
      </c>
      <c r="M175" s="3"/>
      <c r="N175" s="11">
        <f t="shared" si="22"/>
        <v>2.6666666666666665</v>
      </c>
      <c r="O175" s="5"/>
      <c r="P175" s="5">
        <v>1</v>
      </c>
      <c r="Q175" s="5">
        <v>0.25</v>
      </c>
      <c r="R175" s="12">
        <f t="shared" si="20"/>
        <v>3.9166666666666665</v>
      </c>
      <c r="S175" s="3"/>
      <c r="T175" s="9">
        <f>SUMIFS('Shop Wastage+CS Margin'!F:F,'Shop Wastage+CS Margin'!D:D,'Franchise Wastage '!D175,'Shop Wastage+CS Margin'!C:C,'Franchise Wastage '!C175)</f>
        <v>18</v>
      </c>
      <c r="U175" s="13">
        <f>SUMIFS('Shop Wastage+CS Margin'!A:A,'Shop Wastage+CS Margin'!D:D,'Franchise Wastage '!D175,'Shop Wastage+CS Margin'!C:C,'Franchise Wastage '!C175)</f>
        <v>3</v>
      </c>
      <c r="V175" s="16">
        <f t="shared" si="26"/>
        <v>7.1666666666666661</v>
      </c>
      <c r="W175" s="3">
        <v>8</v>
      </c>
      <c r="X175" s="7">
        <f t="shared" si="25"/>
        <v>4.0833333333333339</v>
      </c>
      <c r="Y175" s="7">
        <f t="shared" si="23"/>
        <v>14.083333333333334</v>
      </c>
      <c r="AA175" s="18">
        <f>SUMIFS(Sheet3!C:C,Sheet3!B:B,'Franchise Wastage '!D175,Sheet3!A:A,'Franchise Wastage '!C176)</f>
        <v>0</v>
      </c>
      <c r="AC175" s="3">
        <f t="shared" si="27"/>
        <v>10</v>
      </c>
    </row>
    <row r="176" spans="1:29" ht="15" customHeight="1" x14ac:dyDescent="0.25">
      <c r="A176">
        <f t="shared" si="24"/>
        <v>8</v>
      </c>
      <c r="B176" s="20" t="s">
        <v>168</v>
      </c>
      <c r="C176" s="20" t="s">
        <v>215</v>
      </c>
      <c r="D176" s="20" t="s">
        <v>176</v>
      </c>
      <c r="E176" s="20">
        <v>100</v>
      </c>
      <c r="F176" s="20">
        <v>40</v>
      </c>
      <c r="G176" s="10" t="s">
        <v>20</v>
      </c>
      <c r="H176" s="9">
        <v>0</v>
      </c>
      <c r="I176" s="9"/>
      <c r="J176" s="9">
        <v>25</v>
      </c>
      <c r="K176" s="5">
        <f t="shared" si="21"/>
        <v>0</v>
      </c>
      <c r="L176" s="6">
        <f t="shared" si="19"/>
        <v>2.6666666666666665</v>
      </c>
      <c r="M176" s="3"/>
      <c r="N176" s="11">
        <f t="shared" si="22"/>
        <v>2.6666666666666665</v>
      </c>
      <c r="O176" s="5"/>
      <c r="P176" s="5">
        <v>1</v>
      </c>
      <c r="Q176" s="5">
        <v>0.25</v>
      </c>
      <c r="R176" s="12">
        <f t="shared" si="20"/>
        <v>3.9166666666666665</v>
      </c>
      <c r="S176" s="3"/>
      <c r="T176" s="9">
        <f>SUMIFS('Shop Wastage+CS Margin'!F:F,'Shop Wastage+CS Margin'!D:D,'Franchise Wastage '!D176,'Shop Wastage+CS Margin'!C:C,'Franchise Wastage '!C176)</f>
        <v>18</v>
      </c>
      <c r="U176" s="13">
        <f>SUMIFS('Shop Wastage+CS Margin'!A:A,'Shop Wastage+CS Margin'!D:D,'Franchise Wastage '!D176,'Shop Wastage+CS Margin'!C:C,'Franchise Wastage '!C176)</f>
        <v>3</v>
      </c>
      <c r="V176" s="16">
        <f t="shared" si="26"/>
        <v>7.1666666666666661</v>
      </c>
      <c r="W176" s="3">
        <v>8</v>
      </c>
      <c r="X176" s="7">
        <f t="shared" si="25"/>
        <v>4.0833333333333339</v>
      </c>
      <c r="Y176" s="7">
        <f t="shared" si="23"/>
        <v>14.083333333333334</v>
      </c>
      <c r="AA176" s="18">
        <f>SUMIFS(Sheet3!C:C,Sheet3!B:B,'Franchise Wastage '!D176,Sheet3!A:A,'Franchise Wastage '!C177)</f>
        <v>0</v>
      </c>
      <c r="AC176" s="3">
        <f t="shared" si="27"/>
        <v>10</v>
      </c>
    </row>
    <row r="177" spans="1:29" ht="15" customHeight="1" x14ac:dyDescent="0.25">
      <c r="A177">
        <f t="shared" si="24"/>
        <v>8</v>
      </c>
      <c r="B177" s="20" t="s">
        <v>168</v>
      </c>
      <c r="C177" s="20" t="s">
        <v>215</v>
      </c>
      <c r="D177" s="20" t="s">
        <v>180</v>
      </c>
      <c r="E177" s="20">
        <v>100</v>
      </c>
      <c r="F177" s="20">
        <v>40</v>
      </c>
      <c r="G177" s="10" t="s">
        <v>20</v>
      </c>
      <c r="H177" s="9">
        <v>0</v>
      </c>
      <c r="I177" s="9"/>
      <c r="J177" s="9">
        <v>25</v>
      </c>
      <c r="K177" s="5">
        <f t="shared" si="21"/>
        <v>0</v>
      </c>
      <c r="L177" s="6">
        <f t="shared" si="19"/>
        <v>2.6666666666666665</v>
      </c>
      <c r="M177" s="3"/>
      <c r="N177" s="11">
        <f t="shared" si="22"/>
        <v>2.6666666666666665</v>
      </c>
      <c r="O177" s="5"/>
      <c r="P177" s="5">
        <v>1</v>
      </c>
      <c r="Q177" s="5">
        <v>0.25</v>
      </c>
      <c r="R177" s="12">
        <f t="shared" si="20"/>
        <v>3.9166666666666665</v>
      </c>
      <c r="S177" s="3"/>
      <c r="T177" s="9">
        <f>SUMIFS('Shop Wastage+CS Margin'!F:F,'Shop Wastage+CS Margin'!D:D,'Franchise Wastage '!D177,'Shop Wastage+CS Margin'!C:C,'Franchise Wastage '!C177)</f>
        <v>18</v>
      </c>
      <c r="U177" s="13">
        <f>SUMIFS('Shop Wastage+CS Margin'!A:A,'Shop Wastage+CS Margin'!D:D,'Franchise Wastage '!D177,'Shop Wastage+CS Margin'!C:C,'Franchise Wastage '!C177)</f>
        <v>3</v>
      </c>
      <c r="V177" s="16">
        <f t="shared" si="26"/>
        <v>7.1666666666666661</v>
      </c>
      <c r="W177" s="3">
        <v>8</v>
      </c>
      <c r="X177" s="7">
        <f t="shared" si="25"/>
        <v>4.0833333333333339</v>
      </c>
      <c r="Y177" s="7">
        <f t="shared" si="23"/>
        <v>14.083333333333334</v>
      </c>
      <c r="AA177" s="18">
        <f>SUMIFS(Sheet3!C:C,Sheet3!B:B,'Franchise Wastage '!D177,Sheet3!A:A,'Franchise Wastage '!C178)</f>
        <v>10</v>
      </c>
      <c r="AC177" s="3">
        <f t="shared" si="27"/>
        <v>10</v>
      </c>
    </row>
    <row r="178" spans="1:29" ht="15" customHeight="1" x14ac:dyDescent="0.25">
      <c r="A178">
        <f t="shared" si="24"/>
        <v>8</v>
      </c>
      <c r="B178" s="20" t="s">
        <v>168</v>
      </c>
      <c r="C178" s="20" t="s">
        <v>215</v>
      </c>
      <c r="D178" s="20" t="s">
        <v>184</v>
      </c>
      <c r="E178" s="20">
        <v>100</v>
      </c>
      <c r="F178" s="20">
        <v>40</v>
      </c>
      <c r="G178" s="10" t="s">
        <v>20</v>
      </c>
      <c r="H178" s="9">
        <v>0</v>
      </c>
      <c r="I178" s="9"/>
      <c r="J178" s="9">
        <v>25</v>
      </c>
      <c r="K178" s="5">
        <f t="shared" si="21"/>
        <v>0</v>
      </c>
      <c r="L178" s="6">
        <f t="shared" si="19"/>
        <v>2.6666666666666665</v>
      </c>
      <c r="M178" s="3"/>
      <c r="N178" s="11">
        <f t="shared" si="22"/>
        <v>2.6666666666666665</v>
      </c>
      <c r="O178" s="5"/>
      <c r="P178" s="5">
        <v>1</v>
      </c>
      <c r="Q178" s="5">
        <v>0.25</v>
      </c>
      <c r="R178" s="12">
        <f t="shared" si="20"/>
        <v>3.9166666666666665</v>
      </c>
      <c r="S178" s="3"/>
      <c r="T178" s="9">
        <f>SUMIFS('Shop Wastage+CS Margin'!F:F,'Shop Wastage+CS Margin'!D:D,'Franchise Wastage '!D178,'Shop Wastage+CS Margin'!C:C,'Franchise Wastage '!C178)</f>
        <v>18</v>
      </c>
      <c r="U178" s="13">
        <f>SUMIFS('Shop Wastage+CS Margin'!A:A,'Shop Wastage+CS Margin'!D:D,'Franchise Wastage '!D178,'Shop Wastage+CS Margin'!C:C,'Franchise Wastage '!C178)</f>
        <v>3</v>
      </c>
      <c r="V178" s="16">
        <f t="shared" si="26"/>
        <v>7.1666666666666661</v>
      </c>
      <c r="W178" s="3">
        <v>8</v>
      </c>
      <c r="X178" s="7">
        <f t="shared" si="25"/>
        <v>4.0833333333333339</v>
      </c>
      <c r="Y178" s="7">
        <f t="shared" si="23"/>
        <v>14.083333333333334</v>
      </c>
      <c r="AA178" s="18">
        <f>SUMIFS(Sheet3!C:C,Sheet3!B:B,'Franchise Wastage '!D178,Sheet3!A:A,'Franchise Wastage '!C179)</f>
        <v>0</v>
      </c>
      <c r="AC178" s="3">
        <f t="shared" si="27"/>
        <v>10</v>
      </c>
    </row>
    <row r="179" spans="1:29" ht="15" customHeight="1" x14ac:dyDescent="0.25">
      <c r="A179">
        <f t="shared" si="24"/>
        <v>8</v>
      </c>
      <c r="B179" s="20" t="s">
        <v>168</v>
      </c>
      <c r="C179" s="20" t="s">
        <v>215</v>
      </c>
      <c r="D179" s="20" t="s">
        <v>175</v>
      </c>
      <c r="E179" s="20">
        <v>100</v>
      </c>
      <c r="F179" s="20">
        <v>40</v>
      </c>
      <c r="G179" s="10" t="s">
        <v>20</v>
      </c>
      <c r="H179" s="9">
        <v>0</v>
      </c>
      <c r="I179" s="9"/>
      <c r="J179" s="9">
        <v>25</v>
      </c>
      <c r="K179" s="5">
        <f t="shared" si="21"/>
        <v>0</v>
      </c>
      <c r="L179" s="6">
        <f t="shared" si="19"/>
        <v>2.6666666666666665</v>
      </c>
      <c r="M179" s="3"/>
      <c r="N179" s="11">
        <f t="shared" si="22"/>
        <v>2.6666666666666665</v>
      </c>
      <c r="O179" s="5"/>
      <c r="P179" s="5">
        <v>1</v>
      </c>
      <c r="Q179" s="5">
        <v>0.25</v>
      </c>
      <c r="R179" s="12">
        <f t="shared" si="20"/>
        <v>3.9166666666666665</v>
      </c>
      <c r="S179" s="3"/>
      <c r="T179" s="9">
        <f>SUMIFS('Shop Wastage+CS Margin'!F:F,'Shop Wastage+CS Margin'!D:D,'Franchise Wastage '!D179,'Shop Wastage+CS Margin'!C:C,'Franchise Wastage '!C179)</f>
        <v>18</v>
      </c>
      <c r="U179" s="13">
        <f>SUMIFS('Shop Wastage+CS Margin'!A:A,'Shop Wastage+CS Margin'!D:D,'Franchise Wastage '!D179,'Shop Wastage+CS Margin'!C:C,'Franchise Wastage '!C179)</f>
        <v>3</v>
      </c>
      <c r="V179" s="16">
        <f t="shared" si="26"/>
        <v>7.1666666666666661</v>
      </c>
      <c r="W179" s="3">
        <v>8</v>
      </c>
      <c r="X179" s="7">
        <f t="shared" si="25"/>
        <v>4.0833333333333339</v>
      </c>
      <c r="Y179" s="7">
        <f t="shared" si="23"/>
        <v>14.083333333333334</v>
      </c>
      <c r="AA179" s="18">
        <f>SUMIFS(Sheet3!C:C,Sheet3!B:B,'Franchise Wastage '!D179,Sheet3!A:A,'Franchise Wastage '!C180)</f>
        <v>10</v>
      </c>
      <c r="AC179" s="3">
        <f t="shared" si="27"/>
        <v>10</v>
      </c>
    </row>
    <row r="180" spans="1:29" ht="15" customHeight="1" x14ac:dyDescent="0.25">
      <c r="A180">
        <f t="shared" si="24"/>
        <v>8</v>
      </c>
      <c r="B180" s="20" t="s">
        <v>168</v>
      </c>
      <c r="C180" s="20" t="s">
        <v>215</v>
      </c>
      <c r="D180" s="20" t="s">
        <v>194</v>
      </c>
      <c r="E180" s="20">
        <v>100</v>
      </c>
      <c r="F180" s="20">
        <v>40</v>
      </c>
      <c r="G180" s="10" t="s">
        <v>20</v>
      </c>
      <c r="H180" s="9">
        <v>0</v>
      </c>
      <c r="I180" s="9"/>
      <c r="J180" s="9">
        <v>25</v>
      </c>
      <c r="K180" s="5">
        <f t="shared" si="21"/>
        <v>0</v>
      </c>
      <c r="L180" s="6">
        <f t="shared" si="19"/>
        <v>2.6666666666666665</v>
      </c>
      <c r="M180" s="3"/>
      <c r="N180" s="11">
        <f t="shared" si="22"/>
        <v>2.6666666666666665</v>
      </c>
      <c r="O180" s="5"/>
      <c r="P180" s="5">
        <v>1</v>
      </c>
      <c r="Q180" s="5">
        <v>0.25</v>
      </c>
      <c r="R180" s="12">
        <f t="shared" si="20"/>
        <v>3.9166666666666665</v>
      </c>
      <c r="S180" s="3"/>
      <c r="T180" s="9">
        <f>SUMIFS('Shop Wastage+CS Margin'!F:F,'Shop Wastage+CS Margin'!D:D,'Franchise Wastage '!D180,'Shop Wastage+CS Margin'!C:C,'Franchise Wastage '!C180)</f>
        <v>18</v>
      </c>
      <c r="U180" s="13">
        <f>SUMIFS('Shop Wastage+CS Margin'!A:A,'Shop Wastage+CS Margin'!D:D,'Franchise Wastage '!D180,'Shop Wastage+CS Margin'!C:C,'Franchise Wastage '!C180)</f>
        <v>3</v>
      </c>
      <c r="V180" s="16">
        <f t="shared" si="26"/>
        <v>7.1666666666666661</v>
      </c>
      <c r="W180" s="3">
        <v>8</v>
      </c>
      <c r="X180" s="7">
        <f t="shared" si="25"/>
        <v>4.0833333333333339</v>
      </c>
      <c r="Y180" s="7">
        <f t="shared" si="23"/>
        <v>14.083333333333334</v>
      </c>
      <c r="AA180" s="18">
        <f>SUMIFS(Sheet3!C:C,Sheet3!B:B,'Franchise Wastage '!D180,Sheet3!A:A,'Franchise Wastage '!C181)</f>
        <v>0</v>
      </c>
      <c r="AC180" s="3">
        <f t="shared" si="27"/>
        <v>10</v>
      </c>
    </row>
    <row r="181" spans="1:29" ht="15" customHeight="1" x14ac:dyDescent="0.25">
      <c r="A181">
        <f t="shared" si="24"/>
        <v>8</v>
      </c>
      <c r="B181" s="20" t="s">
        <v>168</v>
      </c>
      <c r="C181" s="20" t="s">
        <v>215</v>
      </c>
      <c r="D181" s="20" t="s">
        <v>185</v>
      </c>
      <c r="E181" s="20">
        <v>100</v>
      </c>
      <c r="F181" s="20">
        <v>40</v>
      </c>
      <c r="G181" s="10" t="s">
        <v>20</v>
      </c>
      <c r="H181" s="9">
        <v>0</v>
      </c>
      <c r="I181" s="9"/>
      <c r="J181" s="9">
        <v>25</v>
      </c>
      <c r="K181" s="5">
        <f t="shared" si="21"/>
        <v>0</v>
      </c>
      <c r="L181" s="6">
        <f t="shared" si="19"/>
        <v>2.6666666666666665</v>
      </c>
      <c r="M181" s="3"/>
      <c r="N181" s="11">
        <f t="shared" si="22"/>
        <v>2.6666666666666665</v>
      </c>
      <c r="O181" s="5"/>
      <c r="P181" s="5">
        <v>1</v>
      </c>
      <c r="Q181" s="5">
        <v>0.25</v>
      </c>
      <c r="R181" s="12">
        <f t="shared" si="20"/>
        <v>3.9166666666666665</v>
      </c>
      <c r="S181" s="3"/>
      <c r="T181" s="9">
        <f>SUMIFS('Shop Wastage+CS Margin'!F:F,'Shop Wastage+CS Margin'!D:D,'Franchise Wastage '!D181,'Shop Wastage+CS Margin'!C:C,'Franchise Wastage '!C181)</f>
        <v>18</v>
      </c>
      <c r="U181" s="13">
        <f>SUMIFS('Shop Wastage+CS Margin'!A:A,'Shop Wastage+CS Margin'!D:D,'Franchise Wastage '!D181,'Shop Wastage+CS Margin'!C:C,'Franchise Wastage '!C181)</f>
        <v>3</v>
      </c>
      <c r="V181" s="16">
        <f t="shared" si="26"/>
        <v>7.1666666666666661</v>
      </c>
      <c r="W181" s="3">
        <v>8</v>
      </c>
      <c r="X181" s="7">
        <f t="shared" si="25"/>
        <v>4.0833333333333339</v>
      </c>
      <c r="Y181" s="7">
        <f t="shared" si="23"/>
        <v>14.083333333333334</v>
      </c>
      <c r="AA181" s="18">
        <f>SUMIFS(Sheet3!C:C,Sheet3!B:B,'Franchise Wastage '!D181,Sheet3!A:A,'Franchise Wastage '!C182)</f>
        <v>0</v>
      </c>
      <c r="AC181" s="3">
        <f t="shared" si="27"/>
        <v>10</v>
      </c>
    </row>
    <row r="182" spans="1:29" ht="15" customHeight="1" x14ac:dyDescent="0.25">
      <c r="A182">
        <f t="shared" si="24"/>
        <v>8</v>
      </c>
      <c r="B182" s="20" t="s">
        <v>168</v>
      </c>
      <c r="C182" s="20" t="s">
        <v>215</v>
      </c>
      <c r="D182" s="20" t="s">
        <v>182</v>
      </c>
      <c r="E182" s="20">
        <v>100</v>
      </c>
      <c r="F182" s="20">
        <v>40</v>
      </c>
      <c r="G182" s="10" t="s">
        <v>20</v>
      </c>
      <c r="H182" s="9">
        <v>0</v>
      </c>
      <c r="I182" s="9"/>
      <c r="J182" s="9">
        <v>25</v>
      </c>
      <c r="K182" s="5">
        <f t="shared" si="21"/>
        <v>0</v>
      </c>
      <c r="L182" s="6">
        <f t="shared" si="19"/>
        <v>2.6666666666666665</v>
      </c>
      <c r="M182" s="3"/>
      <c r="N182" s="11">
        <f t="shared" si="22"/>
        <v>2.6666666666666665</v>
      </c>
      <c r="O182" s="5"/>
      <c r="P182" s="5">
        <v>1</v>
      </c>
      <c r="Q182" s="5">
        <v>0.25</v>
      </c>
      <c r="R182" s="12">
        <f t="shared" si="20"/>
        <v>3.9166666666666665</v>
      </c>
      <c r="S182" s="3"/>
      <c r="T182" s="9">
        <f>SUMIFS('Shop Wastage+CS Margin'!F:F,'Shop Wastage+CS Margin'!D:D,'Franchise Wastage '!D182,'Shop Wastage+CS Margin'!C:C,'Franchise Wastage '!C182)</f>
        <v>18</v>
      </c>
      <c r="U182" s="13">
        <f>SUMIFS('Shop Wastage+CS Margin'!A:A,'Shop Wastage+CS Margin'!D:D,'Franchise Wastage '!D182,'Shop Wastage+CS Margin'!C:C,'Franchise Wastage '!C182)</f>
        <v>3</v>
      </c>
      <c r="V182" s="16">
        <f t="shared" si="26"/>
        <v>7.1666666666666661</v>
      </c>
      <c r="W182" s="3">
        <v>8</v>
      </c>
      <c r="X182" s="7">
        <f t="shared" si="25"/>
        <v>4.0833333333333339</v>
      </c>
      <c r="Y182" s="7">
        <f t="shared" si="23"/>
        <v>14.083333333333334</v>
      </c>
      <c r="AA182" s="18">
        <f>SUMIFS(Sheet3!C:C,Sheet3!B:B,'Franchise Wastage '!D182,Sheet3!A:A,'Franchise Wastage '!C183)</f>
        <v>10</v>
      </c>
      <c r="AC182" s="3">
        <f t="shared" si="27"/>
        <v>10</v>
      </c>
    </row>
    <row r="183" spans="1:29" ht="15" customHeight="1" x14ac:dyDescent="0.25">
      <c r="A183">
        <f t="shared" si="24"/>
        <v>8</v>
      </c>
      <c r="B183" s="20" t="s">
        <v>168</v>
      </c>
      <c r="C183" s="20" t="s">
        <v>215</v>
      </c>
      <c r="D183" s="20" t="s">
        <v>186</v>
      </c>
      <c r="E183" s="20">
        <v>100</v>
      </c>
      <c r="F183" s="20">
        <v>40</v>
      </c>
      <c r="G183" s="10" t="s">
        <v>20</v>
      </c>
      <c r="H183" s="9">
        <v>0</v>
      </c>
      <c r="I183" s="9"/>
      <c r="J183" s="9">
        <v>25</v>
      </c>
      <c r="K183" s="5">
        <f t="shared" si="21"/>
        <v>0</v>
      </c>
      <c r="L183" s="6">
        <f t="shared" si="19"/>
        <v>2.6666666666666665</v>
      </c>
      <c r="M183" s="3"/>
      <c r="N183" s="11">
        <f t="shared" si="22"/>
        <v>2.6666666666666665</v>
      </c>
      <c r="O183" s="5"/>
      <c r="P183" s="5">
        <v>1</v>
      </c>
      <c r="Q183" s="5">
        <v>0.25</v>
      </c>
      <c r="R183" s="12">
        <f t="shared" si="20"/>
        <v>3.9166666666666665</v>
      </c>
      <c r="S183" s="3"/>
      <c r="T183" s="9">
        <f>SUMIFS('Shop Wastage+CS Margin'!F:F,'Shop Wastage+CS Margin'!D:D,'Franchise Wastage '!D183,'Shop Wastage+CS Margin'!C:C,'Franchise Wastage '!C183)</f>
        <v>18</v>
      </c>
      <c r="U183" s="13">
        <f>SUMIFS('Shop Wastage+CS Margin'!A:A,'Shop Wastage+CS Margin'!D:D,'Franchise Wastage '!D183,'Shop Wastage+CS Margin'!C:C,'Franchise Wastage '!C183)</f>
        <v>3</v>
      </c>
      <c r="V183" s="16">
        <f t="shared" si="26"/>
        <v>7.1666666666666661</v>
      </c>
      <c r="W183" s="3">
        <v>8</v>
      </c>
      <c r="X183" s="7">
        <f t="shared" si="25"/>
        <v>4.0833333333333339</v>
      </c>
      <c r="Y183" s="7">
        <f t="shared" si="23"/>
        <v>14.083333333333334</v>
      </c>
      <c r="AA183" s="18">
        <f>SUMIFS(Sheet3!C:C,Sheet3!B:B,'Franchise Wastage '!D183,Sheet3!A:A,'Franchise Wastage '!C184)</f>
        <v>0</v>
      </c>
      <c r="AC183" s="3">
        <f t="shared" si="27"/>
        <v>10</v>
      </c>
    </row>
    <row r="184" spans="1:29" ht="15" customHeight="1" x14ac:dyDescent="0.25">
      <c r="A184">
        <f t="shared" si="24"/>
        <v>8</v>
      </c>
      <c r="B184" s="20" t="s">
        <v>168</v>
      </c>
      <c r="C184" s="20" t="s">
        <v>215</v>
      </c>
      <c r="D184" s="20" t="s">
        <v>216</v>
      </c>
      <c r="E184" s="20">
        <v>100</v>
      </c>
      <c r="F184" s="20">
        <v>40</v>
      </c>
      <c r="G184" s="10" t="s">
        <v>20</v>
      </c>
      <c r="H184" s="9">
        <v>0</v>
      </c>
      <c r="I184" s="9"/>
      <c r="J184" s="9">
        <v>25</v>
      </c>
      <c r="K184" s="5">
        <f t="shared" si="21"/>
        <v>0</v>
      </c>
      <c r="L184" s="6">
        <f t="shared" si="19"/>
        <v>2.6666666666666665</v>
      </c>
      <c r="M184" s="3"/>
      <c r="N184" s="11">
        <f t="shared" si="22"/>
        <v>2.6666666666666665</v>
      </c>
      <c r="O184" s="5"/>
      <c r="P184" s="5">
        <v>1</v>
      </c>
      <c r="Q184" s="5">
        <v>0.25</v>
      </c>
      <c r="R184" s="12">
        <f t="shared" si="20"/>
        <v>3.9166666666666665</v>
      </c>
      <c r="S184" s="3"/>
      <c r="T184" s="9">
        <f>SUMIFS('Shop Wastage+CS Margin'!F:F,'Shop Wastage+CS Margin'!D:D,'Franchise Wastage '!D184,'Shop Wastage+CS Margin'!C:C,'Franchise Wastage '!C184)</f>
        <v>18</v>
      </c>
      <c r="U184" s="13">
        <f>SUMIFS('Shop Wastage+CS Margin'!A:A,'Shop Wastage+CS Margin'!D:D,'Franchise Wastage '!D184,'Shop Wastage+CS Margin'!C:C,'Franchise Wastage '!C184)</f>
        <v>3</v>
      </c>
      <c r="V184" s="16">
        <f t="shared" si="26"/>
        <v>7.1666666666666661</v>
      </c>
      <c r="W184" s="3">
        <v>8</v>
      </c>
      <c r="X184" s="7">
        <f t="shared" si="25"/>
        <v>4.0833333333333339</v>
      </c>
      <c r="Y184" s="7">
        <f t="shared" si="23"/>
        <v>14.083333333333334</v>
      </c>
      <c r="AA184" s="18">
        <f>SUMIFS(Sheet3!C:C,Sheet3!B:B,'Franchise Wastage '!D184,Sheet3!A:A,'Franchise Wastage '!#REF!)</f>
        <v>0</v>
      </c>
      <c r="AC184" s="3">
        <f t="shared" si="27"/>
        <v>10</v>
      </c>
    </row>
    <row r="185" spans="1:29" ht="15" customHeight="1" x14ac:dyDescent="0.25">
      <c r="A185">
        <f t="shared" si="24"/>
        <v>8</v>
      </c>
      <c r="B185" s="20" t="s">
        <v>168</v>
      </c>
      <c r="C185" s="20" t="s">
        <v>215</v>
      </c>
      <c r="D185" s="20" t="s">
        <v>90</v>
      </c>
      <c r="E185" s="20">
        <v>100</v>
      </c>
      <c r="F185" s="20">
        <v>40</v>
      </c>
      <c r="G185" s="10" t="s">
        <v>20</v>
      </c>
      <c r="H185" s="9">
        <v>0</v>
      </c>
      <c r="I185" s="9"/>
      <c r="J185" s="9">
        <v>25</v>
      </c>
      <c r="K185" s="5">
        <f t="shared" si="21"/>
        <v>0</v>
      </c>
      <c r="L185" s="6">
        <f t="shared" si="19"/>
        <v>2.6666666666666665</v>
      </c>
      <c r="M185" s="3"/>
      <c r="N185" s="11">
        <f t="shared" si="22"/>
        <v>2.6666666666666665</v>
      </c>
      <c r="O185" s="5"/>
      <c r="P185" s="5">
        <v>1</v>
      </c>
      <c r="Q185" s="5">
        <v>0.25</v>
      </c>
      <c r="R185" s="12">
        <f t="shared" si="20"/>
        <v>3.9166666666666665</v>
      </c>
      <c r="S185" s="3"/>
      <c r="T185" s="9">
        <f>SUMIFS('Shop Wastage+CS Margin'!F:F,'Shop Wastage+CS Margin'!D:D,'Franchise Wastage '!D185,'Shop Wastage+CS Margin'!C:C,'Franchise Wastage '!C185)</f>
        <v>18</v>
      </c>
      <c r="U185" s="13">
        <f>SUMIFS('Shop Wastage+CS Margin'!A:A,'Shop Wastage+CS Margin'!D:D,'Franchise Wastage '!D185,'Shop Wastage+CS Margin'!C:C,'Franchise Wastage '!C185)</f>
        <v>3</v>
      </c>
      <c r="V185" s="16">
        <f t="shared" si="26"/>
        <v>7.1666666666666661</v>
      </c>
      <c r="W185" s="3">
        <v>8</v>
      </c>
      <c r="X185" s="7">
        <f t="shared" si="25"/>
        <v>4.0833333333333339</v>
      </c>
      <c r="Y185" s="7">
        <f t="shared" si="23"/>
        <v>14.083333333333334</v>
      </c>
      <c r="AA185" s="18">
        <f>SUMIFS(Sheet3!C:C,Sheet3!B:B,'Franchise Wastage '!D185,Sheet3!A:A,'Franchise Wastage '!C186)</f>
        <v>0</v>
      </c>
      <c r="AC185" s="3">
        <f t="shared" si="27"/>
        <v>10</v>
      </c>
    </row>
    <row r="186" spans="1:29" ht="15" customHeight="1" x14ac:dyDescent="0.25">
      <c r="A186">
        <f t="shared" si="24"/>
        <v>8</v>
      </c>
      <c r="B186" s="20" t="s">
        <v>168</v>
      </c>
      <c r="C186" s="20" t="s">
        <v>215</v>
      </c>
      <c r="D186" s="20" t="s">
        <v>217</v>
      </c>
      <c r="E186" s="20">
        <v>100</v>
      </c>
      <c r="F186" s="20">
        <v>40</v>
      </c>
      <c r="G186" s="10" t="s">
        <v>20</v>
      </c>
      <c r="H186" s="9">
        <v>0</v>
      </c>
      <c r="I186" s="9"/>
      <c r="J186" s="9">
        <v>25</v>
      </c>
      <c r="K186" s="5">
        <f t="shared" si="21"/>
        <v>0</v>
      </c>
      <c r="L186" s="6">
        <f t="shared" si="19"/>
        <v>2.6666666666666665</v>
      </c>
      <c r="M186" s="3"/>
      <c r="N186" s="11">
        <f t="shared" si="22"/>
        <v>2.6666666666666665</v>
      </c>
      <c r="O186" s="5"/>
      <c r="P186" s="5">
        <v>1</v>
      </c>
      <c r="Q186" s="5">
        <v>0.25</v>
      </c>
      <c r="R186" s="12">
        <f t="shared" si="20"/>
        <v>3.9166666666666665</v>
      </c>
      <c r="S186" s="3"/>
      <c r="T186" s="9">
        <f>SUMIFS('Shop Wastage+CS Margin'!F:F,'Shop Wastage+CS Margin'!D:D,'Franchise Wastage '!D186,'Shop Wastage+CS Margin'!C:C,'Franchise Wastage '!C186)</f>
        <v>18</v>
      </c>
      <c r="U186" s="13">
        <f>SUMIFS('Shop Wastage+CS Margin'!A:A,'Shop Wastage+CS Margin'!D:D,'Franchise Wastage '!D186,'Shop Wastage+CS Margin'!C:C,'Franchise Wastage '!C186)</f>
        <v>3</v>
      </c>
      <c r="V186" s="16">
        <f t="shared" si="26"/>
        <v>7.1666666666666661</v>
      </c>
      <c r="W186" s="3">
        <v>8</v>
      </c>
      <c r="X186" s="7">
        <f t="shared" si="25"/>
        <v>4.0833333333333339</v>
      </c>
      <c r="Y186" s="7">
        <f t="shared" si="23"/>
        <v>14.083333333333334</v>
      </c>
      <c r="AA186" s="18">
        <f>SUMIFS(Sheet3!C:C,Sheet3!B:B,'Franchise Wastage '!D186,Sheet3!A:A,'Franchise Wastage '!C187)</f>
        <v>10</v>
      </c>
      <c r="AC186" s="3">
        <f t="shared" si="27"/>
        <v>10</v>
      </c>
    </row>
    <row r="187" spans="1:29" ht="15" customHeight="1" x14ac:dyDescent="0.25">
      <c r="A187">
        <f t="shared" si="24"/>
        <v>8</v>
      </c>
      <c r="B187" s="20" t="s">
        <v>168</v>
      </c>
      <c r="C187" s="20" t="s">
        <v>215</v>
      </c>
      <c r="D187" s="20" t="s">
        <v>26</v>
      </c>
      <c r="E187" s="20">
        <v>100</v>
      </c>
      <c r="F187" s="20">
        <v>40</v>
      </c>
      <c r="G187" s="10" t="s">
        <v>20</v>
      </c>
      <c r="H187" s="9">
        <v>0</v>
      </c>
      <c r="I187" s="9"/>
      <c r="J187" s="9">
        <v>25</v>
      </c>
      <c r="K187" s="5">
        <f t="shared" si="21"/>
        <v>0</v>
      </c>
      <c r="L187" s="6">
        <f t="shared" ref="L187:L246" si="28">(((IF(G187="Pcs",F187,"0"))/J187)*1000)/($D$1*10)</f>
        <v>2.6666666666666665</v>
      </c>
      <c r="M187" s="3"/>
      <c r="N187" s="11">
        <f t="shared" si="22"/>
        <v>2.6666666666666665</v>
      </c>
      <c r="O187" s="5"/>
      <c r="P187" s="5">
        <v>1</v>
      </c>
      <c r="Q187" s="5">
        <v>0.25</v>
      </c>
      <c r="R187" s="12">
        <f t="shared" si="20"/>
        <v>3.9166666666666665</v>
      </c>
      <c r="S187" s="3"/>
      <c r="T187" s="9">
        <f>SUMIFS('Shop Wastage+CS Margin'!F:F,'Shop Wastage+CS Margin'!D:D,'Franchise Wastage '!D187,'Shop Wastage+CS Margin'!C:C,'Franchise Wastage '!C187)</f>
        <v>18</v>
      </c>
      <c r="U187" s="13">
        <f>SUMIFS('Shop Wastage+CS Margin'!A:A,'Shop Wastage+CS Margin'!D:D,'Franchise Wastage '!D187,'Shop Wastage+CS Margin'!C:C,'Franchise Wastage '!C187)</f>
        <v>3</v>
      </c>
      <c r="V187" s="16">
        <f t="shared" si="26"/>
        <v>7.1666666666666661</v>
      </c>
      <c r="W187" s="3">
        <v>8</v>
      </c>
      <c r="X187" s="7">
        <f t="shared" si="25"/>
        <v>4.0833333333333339</v>
      </c>
      <c r="Y187" s="7">
        <f t="shared" si="23"/>
        <v>14.083333333333334</v>
      </c>
      <c r="AA187" s="18">
        <f>SUMIFS(Sheet3!C:C,Sheet3!B:B,'Franchise Wastage '!D187,Sheet3!A:A,'Franchise Wastage '!C188)</f>
        <v>0</v>
      </c>
      <c r="AC187" s="3">
        <f t="shared" si="27"/>
        <v>10</v>
      </c>
    </row>
    <row r="188" spans="1:29" ht="15" customHeight="1" x14ac:dyDescent="0.25">
      <c r="A188">
        <f t="shared" si="24"/>
        <v>8</v>
      </c>
      <c r="B188" s="20" t="s">
        <v>168</v>
      </c>
      <c r="C188" s="20" t="s">
        <v>215</v>
      </c>
      <c r="D188" s="20" t="s">
        <v>218</v>
      </c>
      <c r="E188" s="20">
        <v>100</v>
      </c>
      <c r="F188" s="20">
        <v>40</v>
      </c>
      <c r="G188" s="10" t="s">
        <v>20</v>
      </c>
      <c r="H188" s="9">
        <v>0</v>
      </c>
      <c r="I188" s="9"/>
      <c r="J188" s="9">
        <v>25</v>
      </c>
      <c r="K188" s="5">
        <f t="shared" si="21"/>
        <v>0</v>
      </c>
      <c r="L188" s="6">
        <f t="shared" si="28"/>
        <v>2.6666666666666665</v>
      </c>
      <c r="M188" s="3"/>
      <c r="N188" s="11">
        <f t="shared" si="22"/>
        <v>2.6666666666666665</v>
      </c>
      <c r="O188" s="5"/>
      <c r="P188" s="5">
        <v>1</v>
      </c>
      <c r="Q188" s="5">
        <v>0.25</v>
      </c>
      <c r="R188" s="12">
        <f t="shared" ref="R188:R245" si="29">N188+P188+Q188</f>
        <v>3.9166666666666665</v>
      </c>
      <c r="S188" s="3"/>
      <c r="T188" s="9">
        <f>SUMIFS('Shop Wastage+CS Margin'!F:F,'Shop Wastage+CS Margin'!D:D,'Franchise Wastage '!D188,'Shop Wastage+CS Margin'!C:C,'Franchise Wastage '!C188)</f>
        <v>18</v>
      </c>
      <c r="U188" s="13">
        <f>SUMIFS('Shop Wastage+CS Margin'!A:A,'Shop Wastage+CS Margin'!D:D,'Franchise Wastage '!D188,'Shop Wastage+CS Margin'!C:C,'Franchise Wastage '!C188)</f>
        <v>3</v>
      </c>
      <c r="V188" s="16">
        <f t="shared" si="26"/>
        <v>7.1666666666666661</v>
      </c>
      <c r="W188" s="3">
        <v>8</v>
      </c>
      <c r="X188" s="7">
        <f t="shared" si="25"/>
        <v>4.0833333333333339</v>
      </c>
      <c r="Y188" s="7">
        <f t="shared" si="23"/>
        <v>14.083333333333334</v>
      </c>
      <c r="AA188" s="18">
        <f>SUMIFS(Sheet3!C:C,Sheet3!B:B,'Franchise Wastage '!D188,Sheet3!A:A,'Franchise Wastage '!C189)</f>
        <v>0</v>
      </c>
      <c r="AC188" s="3">
        <f t="shared" si="27"/>
        <v>10</v>
      </c>
    </row>
    <row r="189" spans="1:29" ht="15" customHeight="1" x14ac:dyDescent="0.25">
      <c r="A189">
        <f t="shared" si="24"/>
        <v>8</v>
      </c>
      <c r="B189" s="20" t="s">
        <v>168</v>
      </c>
      <c r="C189" s="20" t="s">
        <v>215</v>
      </c>
      <c r="D189" s="20" t="s">
        <v>201</v>
      </c>
      <c r="E189" s="20">
        <v>100</v>
      </c>
      <c r="F189" s="20">
        <v>40</v>
      </c>
      <c r="G189" s="10" t="s">
        <v>20</v>
      </c>
      <c r="H189" s="9">
        <v>0</v>
      </c>
      <c r="I189" s="9"/>
      <c r="J189" s="9">
        <v>25</v>
      </c>
      <c r="K189" s="5">
        <f t="shared" si="21"/>
        <v>0</v>
      </c>
      <c r="L189" s="6">
        <f t="shared" si="28"/>
        <v>2.6666666666666665</v>
      </c>
      <c r="M189" s="3"/>
      <c r="N189" s="11">
        <f t="shared" si="22"/>
        <v>2.6666666666666665</v>
      </c>
      <c r="O189" s="5"/>
      <c r="P189" s="5">
        <v>1</v>
      </c>
      <c r="Q189" s="5">
        <v>0.25</v>
      </c>
      <c r="R189" s="12">
        <f t="shared" si="29"/>
        <v>3.9166666666666665</v>
      </c>
      <c r="S189" s="3"/>
      <c r="T189" s="9">
        <f>SUMIFS('Shop Wastage+CS Margin'!F:F,'Shop Wastage+CS Margin'!D:D,'Franchise Wastage '!D189,'Shop Wastage+CS Margin'!C:C,'Franchise Wastage '!C189)</f>
        <v>18</v>
      </c>
      <c r="U189" s="13">
        <f>SUMIFS('Shop Wastage+CS Margin'!A:A,'Shop Wastage+CS Margin'!D:D,'Franchise Wastage '!D189,'Shop Wastage+CS Margin'!C:C,'Franchise Wastage '!C189)</f>
        <v>3</v>
      </c>
      <c r="V189" s="16">
        <f t="shared" si="26"/>
        <v>7.1666666666666661</v>
      </c>
      <c r="W189" s="3">
        <v>8</v>
      </c>
      <c r="X189" s="7">
        <f t="shared" si="25"/>
        <v>4.0833333333333339</v>
      </c>
      <c r="Y189" s="7">
        <f t="shared" si="23"/>
        <v>14.083333333333334</v>
      </c>
      <c r="AA189" s="18">
        <f>SUMIFS(Sheet3!C:C,Sheet3!B:B,'Franchise Wastage '!D189,Sheet3!A:A,'Franchise Wastage '!C190)</f>
        <v>10</v>
      </c>
      <c r="AC189" s="3">
        <f t="shared" si="27"/>
        <v>10</v>
      </c>
    </row>
    <row r="190" spans="1:29" ht="15" customHeight="1" x14ac:dyDescent="0.25">
      <c r="A190">
        <f t="shared" si="24"/>
        <v>8</v>
      </c>
      <c r="B190" s="20" t="s">
        <v>168</v>
      </c>
      <c r="C190" s="20" t="s">
        <v>215</v>
      </c>
      <c r="D190" s="20" t="s">
        <v>219</v>
      </c>
      <c r="E190" s="20">
        <v>100</v>
      </c>
      <c r="F190" s="20">
        <v>40</v>
      </c>
      <c r="G190" s="10" t="s">
        <v>20</v>
      </c>
      <c r="H190" s="9">
        <v>0</v>
      </c>
      <c r="I190" s="9"/>
      <c r="J190" s="9">
        <v>25</v>
      </c>
      <c r="K190" s="5">
        <f t="shared" si="21"/>
        <v>0</v>
      </c>
      <c r="L190" s="6">
        <f t="shared" si="28"/>
        <v>2.6666666666666665</v>
      </c>
      <c r="M190" s="3"/>
      <c r="N190" s="11">
        <f t="shared" si="22"/>
        <v>2.6666666666666665</v>
      </c>
      <c r="O190" s="5"/>
      <c r="P190" s="5">
        <v>1</v>
      </c>
      <c r="Q190" s="5">
        <v>0.25</v>
      </c>
      <c r="R190" s="12">
        <f t="shared" si="29"/>
        <v>3.9166666666666665</v>
      </c>
      <c r="S190" s="3"/>
      <c r="T190" s="9">
        <f>SUMIFS('Shop Wastage+CS Margin'!F:F,'Shop Wastage+CS Margin'!D:D,'Franchise Wastage '!D190,'Shop Wastage+CS Margin'!C:C,'Franchise Wastage '!C190)</f>
        <v>18</v>
      </c>
      <c r="U190" s="13">
        <f>SUMIFS('Shop Wastage+CS Margin'!A:A,'Shop Wastage+CS Margin'!D:D,'Franchise Wastage '!D190,'Shop Wastage+CS Margin'!C:C,'Franchise Wastage '!C190)</f>
        <v>3</v>
      </c>
      <c r="V190" s="16">
        <f t="shared" si="26"/>
        <v>7.1666666666666661</v>
      </c>
      <c r="W190" s="3">
        <v>8</v>
      </c>
      <c r="X190" s="7">
        <f t="shared" si="25"/>
        <v>4.0833333333333339</v>
      </c>
      <c r="Y190" s="7">
        <f t="shared" si="23"/>
        <v>14.083333333333334</v>
      </c>
      <c r="AA190" s="18">
        <f>SUMIFS(Sheet3!C:C,Sheet3!B:B,'Franchise Wastage '!D190,Sheet3!A:A,'Franchise Wastage '!C191)</f>
        <v>0</v>
      </c>
      <c r="AC190" s="3">
        <f t="shared" si="27"/>
        <v>10</v>
      </c>
    </row>
    <row r="191" spans="1:29" ht="15" customHeight="1" x14ac:dyDescent="0.25">
      <c r="A191">
        <f t="shared" si="24"/>
        <v>8</v>
      </c>
      <c r="B191" s="20" t="s">
        <v>168</v>
      </c>
      <c r="C191" s="20" t="s">
        <v>215</v>
      </c>
      <c r="D191" s="20" t="s">
        <v>206</v>
      </c>
      <c r="E191" s="20">
        <v>100</v>
      </c>
      <c r="F191" s="20">
        <v>40</v>
      </c>
      <c r="G191" s="10" t="s">
        <v>20</v>
      </c>
      <c r="H191" s="9">
        <v>0</v>
      </c>
      <c r="I191" s="9"/>
      <c r="J191" s="9">
        <v>25</v>
      </c>
      <c r="K191" s="5">
        <f t="shared" si="21"/>
        <v>0</v>
      </c>
      <c r="L191" s="6">
        <f t="shared" si="28"/>
        <v>2.6666666666666665</v>
      </c>
      <c r="M191" s="3"/>
      <c r="N191" s="11">
        <f t="shared" si="22"/>
        <v>2.6666666666666665</v>
      </c>
      <c r="O191" s="5"/>
      <c r="P191" s="5">
        <v>1</v>
      </c>
      <c r="Q191" s="5">
        <v>0.25</v>
      </c>
      <c r="R191" s="12">
        <f t="shared" si="29"/>
        <v>3.9166666666666665</v>
      </c>
      <c r="S191" s="3"/>
      <c r="T191" s="9">
        <f>SUMIFS('Shop Wastage+CS Margin'!F:F,'Shop Wastage+CS Margin'!D:D,'Franchise Wastage '!D191,'Shop Wastage+CS Margin'!C:C,'Franchise Wastage '!C191)</f>
        <v>18</v>
      </c>
      <c r="U191" s="13">
        <f>SUMIFS('Shop Wastage+CS Margin'!A:A,'Shop Wastage+CS Margin'!D:D,'Franchise Wastage '!D191,'Shop Wastage+CS Margin'!C:C,'Franchise Wastage '!C191)</f>
        <v>3</v>
      </c>
      <c r="V191" s="16">
        <f t="shared" si="26"/>
        <v>7.1666666666666661</v>
      </c>
      <c r="W191" s="3">
        <v>8</v>
      </c>
      <c r="X191" s="7">
        <f t="shared" si="25"/>
        <v>4.0833333333333339</v>
      </c>
      <c r="Y191" s="7">
        <f t="shared" si="23"/>
        <v>14.083333333333334</v>
      </c>
      <c r="AA191" s="18">
        <f>SUMIFS(Sheet3!C:C,Sheet3!B:B,'Franchise Wastage '!D191,Sheet3!A:A,'Franchise Wastage '!#REF!)</f>
        <v>0</v>
      </c>
      <c r="AC191" s="3">
        <f t="shared" si="27"/>
        <v>10</v>
      </c>
    </row>
    <row r="192" spans="1:29" ht="15" customHeight="1" x14ac:dyDescent="0.25">
      <c r="A192">
        <f t="shared" si="24"/>
        <v>8</v>
      </c>
      <c r="B192" s="20" t="s">
        <v>168</v>
      </c>
      <c r="C192" s="20" t="s">
        <v>215</v>
      </c>
      <c r="D192" s="20" t="s">
        <v>178</v>
      </c>
      <c r="E192" s="20">
        <v>100</v>
      </c>
      <c r="F192" s="20">
        <v>40</v>
      </c>
      <c r="G192" s="10" t="s">
        <v>20</v>
      </c>
      <c r="H192" s="9">
        <v>0</v>
      </c>
      <c r="I192" s="9"/>
      <c r="J192" s="9">
        <v>25</v>
      </c>
      <c r="K192" s="5">
        <f t="shared" si="21"/>
        <v>0</v>
      </c>
      <c r="L192" s="6">
        <f t="shared" si="28"/>
        <v>2.6666666666666665</v>
      </c>
      <c r="M192" s="3"/>
      <c r="N192" s="11">
        <f t="shared" si="22"/>
        <v>2.6666666666666665</v>
      </c>
      <c r="O192" s="5"/>
      <c r="P192" s="5">
        <v>1</v>
      </c>
      <c r="Q192" s="5">
        <v>0.25</v>
      </c>
      <c r="R192" s="12">
        <f t="shared" si="29"/>
        <v>3.9166666666666665</v>
      </c>
      <c r="S192" s="3"/>
      <c r="T192" s="9">
        <f>SUMIFS('Shop Wastage+CS Margin'!F:F,'Shop Wastage+CS Margin'!D:D,'Franchise Wastage '!D192,'Shop Wastage+CS Margin'!C:C,'Franchise Wastage '!C192)</f>
        <v>18</v>
      </c>
      <c r="U192" s="13">
        <f>SUMIFS('Shop Wastage+CS Margin'!A:A,'Shop Wastage+CS Margin'!D:D,'Franchise Wastage '!D192,'Shop Wastage+CS Margin'!C:C,'Franchise Wastage '!C192)</f>
        <v>3</v>
      </c>
      <c r="V192" s="16">
        <f t="shared" si="26"/>
        <v>7.1666666666666661</v>
      </c>
      <c r="W192" s="3">
        <v>8</v>
      </c>
      <c r="X192" s="7">
        <f t="shared" si="25"/>
        <v>4.0833333333333339</v>
      </c>
      <c r="Y192" s="7">
        <f t="shared" si="23"/>
        <v>14.083333333333334</v>
      </c>
      <c r="AA192" s="18">
        <f>SUMIFS(Sheet3!C:C,Sheet3!B:B,'Franchise Wastage '!D192,Sheet3!A:A,'Franchise Wastage '!C193)</f>
        <v>0</v>
      </c>
      <c r="AC192" s="3">
        <f t="shared" si="27"/>
        <v>10</v>
      </c>
    </row>
    <row r="193" spans="1:29" ht="15" customHeight="1" x14ac:dyDescent="0.25">
      <c r="A193">
        <f t="shared" si="24"/>
        <v>8</v>
      </c>
      <c r="B193" s="20" t="s">
        <v>168</v>
      </c>
      <c r="C193" s="20" t="s">
        <v>215</v>
      </c>
      <c r="D193" s="20" t="s">
        <v>220</v>
      </c>
      <c r="E193" s="20">
        <v>100</v>
      </c>
      <c r="F193" s="20">
        <v>40</v>
      </c>
      <c r="G193" s="10" t="s">
        <v>20</v>
      </c>
      <c r="H193" s="9">
        <v>0</v>
      </c>
      <c r="I193" s="9"/>
      <c r="J193" s="9">
        <v>25</v>
      </c>
      <c r="K193" s="5">
        <f t="shared" si="21"/>
        <v>0</v>
      </c>
      <c r="L193" s="6">
        <f t="shared" si="28"/>
        <v>2.6666666666666665</v>
      </c>
      <c r="M193" s="3"/>
      <c r="N193" s="11">
        <f t="shared" si="22"/>
        <v>2.6666666666666665</v>
      </c>
      <c r="O193" s="5"/>
      <c r="P193" s="5">
        <v>1</v>
      </c>
      <c r="Q193" s="5">
        <v>0.25</v>
      </c>
      <c r="R193" s="12">
        <f t="shared" si="29"/>
        <v>3.9166666666666665</v>
      </c>
      <c r="S193" s="3"/>
      <c r="T193" s="9">
        <f>SUMIFS('Shop Wastage+CS Margin'!F:F,'Shop Wastage+CS Margin'!D:D,'Franchise Wastage '!D193,'Shop Wastage+CS Margin'!C:C,'Franchise Wastage '!C193)</f>
        <v>18</v>
      </c>
      <c r="U193" s="13">
        <f>SUMIFS('Shop Wastage+CS Margin'!A:A,'Shop Wastage+CS Margin'!D:D,'Franchise Wastage '!D193,'Shop Wastage+CS Margin'!C:C,'Franchise Wastage '!C193)</f>
        <v>3</v>
      </c>
      <c r="V193" s="16">
        <f t="shared" si="26"/>
        <v>7.1666666666666661</v>
      </c>
      <c r="W193" s="3">
        <v>8</v>
      </c>
      <c r="X193" s="7">
        <f t="shared" si="25"/>
        <v>4.0833333333333339</v>
      </c>
      <c r="Y193" s="7">
        <f t="shared" si="23"/>
        <v>14.083333333333334</v>
      </c>
      <c r="AA193" s="18">
        <f>SUMIFS(Sheet3!C:C,Sheet3!B:B,'Franchise Wastage '!D193,Sheet3!A:A,'Franchise Wastage '!C194)</f>
        <v>0</v>
      </c>
      <c r="AC193" s="3">
        <f t="shared" si="27"/>
        <v>10</v>
      </c>
    </row>
    <row r="194" spans="1:29" ht="15" customHeight="1" x14ac:dyDescent="0.25">
      <c r="A194">
        <f t="shared" si="24"/>
        <v>8</v>
      </c>
      <c r="B194" s="20" t="s">
        <v>168</v>
      </c>
      <c r="C194" s="20" t="s">
        <v>215</v>
      </c>
      <c r="D194" s="20" t="s">
        <v>207</v>
      </c>
      <c r="E194" s="20">
        <v>100</v>
      </c>
      <c r="F194" s="20">
        <v>40</v>
      </c>
      <c r="G194" s="10" t="s">
        <v>20</v>
      </c>
      <c r="H194" s="9">
        <v>0</v>
      </c>
      <c r="I194" s="9"/>
      <c r="J194" s="9">
        <v>25</v>
      </c>
      <c r="K194" s="5">
        <f t="shared" ref="K194:K257" si="30">((IF(G194="Net Wt",F194,"0"))*J194)/($D$1*10)</f>
        <v>0</v>
      </c>
      <c r="L194" s="6">
        <f t="shared" si="28"/>
        <v>2.6666666666666665</v>
      </c>
      <c r="M194" s="3"/>
      <c r="N194" s="11">
        <f t="shared" ref="N194:N257" si="31">VALUE(K194+L194+H194)</f>
        <v>2.6666666666666665</v>
      </c>
      <c r="O194" s="5"/>
      <c r="P194" s="5">
        <v>1</v>
      </c>
      <c r="Q194" s="5">
        <v>0.25</v>
      </c>
      <c r="R194" s="12">
        <f t="shared" si="29"/>
        <v>3.9166666666666665</v>
      </c>
      <c r="S194" s="3"/>
      <c r="T194" s="9">
        <f>SUMIFS('Shop Wastage+CS Margin'!F:F,'Shop Wastage+CS Margin'!D:D,'Franchise Wastage '!D194,'Shop Wastage+CS Margin'!C:C,'Franchise Wastage '!C194)</f>
        <v>18</v>
      </c>
      <c r="U194" s="13">
        <f>SUMIFS('Shop Wastage+CS Margin'!A:A,'Shop Wastage+CS Margin'!D:D,'Franchise Wastage '!D194,'Shop Wastage+CS Margin'!C:C,'Franchise Wastage '!C194)</f>
        <v>3</v>
      </c>
      <c r="V194" s="16">
        <f t="shared" si="26"/>
        <v>7.1666666666666661</v>
      </c>
      <c r="W194" s="3">
        <v>8</v>
      </c>
      <c r="X194" s="7">
        <f t="shared" si="25"/>
        <v>4.0833333333333339</v>
      </c>
      <c r="Y194" s="7">
        <f t="shared" ref="Y194:Y257" si="32">VALUE(T194-R194)</f>
        <v>14.083333333333334</v>
      </c>
      <c r="AA194" s="18">
        <f>SUMIFS(Sheet3!C:C,Sheet3!B:B,'Franchise Wastage '!D194,Sheet3!A:A,'Franchise Wastage '!C195)</f>
        <v>0</v>
      </c>
      <c r="AC194" s="3">
        <f t="shared" si="27"/>
        <v>10</v>
      </c>
    </row>
    <row r="195" spans="1:29" ht="15" customHeight="1" x14ac:dyDescent="0.25">
      <c r="A195">
        <f t="shared" ref="A195:A258" si="33">W195</f>
        <v>23</v>
      </c>
      <c r="B195" s="20" t="s">
        <v>168</v>
      </c>
      <c r="C195" s="20" t="s">
        <v>221</v>
      </c>
      <c r="D195" s="20" t="s">
        <v>222</v>
      </c>
      <c r="E195" s="20">
        <v>100</v>
      </c>
      <c r="F195" s="20">
        <v>10</v>
      </c>
      <c r="G195" s="10" t="s">
        <v>10</v>
      </c>
      <c r="H195" s="9">
        <v>0</v>
      </c>
      <c r="I195" s="9"/>
      <c r="J195" s="9">
        <v>1000</v>
      </c>
      <c r="K195" s="5">
        <f t="shared" si="30"/>
        <v>16.666666666666668</v>
      </c>
      <c r="L195" s="6">
        <f t="shared" si="28"/>
        <v>0</v>
      </c>
      <c r="M195" s="3"/>
      <c r="N195" s="11">
        <f t="shared" si="31"/>
        <v>16.666666666666668</v>
      </c>
      <c r="O195" s="5"/>
      <c r="P195" s="5">
        <v>1</v>
      </c>
      <c r="Q195" s="5">
        <v>0.25</v>
      </c>
      <c r="R195" s="12">
        <f t="shared" si="29"/>
        <v>17.916666666666668</v>
      </c>
      <c r="S195" s="3"/>
      <c r="T195" s="9">
        <f>SUMIFS('Shop Wastage+CS Margin'!F:F,'Shop Wastage+CS Margin'!D:D,'Franchise Wastage '!D195,'Shop Wastage+CS Margin'!C:C,'Franchise Wastage '!C195)</f>
        <v>32</v>
      </c>
      <c r="U195" s="13">
        <f>SUMIFS('Shop Wastage+CS Margin'!A:A,'Shop Wastage+CS Margin'!D:D,'Franchise Wastage '!D195,'Shop Wastage+CS Margin'!C:C,'Franchise Wastage '!C195)</f>
        <v>5</v>
      </c>
      <c r="V195" s="16">
        <f t="shared" si="26"/>
        <v>23.166666666666668</v>
      </c>
      <c r="W195" s="3">
        <v>23</v>
      </c>
      <c r="X195" s="7">
        <f t="shared" ref="X195:X258" si="34">W195-R195</f>
        <v>5.0833333333333321</v>
      </c>
      <c r="Y195" s="7">
        <f t="shared" si="32"/>
        <v>14.083333333333332</v>
      </c>
      <c r="AA195" s="18">
        <f>SUMIFS(Sheet3!C:C,Sheet3!B:B,'Franchise Wastage '!D195,Sheet3!A:A,'Franchise Wastage '!#REF!)</f>
        <v>0</v>
      </c>
      <c r="AC195" s="3">
        <f t="shared" si="27"/>
        <v>9</v>
      </c>
    </row>
    <row r="196" spans="1:29" ht="15" customHeight="1" x14ac:dyDescent="0.25">
      <c r="A196">
        <f t="shared" si="33"/>
        <v>10</v>
      </c>
      <c r="B196" s="20" t="s">
        <v>168</v>
      </c>
      <c r="C196" s="20" t="s">
        <v>224</v>
      </c>
      <c r="D196" s="20" t="s">
        <v>225</v>
      </c>
      <c r="E196" s="20">
        <v>100</v>
      </c>
      <c r="F196" s="20">
        <v>10</v>
      </c>
      <c r="G196" s="10" t="s">
        <v>20</v>
      </c>
      <c r="H196" s="9">
        <v>0</v>
      </c>
      <c r="I196" s="9"/>
      <c r="J196" s="9">
        <v>3</v>
      </c>
      <c r="K196" s="5">
        <f t="shared" si="30"/>
        <v>0</v>
      </c>
      <c r="L196" s="6">
        <f t="shared" si="28"/>
        <v>5.5555555555555562</v>
      </c>
      <c r="M196" s="3"/>
      <c r="N196" s="11">
        <f t="shared" si="31"/>
        <v>5.5555555555555562</v>
      </c>
      <c r="O196" s="5"/>
      <c r="P196" s="5">
        <v>1</v>
      </c>
      <c r="Q196" s="5">
        <v>0.25</v>
      </c>
      <c r="R196" s="12">
        <f t="shared" si="29"/>
        <v>6.8055555555555562</v>
      </c>
      <c r="S196" s="3"/>
      <c r="T196" s="9">
        <f>SUMIFS('Shop Wastage+CS Margin'!F:F,'Shop Wastage+CS Margin'!D:D,'Franchise Wastage '!D196,'Shop Wastage+CS Margin'!C:C,'Franchise Wastage '!C196)</f>
        <v>30</v>
      </c>
      <c r="U196" s="13">
        <f>SUMIFS('Shop Wastage+CS Margin'!A:A,'Shop Wastage+CS Margin'!D:D,'Franchise Wastage '!D196,'Shop Wastage+CS Margin'!C:C,'Franchise Wastage '!C196)</f>
        <v>2</v>
      </c>
      <c r="V196" s="16">
        <f t="shared" si="26"/>
        <v>9.0555555555555571</v>
      </c>
      <c r="W196" s="3">
        <v>10</v>
      </c>
      <c r="X196" s="7">
        <f t="shared" si="34"/>
        <v>3.1944444444444438</v>
      </c>
      <c r="Y196" s="7">
        <f t="shared" si="32"/>
        <v>23.194444444444443</v>
      </c>
      <c r="AA196" s="18">
        <f>SUMIFS(Sheet3!C:C,Sheet3!B:B,'Franchise Wastage '!D196,Sheet3!A:A,'Franchise Wastage '!C197)</f>
        <v>0</v>
      </c>
      <c r="AC196" s="3">
        <f t="shared" si="27"/>
        <v>20</v>
      </c>
    </row>
    <row r="197" spans="1:29" ht="15" customHeight="1" x14ac:dyDescent="0.25">
      <c r="A197">
        <f t="shared" si="33"/>
        <v>10</v>
      </c>
      <c r="B197" s="20" t="s">
        <v>168</v>
      </c>
      <c r="C197" s="20" t="s">
        <v>224</v>
      </c>
      <c r="D197" s="20" t="s">
        <v>225</v>
      </c>
      <c r="E197" s="20">
        <v>97</v>
      </c>
      <c r="F197" s="20">
        <v>10</v>
      </c>
      <c r="G197" s="10" t="s">
        <v>20</v>
      </c>
      <c r="H197" s="9">
        <v>0</v>
      </c>
      <c r="I197" s="9"/>
      <c r="J197" s="9">
        <v>3</v>
      </c>
      <c r="K197" s="5">
        <f t="shared" si="30"/>
        <v>0</v>
      </c>
      <c r="L197" s="6">
        <f t="shared" si="28"/>
        <v>5.5555555555555562</v>
      </c>
      <c r="M197" s="3"/>
      <c r="N197" s="11">
        <f t="shared" si="31"/>
        <v>5.5555555555555562</v>
      </c>
      <c r="O197" s="5"/>
      <c r="P197" s="5">
        <v>1</v>
      </c>
      <c r="Q197" s="5">
        <v>0.25</v>
      </c>
      <c r="R197" s="12">
        <f t="shared" si="29"/>
        <v>6.8055555555555562</v>
      </c>
      <c r="S197" s="3"/>
      <c r="T197" s="9">
        <f>SUMIFS('Shop Wastage+CS Margin'!F:F,'Shop Wastage+CS Margin'!D:D,'Franchise Wastage '!D197,'Shop Wastage+CS Margin'!C:C,'Franchise Wastage '!C197)</f>
        <v>30</v>
      </c>
      <c r="U197" s="13">
        <f>SUMIFS('Shop Wastage+CS Margin'!A:A,'Shop Wastage+CS Margin'!D:D,'Franchise Wastage '!D197,'Shop Wastage+CS Margin'!C:C,'Franchise Wastage '!C197)</f>
        <v>2</v>
      </c>
      <c r="V197" s="16">
        <f t="shared" ref="V197:V260" si="35">R197+U197+Q197</f>
        <v>9.0555555555555571</v>
      </c>
      <c r="W197" s="3">
        <v>10</v>
      </c>
      <c r="X197" s="7">
        <f t="shared" si="34"/>
        <v>3.1944444444444438</v>
      </c>
      <c r="Y197" s="7">
        <f t="shared" si="32"/>
        <v>23.194444444444443</v>
      </c>
      <c r="AA197" s="18">
        <f>SUMIFS(Sheet3!C:C,Sheet3!B:B,'Franchise Wastage '!D197,Sheet3!A:A,'Franchise Wastage '!#REF!)</f>
        <v>0</v>
      </c>
      <c r="AC197" s="3">
        <f t="shared" si="27"/>
        <v>20</v>
      </c>
    </row>
    <row r="198" spans="1:29" ht="15" customHeight="1" x14ac:dyDescent="0.25">
      <c r="A198">
        <f t="shared" si="33"/>
        <v>18.5</v>
      </c>
      <c r="B198" s="20" t="s">
        <v>2155</v>
      </c>
      <c r="C198" s="20" t="s">
        <v>169</v>
      </c>
      <c r="D198" s="20" t="s">
        <v>226</v>
      </c>
      <c r="E198" s="20">
        <v>92.5</v>
      </c>
      <c r="F198" s="20">
        <v>3</v>
      </c>
      <c r="G198" s="10" t="s">
        <v>10</v>
      </c>
      <c r="H198" s="9">
        <v>7.5</v>
      </c>
      <c r="I198" s="9"/>
      <c r="J198" s="9">
        <v>1000</v>
      </c>
      <c r="K198" s="5">
        <f t="shared" si="30"/>
        <v>5</v>
      </c>
      <c r="L198" s="6">
        <f t="shared" si="28"/>
        <v>0</v>
      </c>
      <c r="M198" s="3"/>
      <c r="N198" s="11">
        <f t="shared" si="31"/>
        <v>12.5</v>
      </c>
      <c r="O198" s="5"/>
      <c r="P198" s="5">
        <v>1</v>
      </c>
      <c r="Q198" s="5">
        <v>0.25</v>
      </c>
      <c r="R198" s="12">
        <f t="shared" si="29"/>
        <v>13.75</v>
      </c>
      <c r="S198" s="3"/>
      <c r="T198" s="9">
        <f>SUMIFS('Shop Wastage+CS Margin'!F:F,'Shop Wastage+CS Margin'!D:D,'Franchise Wastage '!D198,'Shop Wastage+CS Margin'!C:C,'Franchise Wastage '!C198)</f>
        <v>32</v>
      </c>
      <c r="U198" s="13">
        <f>SUMIFS('Shop Wastage+CS Margin'!A:A,'Shop Wastage+CS Margin'!D:D,'Franchise Wastage '!D198,'Shop Wastage+CS Margin'!C:C,'Franchise Wastage '!C198)</f>
        <v>5</v>
      </c>
      <c r="V198" s="16">
        <f t="shared" si="35"/>
        <v>19</v>
      </c>
      <c r="W198" s="3">
        <v>18.5</v>
      </c>
      <c r="X198" s="7">
        <f t="shared" si="34"/>
        <v>4.75</v>
      </c>
      <c r="Y198" s="7">
        <f t="shared" si="32"/>
        <v>18.25</v>
      </c>
      <c r="AA198" s="18">
        <f>SUMIFS(Sheet3!C:C,Sheet3!B:B,'Franchise Wastage '!D198,Sheet3!A:A,'Franchise Wastage '!C199)</f>
        <v>21.44</v>
      </c>
      <c r="AC198" s="3">
        <f t="shared" si="27"/>
        <v>13.5</v>
      </c>
    </row>
    <row r="199" spans="1:29" ht="15" customHeight="1" x14ac:dyDescent="0.25">
      <c r="A199">
        <f t="shared" si="33"/>
        <v>18.5</v>
      </c>
      <c r="B199" s="20" t="s">
        <v>2155</v>
      </c>
      <c r="C199" s="20" t="s">
        <v>169</v>
      </c>
      <c r="D199" s="20" t="s">
        <v>30</v>
      </c>
      <c r="E199" s="20">
        <v>92.5</v>
      </c>
      <c r="F199" s="20">
        <v>3</v>
      </c>
      <c r="G199" s="10" t="s">
        <v>10</v>
      </c>
      <c r="H199" s="9">
        <v>7.5</v>
      </c>
      <c r="I199" s="9"/>
      <c r="J199" s="9">
        <v>1000</v>
      </c>
      <c r="K199" s="5">
        <f t="shared" si="30"/>
        <v>5</v>
      </c>
      <c r="L199" s="6">
        <f t="shared" si="28"/>
        <v>0</v>
      </c>
      <c r="M199" s="3"/>
      <c r="N199" s="11">
        <f t="shared" si="31"/>
        <v>12.5</v>
      </c>
      <c r="O199" s="5"/>
      <c r="P199" s="5">
        <v>1</v>
      </c>
      <c r="Q199" s="5">
        <v>0.25</v>
      </c>
      <c r="R199" s="12">
        <f t="shared" si="29"/>
        <v>13.75</v>
      </c>
      <c r="S199" s="3"/>
      <c r="T199" s="9">
        <f>SUMIFS('Shop Wastage+CS Margin'!F:F,'Shop Wastage+CS Margin'!D:D,'Franchise Wastage '!D199,'Shop Wastage+CS Margin'!C:C,'Franchise Wastage '!C199)</f>
        <v>32</v>
      </c>
      <c r="U199" s="13">
        <f>SUMIFS('Shop Wastage+CS Margin'!A:A,'Shop Wastage+CS Margin'!D:D,'Franchise Wastage '!D199,'Shop Wastage+CS Margin'!C:C,'Franchise Wastage '!C199)</f>
        <v>5</v>
      </c>
      <c r="V199" s="16">
        <f t="shared" si="35"/>
        <v>19</v>
      </c>
      <c r="W199" s="3">
        <v>18.5</v>
      </c>
      <c r="X199" s="7">
        <f t="shared" si="34"/>
        <v>4.75</v>
      </c>
      <c r="Y199" s="7">
        <f t="shared" si="32"/>
        <v>18.25</v>
      </c>
      <c r="AA199" s="18">
        <f>SUMIFS(Sheet3!C:C,Sheet3!B:B,'Franchise Wastage '!D199,Sheet3!A:A,'Franchise Wastage '!C200)</f>
        <v>21.229885057471265</v>
      </c>
      <c r="AC199" s="3">
        <f t="shared" si="27"/>
        <v>13.5</v>
      </c>
    </row>
    <row r="200" spans="1:29" ht="15" customHeight="1" x14ac:dyDescent="0.25">
      <c r="A200">
        <f t="shared" si="33"/>
        <v>18.5</v>
      </c>
      <c r="B200" s="20" t="s">
        <v>2155</v>
      </c>
      <c r="C200" s="20" t="s">
        <v>169</v>
      </c>
      <c r="D200" s="20" t="s">
        <v>227</v>
      </c>
      <c r="E200" s="20">
        <v>92.5</v>
      </c>
      <c r="F200" s="20">
        <v>3</v>
      </c>
      <c r="G200" s="10" t="s">
        <v>10</v>
      </c>
      <c r="H200" s="9">
        <v>7.5</v>
      </c>
      <c r="I200" s="9"/>
      <c r="J200" s="9">
        <v>1000</v>
      </c>
      <c r="K200" s="5">
        <f t="shared" si="30"/>
        <v>5</v>
      </c>
      <c r="L200" s="6">
        <f t="shared" si="28"/>
        <v>0</v>
      </c>
      <c r="M200" s="3"/>
      <c r="N200" s="11">
        <f t="shared" si="31"/>
        <v>12.5</v>
      </c>
      <c r="O200" s="5"/>
      <c r="P200" s="5">
        <v>1</v>
      </c>
      <c r="Q200" s="5">
        <v>0.25</v>
      </c>
      <c r="R200" s="12">
        <f t="shared" si="29"/>
        <v>13.75</v>
      </c>
      <c r="S200" s="3"/>
      <c r="T200" s="9">
        <f>SUMIFS('Shop Wastage+CS Margin'!F:F,'Shop Wastage+CS Margin'!D:D,'Franchise Wastage '!D200,'Shop Wastage+CS Margin'!C:C,'Franchise Wastage '!C200)</f>
        <v>32</v>
      </c>
      <c r="U200" s="13">
        <f>SUMIFS('Shop Wastage+CS Margin'!A:A,'Shop Wastage+CS Margin'!D:D,'Franchise Wastage '!D200,'Shop Wastage+CS Margin'!C:C,'Franchise Wastage '!C200)</f>
        <v>5</v>
      </c>
      <c r="V200" s="16">
        <f t="shared" si="35"/>
        <v>19</v>
      </c>
      <c r="W200" s="3">
        <v>18.5</v>
      </c>
      <c r="X200" s="7">
        <f t="shared" si="34"/>
        <v>4.75</v>
      </c>
      <c r="Y200" s="7">
        <f t="shared" si="32"/>
        <v>18.25</v>
      </c>
      <c r="AA200" s="18">
        <f>SUMIFS(Sheet3!C:C,Sheet3!B:B,'Franchise Wastage '!D200,Sheet3!A:A,'Franchise Wastage '!C201)</f>
        <v>0</v>
      </c>
      <c r="AC200" s="3">
        <f t="shared" ref="AC200:AC263" si="36">T200-W200</f>
        <v>13.5</v>
      </c>
    </row>
    <row r="201" spans="1:29" ht="15" customHeight="1" x14ac:dyDescent="0.25">
      <c r="A201">
        <f t="shared" si="33"/>
        <v>18.5</v>
      </c>
      <c r="B201" s="20" t="s">
        <v>2155</v>
      </c>
      <c r="C201" s="20" t="s">
        <v>169</v>
      </c>
      <c r="D201" s="20" t="s">
        <v>228</v>
      </c>
      <c r="E201" s="20">
        <v>92.5</v>
      </c>
      <c r="F201" s="20">
        <v>3</v>
      </c>
      <c r="G201" s="10" t="s">
        <v>10</v>
      </c>
      <c r="H201" s="9">
        <v>7.5</v>
      </c>
      <c r="I201" s="9"/>
      <c r="J201" s="9">
        <v>1000</v>
      </c>
      <c r="K201" s="5">
        <f t="shared" si="30"/>
        <v>5</v>
      </c>
      <c r="L201" s="6">
        <f t="shared" si="28"/>
        <v>0</v>
      </c>
      <c r="M201" s="3"/>
      <c r="N201" s="11">
        <f t="shared" si="31"/>
        <v>12.5</v>
      </c>
      <c r="O201" s="5"/>
      <c r="P201" s="5">
        <v>1</v>
      </c>
      <c r="Q201" s="5">
        <v>0.25</v>
      </c>
      <c r="R201" s="12">
        <f t="shared" si="29"/>
        <v>13.75</v>
      </c>
      <c r="S201" s="3"/>
      <c r="T201" s="9">
        <f>SUMIFS('Shop Wastage+CS Margin'!F:F,'Shop Wastage+CS Margin'!D:D,'Franchise Wastage '!D201,'Shop Wastage+CS Margin'!C:C,'Franchise Wastage '!C201)</f>
        <v>35</v>
      </c>
      <c r="U201" s="13">
        <f>SUMIFS('Shop Wastage+CS Margin'!A:A,'Shop Wastage+CS Margin'!D:D,'Franchise Wastage '!D201,'Shop Wastage+CS Margin'!C:C,'Franchise Wastage '!C201)</f>
        <v>5</v>
      </c>
      <c r="V201" s="16">
        <f t="shared" si="35"/>
        <v>19</v>
      </c>
      <c r="W201" s="3">
        <v>18.5</v>
      </c>
      <c r="X201" s="7">
        <f t="shared" si="34"/>
        <v>4.75</v>
      </c>
      <c r="Y201" s="7">
        <f t="shared" si="32"/>
        <v>21.25</v>
      </c>
      <c r="AA201" s="18">
        <f>SUMIFS(Sheet3!C:C,Sheet3!B:B,'Franchise Wastage '!D201,Sheet3!A:A,'Franchise Wastage '!C202)</f>
        <v>0</v>
      </c>
      <c r="AC201" s="3">
        <f t="shared" si="36"/>
        <v>16.5</v>
      </c>
    </row>
    <row r="202" spans="1:29" ht="15" customHeight="1" x14ac:dyDescent="0.25">
      <c r="A202">
        <f t="shared" si="33"/>
        <v>14.5</v>
      </c>
      <c r="B202" s="20" t="s">
        <v>2155</v>
      </c>
      <c r="C202" s="20" t="s">
        <v>221</v>
      </c>
      <c r="D202" s="20" t="s">
        <v>229</v>
      </c>
      <c r="E202" s="20">
        <v>100</v>
      </c>
      <c r="F202" s="20">
        <v>5</v>
      </c>
      <c r="G202" s="10" t="s">
        <v>10</v>
      </c>
      <c r="H202" s="9">
        <v>0</v>
      </c>
      <c r="I202" s="9"/>
      <c r="J202" s="9">
        <v>1000</v>
      </c>
      <c r="K202" s="5">
        <f t="shared" si="30"/>
        <v>8.3333333333333339</v>
      </c>
      <c r="L202" s="6">
        <f t="shared" si="28"/>
        <v>0</v>
      </c>
      <c r="M202" s="3"/>
      <c r="N202" s="11">
        <f t="shared" si="31"/>
        <v>8.3333333333333339</v>
      </c>
      <c r="O202" s="5"/>
      <c r="P202" s="5">
        <v>1</v>
      </c>
      <c r="Q202" s="5">
        <v>0.25</v>
      </c>
      <c r="R202" s="12">
        <f t="shared" si="29"/>
        <v>9.5833333333333339</v>
      </c>
      <c r="S202" s="3"/>
      <c r="T202" s="9">
        <f>SUMIFS('Shop Wastage+CS Margin'!F:F,'Shop Wastage+CS Margin'!D:D,'Franchise Wastage '!D202,'Shop Wastage+CS Margin'!C:C,'Franchise Wastage '!C202)</f>
        <v>29</v>
      </c>
      <c r="U202" s="13">
        <f>SUMIFS('Shop Wastage+CS Margin'!A:A,'Shop Wastage+CS Margin'!D:D,'Franchise Wastage '!D202,'Shop Wastage+CS Margin'!C:C,'Franchise Wastage '!C202)</f>
        <v>5</v>
      </c>
      <c r="V202" s="16">
        <f t="shared" si="35"/>
        <v>14.833333333333334</v>
      </c>
      <c r="W202" s="3">
        <v>14.5</v>
      </c>
      <c r="X202" s="7">
        <f t="shared" si="34"/>
        <v>4.9166666666666661</v>
      </c>
      <c r="Y202" s="7">
        <f t="shared" si="32"/>
        <v>19.416666666666664</v>
      </c>
      <c r="AA202" s="18">
        <f>SUMIFS(Sheet3!C:C,Sheet3!B:B,'Franchise Wastage '!D202,Sheet3!A:A,'Franchise Wastage '!C203)</f>
        <v>18</v>
      </c>
      <c r="AC202" s="3">
        <f t="shared" si="36"/>
        <v>14.5</v>
      </c>
    </row>
    <row r="203" spans="1:29" ht="15" customHeight="1" x14ac:dyDescent="0.25">
      <c r="A203">
        <f t="shared" si="33"/>
        <v>14.5</v>
      </c>
      <c r="B203" s="20" t="s">
        <v>2155</v>
      </c>
      <c r="C203" s="20" t="s">
        <v>221</v>
      </c>
      <c r="D203" s="20" t="s">
        <v>230</v>
      </c>
      <c r="E203" s="20">
        <v>100</v>
      </c>
      <c r="F203" s="20">
        <v>5</v>
      </c>
      <c r="G203" s="10" t="s">
        <v>10</v>
      </c>
      <c r="H203" s="9">
        <v>0</v>
      </c>
      <c r="I203" s="9"/>
      <c r="J203" s="9">
        <v>1000</v>
      </c>
      <c r="K203" s="5">
        <f t="shared" si="30"/>
        <v>8.3333333333333339</v>
      </c>
      <c r="L203" s="6">
        <f t="shared" si="28"/>
        <v>0</v>
      </c>
      <c r="M203" s="3"/>
      <c r="N203" s="11">
        <f t="shared" si="31"/>
        <v>8.3333333333333339</v>
      </c>
      <c r="O203" s="5"/>
      <c r="P203" s="5">
        <v>1</v>
      </c>
      <c r="Q203" s="5">
        <v>0.25</v>
      </c>
      <c r="R203" s="12">
        <f t="shared" si="29"/>
        <v>9.5833333333333339</v>
      </c>
      <c r="S203" s="3"/>
      <c r="T203" s="9">
        <f>SUMIFS('Shop Wastage+CS Margin'!F:F,'Shop Wastage+CS Margin'!D:D,'Franchise Wastage '!D203,'Shop Wastage+CS Margin'!C:C,'Franchise Wastage '!C203)</f>
        <v>29</v>
      </c>
      <c r="U203" s="13">
        <f>SUMIFS('Shop Wastage+CS Margin'!A:A,'Shop Wastage+CS Margin'!D:D,'Franchise Wastage '!D203,'Shop Wastage+CS Margin'!C:C,'Franchise Wastage '!C203)</f>
        <v>5</v>
      </c>
      <c r="V203" s="16">
        <f t="shared" si="35"/>
        <v>14.833333333333334</v>
      </c>
      <c r="W203" s="3">
        <v>14.5</v>
      </c>
      <c r="X203" s="7">
        <f t="shared" si="34"/>
        <v>4.9166666666666661</v>
      </c>
      <c r="Y203" s="7">
        <f t="shared" si="32"/>
        <v>19.416666666666664</v>
      </c>
      <c r="AA203" s="18">
        <f>SUMIFS(Sheet3!C:C,Sheet3!B:B,'Franchise Wastage '!D203,Sheet3!A:A,'Franchise Wastage '!C204)</f>
        <v>0</v>
      </c>
      <c r="AC203" s="3">
        <f t="shared" si="36"/>
        <v>14.5</v>
      </c>
    </row>
    <row r="204" spans="1:29" ht="15" customHeight="1" x14ac:dyDescent="0.25">
      <c r="A204">
        <f t="shared" si="33"/>
        <v>4.5</v>
      </c>
      <c r="B204" s="20" t="s">
        <v>232</v>
      </c>
      <c r="C204" s="20" t="s">
        <v>122</v>
      </c>
      <c r="D204" s="20" t="s">
        <v>123</v>
      </c>
      <c r="E204" s="20">
        <v>100</v>
      </c>
      <c r="F204" s="20">
        <v>10</v>
      </c>
      <c r="G204" s="10" t="s">
        <v>20</v>
      </c>
      <c r="H204" s="9">
        <v>0</v>
      </c>
      <c r="I204" s="9"/>
      <c r="J204" s="9">
        <v>10</v>
      </c>
      <c r="K204" s="5">
        <f t="shared" si="30"/>
        <v>0</v>
      </c>
      <c r="L204" s="6">
        <f t="shared" si="28"/>
        <v>1.6666666666666667</v>
      </c>
      <c r="M204" s="3"/>
      <c r="N204" s="11">
        <f t="shared" si="31"/>
        <v>1.6666666666666667</v>
      </c>
      <c r="O204" s="5"/>
      <c r="P204" s="5">
        <v>0.5</v>
      </c>
      <c r="Q204" s="5">
        <v>0.25</v>
      </c>
      <c r="R204" s="12">
        <f t="shared" si="29"/>
        <v>2.416666666666667</v>
      </c>
      <c r="S204" s="3"/>
      <c r="T204" s="9">
        <f>SUMIFS('Shop Wastage+CS Margin'!F:F,'Shop Wastage+CS Margin'!D:D,'Franchise Wastage '!D204,'Shop Wastage+CS Margin'!C:C,'Franchise Wastage '!C204)</f>
        <v>13</v>
      </c>
      <c r="U204" s="13">
        <f>SUMIFS('Shop Wastage+CS Margin'!A:A,'Shop Wastage+CS Margin'!D:D,'Franchise Wastage '!D204,'Shop Wastage+CS Margin'!C:C,'Franchise Wastage '!C204)</f>
        <v>2</v>
      </c>
      <c r="V204" s="16">
        <f t="shared" si="35"/>
        <v>4.666666666666667</v>
      </c>
      <c r="W204" s="3">
        <v>4.5</v>
      </c>
      <c r="X204" s="7">
        <f t="shared" si="34"/>
        <v>2.083333333333333</v>
      </c>
      <c r="Y204" s="7">
        <f t="shared" si="32"/>
        <v>10.583333333333332</v>
      </c>
      <c r="AA204" s="18">
        <f>SUMIFS(Sheet3!C:C,Sheet3!B:B,'Franchise Wastage '!D204,Sheet3!A:A,'Franchise Wastage '!C205)</f>
        <v>4</v>
      </c>
      <c r="AC204" s="3">
        <f t="shared" si="36"/>
        <v>8.5</v>
      </c>
    </row>
    <row r="205" spans="1:29" ht="15" customHeight="1" x14ac:dyDescent="0.25">
      <c r="A205">
        <f t="shared" si="33"/>
        <v>4.5</v>
      </c>
      <c r="B205" s="20" t="s">
        <v>232</v>
      </c>
      <c r="C205" s="20" t="s">
        <v>122</v>
      </c>
      <c r="D205" s="20" t="s">
        <v>124</v>
      </c>
      <c r="E205" s="20">
        <v>100</v>
      </c>
      <c r="F205" s="20">
        <v>10</v>
      </c>
      <c r="G205" s="10" t="s">
        <v>20</v>
      </c>
      <c r="H205" s="9">
        <v>0</v>
      </c>
      <c r="I205" s="9"/>
      <c r="J205" s="9">
        <v>40</v>
      </c>
      <c r="K205" s="5">
        <f t="shared" si="30"/>
        <v>0</v>
      </c>
      <c r="L205" s="6">
        <f t="shared" si="28"/>
        <v>0.41666666666666669</v>
      </c>
      <c r="M205" s="3"/>
      <c r="N205" s="11">
        <f t="shared" si="31"/>
        <v>0.41666666666666669</v>
      </c>
      <c r="O205" s="5"/>
      <c r="P205" s="5">
        <v>0.5</v>
      </c>
      <c r="Q205" s="5">
        <v>0.25</v>
      </c>
      <c r="R205" s="12">
        <f t="shared" si="29"/>
        <v>1.1666666666666667</v>
      </c>
      <c r="S205" s="3"/>
      <c r="T205" s="9">
        <f>SUMIFS('Shop Wastage+CS Margin'!F:F,'Shop Wastage+CS Margin'!D:D,'Franchise Wastage '!D205,'Shop Wastage+CS Margin'!C:C,'Franchise Wastage '!C205)</f>
        <v>12</v>
      </c>
      <c r="U205" s="13">
        <f>SUMIFS('Shop Wastage+CS Margin'!A:A,'Shop Wastage+CS Margin'!D:D,'Franchise Wastage '!D205,'Shop Wastage+CS Margin'!C:C,'Franchise Wastage '!C205)</f>
        <v>2</v>
      </c>
      <c r="V205" s="16">
        <f t="shared" si="35"/>
        <v>3.416666666666667</v>
      </c>
      <c r="W205" s="3">
        <v>4.5</v>
      </c>
      <c r="X205" s="7">
        <f t="shared" si="34"/>
        <v>3.333333333333333</v>
      </c>
      <c r="Y205" s="7">
        <f t="shared" si="32"/>
        <v>10.833333333333334</v>
      </c>
      <c r="AA205" s="18">
        <f>SUMIFS(Sheet3!C:C,Sheet3!B:B,'Franchise Wastage '!D205,Sheet3!A:A,'Franchise Wastage '!C206)</f>
        <v>4.1835748792270531</v>
      </c>
      <c r="AC205" s="3">
        <f t="shared" si="36"/>
        <v>7.5</v>
      </c>
    </row>
    <row r="206" spans="1:29" ht="15" customHeight="1" x14ac:dyDescent="0.25">
      <c r="A206">
        <f t="shared" si="33"/>
        <v>4.5</v>
      </c>
      <c r="B206" s="20" t="s">
        <v>232</v>
      </c>
      <c r="C206" s="20" t="s">
        <v>122</v>
      </c>
      <c r="D206" s="20" t="s">
        <v>125</v>
      </c>
      <c r="E206" s="20">
        <v>100</v>
      </c>
      <c r="F206" s="20">
        <v>10</v>
      </c>
      <c r="G206" s="10" t="s">
        <v>20</v>
      </c>
      <c r="H206" s="9">
        <v>0</v>
      </c>
      <c r="I206" s="9"/>
      <c r="J206" s="9">
        <v>35</v>
      </c>
      <c r="K206" s="5">
        <f t="shared" si="30"/>
        <v>0</v>
      </c>
      <c r="L206" s="6">
        <f t="shared" si="28"/>
        <v>0.47619047619047622</v>
      </c>
      <c r="M206" s="3"/>
      <c r="N206" s="11">
        <f t="shared" si="31"/>
        <v>0.47619047619047622</v>
      </c>
      <c r="O206" s="5"/>
      <c r="P206" s="5">
        <v>0.5</v>
      </c>
      <c r="Q206" s="5">
        <v>0.25</v>
      </c>
      <c r="R206" s="12">
        <f t="shared" si="29"/>
        <v>1.2261904761904763</v>
      </c>
      <c r="S206" s="3"/>
      <c r="T206" s="9">
        <f>SUMIFS('Shop Wastage+CS Margin'!F:F,'Shop Wastage+CS Margin'!D:D,'Franchise Wastage '!D206,'Shop Wastage+CS Margin'!C:C,'Franchise Wastage '!C206)</f>
        <v>12</v>
      </c>
      <c r="U206" s="13">
        <f>SUMIFS('Shop Wastage+CS Margin'!A:A,'Shop Wastage+CS Margin'!D:D,'Franchise Wastage '!D206,'Shop Wastage+CS Margin'!C:C,'Franchise Wastage '!C206)</f>
        <v>2</v>
      </c>
      <c r="V206" s="16">
        <f t="shared" si="35"/>
        <v>3.4761904761904763</v>
      </c>
      <c r="W206" s="3">
        <v>4.5</v>
      </c>
      <c r="X206" s="7">
        <f t="shared" si="34"/>
        <v>3.2738095238095237</v>
      </c>
      <c r="Y206" s="7">
        <f t="shared" si="32"/>
        <v>10.773809523809524</v>
      </c>
      <c r="AA206" s="18">
        <f>SUMIFS(Sheet3!C:C,Sheet3!B:B,'Franchise Wastage '!D206,Sheet3!A:A,'Franchise Wastage '!C207)</f>
        <v>4.028643639427127</v>
      </c>
      <c r="AC206" s="3">
        <f t="shared" si="36"/>
        <v>7.5</v>
      </c>
    </row>
    <row r="207" spans="1:29" ht="15" customHeight="1" x14ac:dyDescent="0.25">
      <c r="A207">
        <f t="shared" si="33"/>
        <v>4.5</v>
      </c>
      <c r="B207" s="20" t="s">
        <v>232</v>
      </c>
      <c r="C207" s="20" t="s">
        <v>122</v>
      </c>
      <c r="D207" s="20" t="s">
        <v>126</v>
      </c>
      <c r="E207" s="20">
        <v>100</v>
      </c>
      <c r="F207" s="20">
        <v>10</v>
      </c>
      <c r="G207" s="10" t="s">
        <v>20</v>
      </c>
      <c r="H207" s="9">
        <v>0</v>
      </c>
      <c r="I207" s="9"/>
      <c r="J207" s="9">
        <v>35</v>
      </c>
      <c r="K207" s="5">
        <f t="shared" si="30"/>
        <v>0</v>
      </c>
      <c r="L207" s="6">
        <f t="shared" si="28"/>
        <v>0.47619047619047622</v>
      </c>
      <c r="M207" s="3"/>
      <c r="N207" s="11">
        <f t="shared" si="31"/>
        <v>0.47619047619047622</v>
      </c>
      <c r="O207" s="5"/>
      <c r="P207" s="5">
        <v>0.5</v>
      </c>
      <c r="Q207" s="5">
        <v>0.25</v>
      </c>
      <c r="R207" s="12">
        <f t="shared" si="29"/>
        <v>1.2261904761904763</v>
      </c>
      <c r="S207" s="3"/>
      <c r="T207" s="9">
        <f>SUMIFS('Shop Wastage+CS Margin'!F:F,'Shop Wastage+CS Margin'!D:D,'Franchise Wastage '!D207,'Shop Wastage+CS Margin'!C:C,'Franchise Wastage '!C207)</f>
        <v>13</v>
      </c>
      <c r="U207" s="13">
        <f>SUMIFS('Shop Wastage+CS Margin'!A:A,'Shop Wastage+CS Margin'!D:D,'Franchise Wastage '!D207,'Shop Wastage+CS Margin'!C:C,'Franchise Wastage '!C207)</f>
        <v>2</v>
      </c>
      <c r="V207" s="16">
        <f t="shared" si="35"/>
        <v>3.4761904761904763</v>
      </c>
      <c r="W207" s="3">
        <v>4.5</v>
      </c>
      <c r="X207" s="7">
        <f t="shared" si="34"/>
        <v>3.2738095238095237</v>
      </c>
      <c r="Y207" s="7">
        <f t="shared" si="32"/>
        <v>11.773809523809524</v>
      </c>
      <c r="AA207" s="18">
        <f>SUMIFS(Sheet3!C:C,Sheet3!B:B,'Franchise Wastage '!D207,Sheet3!A:A,'Franchise Wastage '!C208)</f>
        <v>4.1505791505791505</v>
      </c>
      <c r="AC207" s="3">
        <f t="shared" si="36"/>
        <v>8.5</v>
      </c>
    </row>
    <row r="208" spans="1:29" ht="15" customHeight="1" x14ac:dyDescent="0.25">
      <c r="A208">
        <f t="shared" si="33"/>
        <v>4.5</v>
      </c>
      <c r="B208" s="20" t="s">
        <v>232</v>
      </c>
      <c r="C208" s="20" t="s">
        <v>122</v>
      </c>
      <c r="D208" s="20" t="s">
        <v>127</v>
      </c>
      <c r="E208" s="20">
        <v>100</v>
      </c>
      <c r="F208" s="20">
        <v>10</v>
      </c>
      <c r="G208" s="10" t="s">
        <v>20</v>
      </c>
      <c r="H208" s="9">
        <v>0</v>
      </c>
      <c r="I208" s="9"/>
      <c r="J208" s="9">
        <v>15</v>
      </c>
      <c r="K208" s="5">
        <f t="shared" si="30"/>
        <v>0</v>
      </c>
      <c r="L208" s="6">
        <f t="shared" si="28"/>
        <v>1.1111111111111109</v>
      </c>
      <c r="M208" s="3"/>
      <c r="N208" s="11">
        <f t="shared" si="31"/>
        <v>1.1111111111111109</v>
      </c>
      <c r="O208" s="5"/>
      <c r="P208" s="5">
        <v>0.5</v>
      </c>
      <c r="Q208" s="5">
        <v>0.25</v>
      </c>
      <c r="R208" s="12">
        <f t="shared" si="29"/>
        <v>1.8611111111111109</v>
      </c>
      <c r="S208" s="3"/>
      <c r="T208" s="9">
        <f>SUMIFS('Shop Wastage+CS Margin'!F:F,'Shop Wastage+CS Margin'!D:D,'Franchise Wastage '!D208,'Shop Wastage+CS Margin'!C:C,'Franchise Wastage '!C208)</f>
        <v>13</v>
      </c>
      <c r="U208" s="13">
        <f>SUMIFS('Shop Wastage+CS Margin'!A:A,'Shop Wastage+CS Margin'!D:D,'Franchise Wastage '!D208,'Shop Wastage+CS Margin'!C:C,'Franchise Wastage '!C208)</f>
        <v>2</v>
      </c>
      <c r="V208" s="16">
        <f t="shared" si="35"/>
        <v>4.1111111111111107</v>
      </c>
      <c r="W208" s="3">
        <v>4.5</v>
      </c>
      <c r="X208" s="7">
        <f t="shared" si="34"/>
        <v>2.6388888888888893</v>
      </c>
      <c r="Y208" s="7">
        <f t="shared" si="32"/>
        <v>11.138888888888889</v>
      </c>
      <c r="AA208" s="18">
        <f>SUMIFS(Sheet3!C:C,Sheet3!B:B,'Franchise Wastage '!D208,Sheet3!A:A,'Franchise Wastage '!C209)</f>
        <v>4.2061994609164417</v>
      </c>
      <c r="AC208" s="3">
        <f t="shared" si="36"/>
        <v>8.5</v>
      </c>
    </row>
    <row r="209" spans="1:29" ht="15" customHeight="1" x14ac:dyDescent="0.25">
      <c r="A209">
        <f t="shared" si="33"/>
        <v>4.5</v>
      </c>
      <c r="B209" s="20" t="s">
        <v>232</v>
      </c>
      <c r="C209" s="20" t="s">
        <v>122</v>
      </c>
      <c r="D209" s="20" t="s">
        <v>128</v>
      </c>
      <c r="E209" s="20">
        <v>100</v>
      </c>
      <c r="F209" s="20">
        <v>10</v>
      </c>
      <c r="G209" s="10" t="s">
        <v>20</v>
      </c>
      <c r="H209" s="9">
        <v>0</v>
      </c>
      <c r="I209" s="9"/>
      <c r="J209" s="9">
        <v>45</v>
      </c>
      <c r="K209" s="5">
        <f t="shared" si="30"/>
        <v>0</v>
      </c>
      <c r="L209" s="6">
        <f t="shared" si="28"/>
        <v>0.37037037037037035</v>
      </c>
      <c r="M209" s="3"/>
      <c r="N209" s="11">
        <f t="shared" si="31"/>
        <v>0.37037037037037035</v>
      </c>
      <c r="O209" s="5"/>
      <c r="P209" s="5">
        <v>0.5</v>
      </c>
      <c r="Q209" s="5">
        <v>0.25</v>
      </c>
      <c r="R209" s="12">
        <f t="shared" si="29"/>
        <v>1.1203703703703702</v>
      </c>
      <c r="S209" s="3"/>
      <c r="T209" s="9">
        <f>SUMIFS('Shop Wastage+CS Margin'!F:F,'Shop Wastage+CS Margin'!D:D,'Franchise Wastage '!D209,'Shop Wastage+CS Margin'!C:C,'Franchise Wastage '!C209)</f>
        <v>12</v>
      </c>
      <c r="U209" s="13">
        <f>SUMIFS('Shop Wastage+CS Margin'!A:A,'Shop Wastage+CS Margin'!D:D,'Franchise Wastage '!D209,'Shop Wastage+CS Margin'!C:C,'Franchise Wastage '!C209)</f>
        <v>2</v>
      </c>
      <c r="V209" s="16">
        <f t="shared" si="35"/>
        <v>3.3703703703703702</v>
      </c>
      <c r="W209" s="3">
        <v>4.5</v>
      </c>
      <c r="X209" s="7">
        <f t="shared" si="34"/>
        <v>3.3796296296296298</v>
      </c>
      <c r="Y209" s="7">
        <f t="shared" si="32"/>
        <v>10.87962962962963</v>
      </c>
      <c r="AA209" s="18">
        <f>SUMIFS(Sheet3!C:C,Sheet3!B:B,'Franchise Wastage '!D209,Sheet3!A:A,'Franchise Wastage '!C210)</f>
        <v>4.0035335689045937</v>
      </c>
      <c r="AC209" s="3">
        <f t="shared" si="36"/>
        <v>7.5</v>
      </c>
    </row>
    <row r="210" spans="1:29" ht="15" customHeight="1" x14ac:dyDescent="0.25">
      <c r="A210">
        <f t="shared" si="33"/>
        <v>6</v>
      </c>
      <c r="B210" s="20" t="s">
        <v>232</v>
      </c>
      <c r="C210" s="20" t="s">
        <v>122</v>
      </c>
      <c r="D210" s="20" t="s">
        <v>129</v>
      </c>
      <c r="E210" s="20">
        <v>100</v>
      </c>
      <c r="F210" s="20">
        <v>10</v>
      </c>
      <c r="G210" s="10" t="s">
        <v>20</v>
      </c>
      <c r="H210" s="9">
        <v>0</v>
      </c>
      <c r="I210" s="9"/>
      <c r="J210" s="9">
        <v>15</v>
      </c>
      <c r="K210" s="5">
        <f t="shared" si="30"/>
        <v>0</v>
      </c>
      <c r="L210" s="6">
        <f t="shared" si="28"/>
        <v>1.1111111111111109</v>
      </c>
      <c r="M210" s="3"/>
      <c r="N210" s="11">
        <f t="shared" si="31"/>
        <v>1.1111111111111109</v>
      </c>
      <c r="O210" s="5"/>
      <c r="P210" s="5">
        <v>0.5</v>
      </c>
      <c r="Q210" s="5">
        <v>0.25</v>
      </c>
      <c r="R210" s="12">
        <f t="shared" si="29"/>
        <v>1.8611111111111109</v>
      </c>
      <c r="S210" s="3"/>
      <c r="T210" s="9">
        <f>SUMIFS('Shop Wastage+CS Margin'!F:F,'Shop Wastage+CS Margin'!D:D,'Franchise Wastage '!D210,'Shop Wastage+CS Margin'!C:C,'Franchise Wastage '!C210)</f>
        <v>14</v>
      </c>
      <c r="U210" s="13">
        <f>SUMIFS('Shop Wastage+CS Margin'!A:A,'Shop Wastage+CS Margin'!D:D,'Franchise Wastage '!D210,'Shop Wastage+CS Margin'!C:C,'Franchise Wastage '!C210)</f>
        <v>2</v>
      </c>
      <c r="V210" s="16">
        <f t="shared" si="35"/>
        <v>4.1111111111111107</v>
      </c>
      <c r="W210" s="3">
        <v>6</v>
      </c>
      <c r="X210" s="7">
        <f t="shared" si="34"/>
        <v>4.1388888888888893</v>
      </c>
      <c r="Y210" s="7">
        <f t="shared" si="32"/>
        <v>12.138888888888889</v>
      </c>
      <c r="AA210" s="18">
        <f>SUMIFS(Sheet3!C:C,Sheet3!B:B,'Franchise Wastage '!D210,Sheet3!A:A,'Franchise Wastage '!C211)</f>
        <v>4</v>
      </c>
      <c r="AC210" s="3">
        <f t="shared" si="36"/>
        <v>8</v>
      </c>
    </row>
    <row r="211" spans="1:29" ht="15" customHeight="1" x14ac:dyDescent="0.25">
      <c r="A211">
        <f t="shared" si="33"/>
        <v>8</v>
      </c>
      <c r="B211" s="20" t="s">
        <v>232</v>
      </c>
      <c r="C211" s="20" t="s">
        <v>122</v>
      </c>
      <c r="D211" s="20" t="s">
        <v>130</v>
      </c>
      <c r="E211" s="20">
        <v>100</v>
      </c>
      <c r="F211" s="20">
        <v>10</v>
      </c>
      <c r="G211" s="10" t="s">
        <v>20</v>
      </c>
      <c r="H211" s="9">
        <v>0</v>
      </c>
      <c r="I211" s="9"/>
      <c r="J211" s="9">
        <v>5</v>
      </c>
      <c r="K211" s="5">
        <f t="shared" si="30"/>
        <v>0</v>
      </c>
      <c r="L211" s="6">
        <f t="shared" si="28"/>
        <v>3.3333333333333335</v>
      </c>
      <c r="M211" s="3"/>
      <c r="N211" s="11">
        <f t="shared" si="31"/>
        <v>3.3333333333333335</v>
      </c>
      <c r="O211" s="5"/>
      <c r="P211" s="5">
        <v>0.5</v>
      </c>
      <c r="Q211" s="5">
        <v>0.25</v>
      </c>
      <c r="R211" s="12">
        <f t="shared" si="29"/>
        <v>4.0833333333333339</v>
      </c>
      <c r="S211" s="3"/>
      <c r="T211" s="9">
        <f>SUMIFS('Shop Wastage+CS Margin'!F:F,'Shop Wastage+CS Margin'!D:D,'Franchise Wastage '!D211,'Shop Wastage+CS Margin'!C:C,'Franchise Wastage '!C211)</f>
        <v>26</v>
      </c>
      <c r="U211" s="13">
        <f>SUMIFS('Shop Wastage+CS Margin'!A:A,'Shop Wastage+CS Margin'!D:D,'Franchise Wastage '!D211,'Shop Wastage+CS Margin'!C:C,'Franchise Wastage '!C211)</f>
        <v>3</v>
      </c>
      <c r="V211" s="16">
        <f t="shared" si="35"/>
        <v>7.3333333333333339</v>
      </c>
      <c r="W211" s="3">
        <v>8</v>
      </c>
      <c r="X211" s="7">
        <f t="shared" si="34"/>
        <v>3.9166666666666661</v>
      </c>
      <c r="Y211" s="7">
        <f t="shared" si="32"/>
        <v>21.916666666666664</v>
      </c>
      <c r="AA211" s="18">
        <f>SUMIFS(Sheet3!C:C,Sheet3!B:B,'Franchise Wastage '!D211,Sheet3!A:A,'Franchise Wastage '!C212)</f>
        <v>11.614678899082568</v>
      </c>
      <c r="AC211" s="3">
        <f t="shared" si="36"/>
        <v>18</v>
      </c>
    </row>
    <row r="212" spans="1:29" ht="15" customHeight="1" x14ac:dyDescent="0.25">
      <c r="A212">
        <f t="shared" si="33"/>
        <v>4.5</v>
      </c>
      <c r="B212" s="20" t="s">
        <v>232</v>
      </c>
      <c r="C212" s="20" t="s">
        <v>122</v>
      </c>
      <c r="D212" s="20" t="s">
        <v>131</v>
      </c>
      <c r="E212" s="20">
        <v>100</v>
      </c>
      <c r="F212" s="20">
        <v>10</v>
      </c>
      <c r="G212" s="10" t="s">
        <v>20</v>
      </c>
      <c r="H212" s="9">
        <v>0</v>
      </c>
      <c r="I212" s="9"/>
      <c r="J212" s="9">
        <v>35</v>
      </c>
      <c r="K212" s="5">
        <f t="shared" si="30"/>
        <v>0</v>
      </c>
      <c r="L212" s="6">
        <f t="shared" si="28"/>
        <v>0.47619047619047622</v>
      </c>
      <c r="M212" s="3"/>
      <c r="N212" s="11">
        <f t="shared" si="31"/>
        <v>0.47619047619047622</v>
      </c>
      <c r="O212" s="5"/>
      <c r="P212" s="5">
        <v>0.5</v>
      </c>
      <c r="Q212" s="5">
        <v>0.25</v>
      </c>
      <c r="R212" s="12">
        <f t="shared" si="29"/>
        <v>1.2261904761904763</v>
      </c>
      <c r="S212" s="3"/>
      <c r="T212" s="9">
        <f>SUMIFS('Shop Wastage+CS Margin'!F:F,'Shop Wastage+CS Margin'!D:D,'Franchise Wastage '!D212,'Shop Wastage+CS Margin'!C:C,'Franchise Wastage '!C212)</f>
        <v>12</v>
      </c>
      <c r="U212" s="13">
        <f>SUMIFS('Shop Wastage+CS Margin'!A:A,'Shop Wastage+CS Margin'!D:D,'Franchise Wastage '!D212,'Shop Wastage+CS Margin'!C:C,'Franchise Wastage '!C212)</f>
        <v>2</v>
      </c>
      <c r="V212" s="16">
        <f t="shared" si="35"/>
        <v>3.4761904761904763</v>
      </c>
      <c r="W212" s="3">
        <v>4.5</v>
      </c>
      <c r="X212" s="7">
        <f t="shared" si="34"/>
        <v>3.2738095238095237</v>
      </c>
      <c r="Y212" s="7">
        <f t="shared" si="32"/>
        <v>10.773809523809524</v>
      </c>
      <c r="AA212" s="18">
        <f>SUMIFS(Sheet3!C:C,Sheet3!B:B,'Franchise Wastage '!D212,Sheet3!A:A,'Franchise Wastage '!C213)</f>
        <v>4.0088105726872243</v>
      </c>
      <c r="AC212" s="3">
        <f t="shared" si="36"/>
        <v>7.5</v>
      </c>
    </row>
    <row r="213" spans="1:29" ht="15" customHeight="1" x14ac:dyDescent="0.25">
      <c r="A213">
        <f t="shared" si="33"/>
        <v>4.5</v>
      </c>
      <c r="B213" s="20" t="s">
        <v>232</v>
      </c>
      <c r="C213" s="20" t="s">
        <v>122</v>
      </c>
      <c r="D213" s="20" t="s">
        <v>132</v>
      </c>
      <c r="E213" s="20">
        <v>100</v>
      </c>
      <c r="F213" s="20">
        <v>10</v>
      </c>
      <c r="G213" s="10" t="s">
        <v>20</v>
      </c>
      <c r="H213" s="9">
        <v>0</v>
      </c>
      <c r="I213" s="9"/>
      <c r="J213" s="9">
        <v>15</v>
      </c>
      <c r="K213" s="5">
        <f t="shared" si="30"/>
        <v>0</v>
      </c>
      <c r="L213" s="6">
        <f t="shared" si="28"/>
        <v>1.1111111111111109</v>
      </c>
      <c r="M213" s="3"/>
      <c r="N213" s="11">
        <f t="shared" si="31"/>
        <v>1.1111111111111109</v>
      </c>
      <c r="O213" s="5"/>
      <c r="P213" s="5">
        <v>0.5</v>
      </c>
      <c r="Q213" s="5">
        <v>0.25</v>
      </c>
      <c r="R213" s="12">
        <f t="shared" si="29"/>
        <v>1.8611111111111109</v>
      </c>
      <c r="S213" s="3"/>
      <c r="T213" s="9">
        <f>SUMIFS('Shop Wastage+CS Margin'!F:F,'Shop Wastage+CS Margin'!D:D,'Franchise Wastage '!D213,'Shop Wastage+CS Margin'!C:C,'Franchise Wastage '!C213)</f>
        <v>13</v>
      </c>
      <c r="U213" s="13">
        <f>SUMIFS('Shop Wastage+CS Margin'!A:A,'Shop Wastage+CS Margin'!D:D,'Franchise Wastage '!D213,'Shop Wastage+CS Margin'!C:C,'Franchise Wastage '!C213)</f>
        <v>2</v>
      </c>
      <c r="V213" s="16">
        <f t="shared" si="35"/>
        <v>4.1111111111111107</v>
      </c>
      <c r="W213" s="3">
        <v>4.5</v>
      </c>
      <c r="X213" s="7">
        <f t="shared" si="34"/>
        <v>2.6388888888888893</v>
      </c>
      <c r="Y213" s="7">
        <f t="shared" si="32"/>
        <v>11.138888888888889</v>
      </c>
      <c r="AA213" s="18">
        <f>SUMIFS(Sheet3!C:C,Sheet3!B:B,'Franchise Wastage '!D213,Sheet3!A:A,'Franchise Wastage '!C214)</f>
        <v>4.0489130434782608</v>
      </c>
      <c r="AC213" s="3">
        <f t="shared" si="36"/>
        <v>8.5</v>
      </c>
    </row>
    <row r="214" spans="1:29" ht="15" customHeight="1" x14ac:dyDescent="0.25">
      <c r="A214">
        <f t="shared" si="33"/>
        <v>6</v>
      </c>
      <c r="B214" s="20" t="s">
        <v>232</v>
      </c>
      <c r="C214" s="20" t="s">
        <v>122</v>
      </c>
      <c r="D214" s="20" t="s">
        <v>133</v>
      </c>
      <c r="E214" s="20">
        <v>100</v>
      </c>
      <c r="F214" s="20">
        <v>10</v>
      </c>
      <c r="G214" s="10" t="s">
        <v>20</v>
      </c>
      <c r="H214" s="9">
        <v>0</v>
      </c>
      <c r="I214" s="9"/>
      <c r="J214" s="9">
        <v>8</v>
      </c>
      <c r="K214" s="5">
        <f t="shared" si="30"/>
        <v>0</v>
      </c>
      <c r="L214" s="6">
        <f t="shared" si="28"/>
        <v>2.0833333333333335</v>
      </c>
      <c r="M214" s="3"/>
      <c r="N214" s="11">
        <f t="shared" si="31"/>
        <v>2.0833333333333335</v>
      </c>
      <c r="O214" s="5"/>
      <c r="P214" s="5">
        <v>0.5</v>
      </c>
      <c r="Q214" s="5">
        <v>0.25</v>
      </c>
      <c r="R214" s="12">
        <f t="shared" si="29"/>
        <v>2.8333333333333335</v>
      </c>
      <c r="S214" s="3"/>
      <c r="T214" s="9">
        <f>SUMIFS('Shop Wastage+CS Margin'!F:F,'Shop Wastage+CS Margin'!D:D,'Franchise Wastage '!D214,'Shop Wastage+CS Margin'!C:C,'Franchise Wastage '!C214)</f>
        <v>14</v>
      </c>
      <c r="U214" s="13">
        <f>SUMIFS('Shop Wastage+CS Margin'!A:A,'Shop Wastage+CS Margin'!D:D,'Franchise Wastage '!D214,'Shop Wastage+CS Margin'!C:C,'Franchise Wastage '!C214)</f>
        <v>2</v>
      </c>
      <c r="V214" s="16">
        <f t="shared" si="35"/>
        <v>5.0833333333333339</v>
      </c>
      <c r="W214" s="3">
        <v>6</v>
      </c>
      <c r="X214" s="7">
        <f t="shared" si="34"/>
        <v>3.1666666666666665</v>
      </c>
      <c r="Y214" s="7">
        <f t="shared" si="32"/>
        <v>11.166666666666666</v>
      </c>
      <c r="AA214" s="18">
        <f>SUMIFS(Sheet3!C:C,Sheet3!B:B,'Franchise Wastage '!D214,Sheet3!A:A,'Franchise Wastage '!C215)</f>
        <v>0</v>
      </c>
      <c r="AC214" s="3">
        <f t="shared" si="36"/>
        <v>8</v>
      </c>
    </row>
    <row r="215" spans="1:29" ht="15" customHeight="1" x14ac:dyDescent="0.25">
      <c r="A215">
        <f t="shared" si="33"/>
        <v>7.5</v>
      </c>
      <c r="B215" s="20" t="s">
        <v>232</v>
      </c>
      <c r="C215" s="20" t="s">
        <v>172</v>
      </c>
      <c r="D215" s="20" t="s">
        <v>173</v>
      </c>
      <c r="E215" s="20">
        <v>100</v>
      </c>
      <c r="F215" s="20">
        <v>10</v>
      </c>
      <c r="G215" s="10" t="s">
        <v>20</v>
      </c>
      <c r="H215" s="9">
        <v>0</v>
      </c>
      <c r="I215" s="9"/>
      <c r="J215" s="9">
        <v>8</v>
      </c>
      <c r="K215" s="5">
        <f t="shared" si="30"/>
        <v>0</v>
      </c>
      <c r="L215" s="6">
        <f t="shared" si="28"/>
        <v>2.0833333333333335</v>
      </c>
      <c r="M215" s="3"/>
      <c r="N215" s="11">
        <f t="shared" si="31"/>
        <v>2.0833333333333335</v>
      </c>
      <c r="O215" s="5"/>
      <c r="P215" s="5">
        <v>1</v>
      </c>
      <c r="Q215" s="5">
        <v>0.25</v>
      </c>
      <c r="R215" s="12">
        <f t="shared" si="29"/>
        <v>3.3333333333333335</v>
      </c>
      <c r="S215" s="3"/>
      <c r="T215" s="9">
        <f>SUMIFS('Shop Wastage+CS Margin'!F:F,'Shop Wastage+CS Margin'!D:D,'Franchise Wastage '!D215,'Shop Wastage+CS Margin'!C:C,'Franchise Wastage '!C215)</f>
        <v>15</v>
      </c>
      <c r="U215" s="13">
        <f>SUMIFS('Shop Wastage+CS Margin'!A:A,'Shop Wastage+CS Margin'!D:D,'Franchise Wastage '!D215,'Shop Wastage+CS Margin'!C:C,'Franchise Wastage '!C215)</f>
        <v>3</v>
      </c>
      <c r="V215" s="16">
        <f t="shared" si="35"/>
        <v>6.5833333333333339</v>
      </c>
      <c r="W215" s="3">
        <v>7.5</v>
      </c>
      <c r="X215" s="7">
        <f t="shared" si="34"/>
        <v>4.1666666666666661</v>
      </c>
      <c r="Y215" s="7">
        <f t="shared" si="32"/>
        <v>11.666666666666666</v>
      </c>
      <c r="AA215" s="18">
        <f>SUMIFS(Sheet3!C:C,Sheet3!B:B,'Franchise Wastage '!D215,Sheet3!A:A,'Franchise Wastage '!C216)</f>
        <v>9</v>
      </c>
      <c r="AC215" s="3">
        <f t="shared" si="36"/>
        <v>7.5</v>
      </c>
    </row>
    <row r="216" spans="1:29" ht="15" customHeight="1" x14ac:dyDescent="0.25">
      <c r="A216">
        <f t="shared" si="33"/>
        <v>7.5</v>
      </c>
      <c r="B216" s="20" t="s">
        <v>232</v>
      </c>
      <c r="C216" s="20" t="s">
        <v>172</v>
      </c>
      <c r="D216" s="20" t="s">
        <v>174</v>
      </c>
      <c r="E216" s="20">
        <v>100</v>
      </c>
      <c r="F216" s="20">
        <v>10</v>
      </c>
      <c r="G216" s="10" t="s">
        <v>20</v>
      </c>
      <c r="H216" s="9">
        <v>0</v>
      </c>
      <c r="I216" s="9"/>
      <c r="J216" s="9">
        <v>8</v>
      </c>
      <c r="K216" s="5">
        <f t="shared" si="30"/>
        <v>0</v>
      </c>
      <c r="L216" s="6">
        <f t="shared" si="28"/>
        <v>2.0833333333333335</v>
      </c>
      <c r="M216" s="3"/>
      <c r="N216" s="11">
        <f t="shared" si="31"/>
        <v>2.0833333333333335</v>
      </c>
      <c r="O216" s="5"/>
      <c r="P216" s="5">
        <v>1</v>
      </c>
      <c r="Q216" s="5">
        <v>0.25</v>
      </c>
      <c r="R216" s="12">
        <f t="shared" si="29"/>
        <v>3.3333333333333335</v>
      </c>
      <c r="S216" s="3"/>
      <c r="T216" s="9">
        <f>SUMIFS('Shop Wastage+CS Margin'!F:F,'Shop Wastage+CS Margin'!D:D,'Franchise Wastage '!D216,'Shop Wastage+CS Margin'!C:C,'Franchise Wastage '!C216)</f>
        <v>15</v>
      </c>
      <c r="U216" s="13">
        <f>SUMIFS('Shop Wastage+CS Margin'!A:A,'Shop Wastage+CS Margin'!D:D,'Franchise Wastage '!D216,'Shop Wastage+CS Margin'!C:C,'Franchise Wastage '!C216)</f>
        <v>3</v>
      </c>
      <c r="V216" s="16">
        <f t="shared" si="35"/>
        <v>6.5833333333333339</v>
      </c>
      <c r="W216" s="3">
        <v>7.5</v>
      </c>
      <c r="X216" s="7">
        <f t="shared" si="34"/>
        <v>4.1666666666666661</v>
      </c>
      <c r="Y216" s="7">
        <f t="shared" si="32"/>
        <v>11.666666666666666</v>
      </c>
      <c r="AA216" s="18">
        <f>SUMIFS(Sheet3!C:C,Sheet3!B:B,'Franchise Wastage '!D216,Sheet3!A:A,'Franchise Wastage '!C217)</f>
        <v>9</v>
      </c>
      <c r="AC216" s="3">
        <f t="shared" si="36"/>
        <v>7.5</v>
      </c>
    </row>
    <row r="217" spans="1:29" ht="15" customHeight="1" x14ac:dyDescent="0.25">
      <c r="A217">
        <f t="shared" si="33"/>
        <v>7.5</v>
      </c>
      <c r="B217" s="20" t="s">
        <v>232</v>
      </c>
      <c r="C217" s="20" t="s">
        <v>172</v>
      </c>
      <c r="D217" s="20" t="s">
        <v>175</v>
      </c>
      <c r="E217" s="20">
        <v>100</v>
      </c>
      <c r="F217" s="20">
        <v>10</v>
      </c>
      <c r="G217" s="10" t="s">
        <v>20</v>
      </c>
      <c r="H217" s="9">
        <v>0</v>
      </c>
      <c r="I217" s="9"/>
      <c r="J217" s="9">
        <v>8</v>
      </c>
      <c r="K217" s="5">
        <f t="shared" si="30"/>
        <v>0</v>
      </c>
      <c r="L217" s="6">
        <f t="shared" si="28"/>
        <v>2.0833333333333335</v>
      </c>
      <c r="M217" s="3"/>
      <c r="N217" s="11">
        <f t="shared" si="31"/>
        <v>2.0833333333333335</v>
      </c>
      <c r="O217" s="5"/>
      <c r="P217" s="5">
        <v>1</v>
      </c>
      <c r="Q217" s="5">
        <v>0.25</v>
      </c>
      <c r="R217" s="12">
        <f t="shared" si="29"/>
        <v>3.3333333333333335</v>
      </c>
      <c r="S217" s="3"/>
      <c r="T217" s="9">
        <f>SUMIFS('Shop Wastage+CS Margin'!F:F,'Shop Wastage+CS Margin'!D:D,'Franchise Wastage '!D217,'Shop Wastage+CS Margin'!C:C,'Franchise Wastage '!C217)</f>
        <v>15</v>
      </c>
      <c r="U217" s="13">
        <f>SUMIFS('Shop Wastage+CS Margin'!A:A,'Shop Wastage+CS Margin'!D:D,'Franchise Wastage '!D217,'Shop Wastage+CS Margin'!C:C,'Franchise Wastage '!C217)</f>
        <v>3</v>
      </c>
      <c r="V217" s="16">
        <f t="shared" si="35"/>
        <v>6.5833333333333339</v>
      </c>
      <c r="W217" s="3">
        <v>7.5</v>
      </c>
      <c r="X217" s="7">
        <f t="shared" si="34"/>
        <v>4.1666666666666661</v>
      </c>
      <c r="Y217" s="7">
        <f t="shared" si="32"/>
        <v>11.666666666666666</v>
      </c>
      <c r="AA217" s="18">
        <f>SUMIFS(Sheet3!C:C,Sheet3!B:B,'Franchise Wastage '!D217,Sheet3!A:A,'Franchise Wastage '!C218)</f>
        <v>9</v>
      </c>
      <c r="AC217" s="3">
        <f t="shared" si="36"/>
        <v>7.5</v>
      </c>
    </row>
    <row r="218" spans="1:29" ht="15" customHeight="1" x14ac:dyDescent="0.25">
      <c r="A218">
        <f t="shared" si="33"/>
        <v>7.5</v>
      </c>
      <c r="B218" s="20" t="s">
        <v>232</v>
      </c>
      <c r="C218" s="20" t="s">
        <v>172</v>
      </c>
      <c r="D218" s="20" t="s">
        <v>176</v>
      </c>
      <c r="E218" s="20">
        <v>100</v>
      </c>
      <c r="F218" s="20">
        <v>10</v>
      </c>
      <c r="G218" s="10" t="s">
        <v>20</v>
      </c>
      <c r="H218" s="9">
        <v>0</v>
      </c>
      <c r="I218" s="9"/>
      <c r="J218" s="9">
        <v>8</v>
      </c>
      <c r="K218" s="5">
        <f t="shared" si="30"/>
        <v>0</v>
      </c>
      <c r="L218" s="6">
        <f t="shared" si="28"/>
        <v>2.0833333333333335</v>
      </c>
      <c r="M218" s="3"/>
      <c r="N218" s="11">
        <f t="shared" si="31"/>
        <v>2.0833333333333335</v>
      </c>
      <c r="O218" s="5"/>
      <c r="P218" s="5">
        <v>1</v>
      </c>
      <c r="Q218" s="5">
        <v>0.25</v>
      </c>
      <c r="R218" s="12">
        <f t="shared" si="29"/>
        <v>3.3333333333333335</v>
      </c>
      <c r="S218" s="3"/>
      <c r="T218" s="9">
        <f>SUMIFS('Shop Wastage+CS Margin'!F:F,'Shop Wastage+CS Margin'!D:D,'Franchise Wastage '!D218,'Shop Wastage+CS Margin'!C:C,'Franchise Wastage '!C218)</f>
        <v>15</v>
      </c>
      <c r="U218" s="13">
        <f>SUMIFS('Shop Wastage+CS Margin'!A:A,'Shop Wastage+CS Margin'!D:D,'Franchise Wastage '!D218,'Shop Wastage+CS Margin'!C:C,'Franchise Wastage '!C218)</f>
        <v>3</v>
      </c>
      <c r="V218" s="16">
        <f t="shared" si="35"/>
        <v>6.5833333333333339</v>
      </c>
      <c r="W218" s="3">
        <v>7.5</v>
      </c>
      <c r="X218" s="7">
        <f t="shared" si="34"/>
        <v>4.1666666666666661</v>
      </c>
      <c r="Y218" s="7">
        <f t="shared" si="32"/>
        <v>11.666666666666666</v>
      </c>
      <c r="AA218" s="18">
        <f>SUMIFS(Sheet3!C:C,Sheet3!B:B,'Franchise Wastage '!D218,Sheet3!A:A,'Franchise Wastage '!C219)</f>
        <v>9</v>
      </c>
      <c r="AC218" s="3">
        <f t="shared" si="36"/>
        <v>7.5</v>
      </c>
    </row>
    <row r="219" spans="1:29" ht="15" customHeight="1" x14ac:dyDescent="0.25">
      <c r="A219">
        <f t="shared" si="33"/>
        <v>7.5</v>
      </c>
      <c r="B219" s="20" t="s">
        <v>232</v>
      </c>
      <c r="C219" s="20" t="s">
        <v>172</v>
      </c>
      <c r="D219" s="20" t="s">
        <v>177</v>
      </c>
      <c r="E219" s="20">
        <v>100</v>
      </c>
      <c r="F219" s="20">
        <v>10</v>
      </c>
      <c r="G219" s="10" t="s">
        <v>20</v>
      </c>
      <c r="H219" s="9">
        <v>0</v>
      </c>
      <c r="I219" s="9"/>
      <c r="J219" s="9">
        <v>8</v>
      </c>
      <c r="K219" s="5">
        <f t="shared" si="30"/>
        <v>0</v>
      </c>
      <c r="L219" s="6">
        <f t="shared" si="28"/>
        <v>2.0833333333333335</v>
      </c>
      <c r="M219" s="3"/>
      <c r="N219" s="11">
        <f t="shared" si="31"/>
        <v>2.0833333333333335</v>
      </c>
      <c r="O219" s="5"/>
      <c r="P219" s="5">
        <v>1</v>
      </c>
      <c r="Q219" s="5">
        <v>0.25</v>
      </c>
      <c r="R219" s="12">
        <f t="shared" si="29"/>
        <v>3.3333333333333335</v>
      </c>
      <c r="S219" s="3"/>
      <c r="T219" s="9">
        <f>SUMIFS('Shop Wastage+CS Margin'!F:F,'Shop Wastage+CS Margin'!D:D,'Franchise Wastage '!D219,'Shop Wastage+CS Margin'!C:C,'Franchise Wastage '!C219)</f>
        <v>15</v>
      </c>
      <c r="U219" s="13">
        <f>SUMIFS('Shop Wastage+CS Margin'!A:A,'Shop Wastage+CS Margin'!D:D,'Franchise Wastage '!D219,'Shop Wastage+CS Margin'!C:C,'Franchise Wastage '!C219)</f>
        <v>3</v>
      </c>
      <c r="V219" s="16">
        <f t="shared" si="35"/>
        <v>6.5833333333333339</v>
      </c>
      <c r="W219" s="3">
        <v>7.5</v>
      </c>
      <c r="X219" s="7">
        <f t="shared" si="34"/>
        <v>4.1666666666666661</v>
      </c>
      <c r="Y219" s="7">
        <f t="shared" si="32"/>
        <v>11.666666666666666</v>
      </c>
      <c r="AA219" s="18">
        <f>SUMIFS(Sheet3!C:C,Sheet3!B:B,'Franchise Wastage '!D219,Sheet3!A:A,'Franchise Wastage '!C220)</f>
        <v>0</v>
      </c>
      <c r="AC219" s="3">
        <f t="shared" si="36"/>
        <v>7.5</v>
      </c>
    </row>
    <row r="220" spans="1:29" ht="15" customHeight="1" x14ac:dyDescent="0.25">
      <c r="A220">
        <f t="shared" si="33"/>
        <v>7.5</v>
      </c>
      <c r="B220" s="20" t="s">
        <v>232</v>
      </c>
      <c r="C220" s="20" t="s">
        <v>172</v>
      </c>
      <c r="D220" s="20" t="s">
        <v>178</v>
      </c>
      <c r="E220" s="20">
        <v>100</v>
      </c>
      <c r="F220" s="20">
        <v>10</v>
      </c>
      <c r="G220" s="10" t="s">
        <v>20</v>
      </c>
      <c r="H220" s="9">
        <v>0</v>
      </c>
      <c r="I220" s="9"/>
      <c r="J220" s="9">
        <v>8</v>
      </c>
      <c r="K220" s="5">
        <f t="shared" si="30"/>
        <v>0</v>
      </c>
      <c r="L220" s="6">
        <f t="shared" si="28"/>
        <v>2.0833333333333335</v>
      </c>
      <c r="M220" s="3"/>
      <c r="N220" s="11">
        <f t="shared" si="31"/>
        <v>2.0833333333333335</v>
      </c>
      <c r="O220" s="5"/>
      <c r="P220" s="5">
        <v>1</v>
      </c>
      <c r="Q220" s="5">
        <v>0.25</v>
      </c>
      <c r="R220" s="12">
        <f t="shared" si="29"/>
        <v>3.3333333333333335</v>
      </c>
      <c r="S220" s="3"/>
      <c r="T220" s="9">
        <f>SUMIFS('Shop Wastage+CS Margin'!F:F,'Shop Wastage+CS Margin'!D:D,'Franchise Wastage '!D220,'Shop Wastage+CS Margin'!C:C,'Franchise Wastage '!C220)</f>
        <v>15</v>
      </c>
      <c r="U220" s="13">
        <f>SUMIFS('Shop Wastage+CS Margin'!A:A,'Shop Wastage+CS Margin'!D:D,'Franchise Wastage '!D220,'Shop Wastage+CS Margin'!C:C,'Franchise Wastage '!C220)</f>
        <v>3</v>
      </c>
      <c r="V220" s="16">
        <f t="shared" si="35"/>
        <v>6.5833333333333339</v>
      </c>
      <c r="W220" s="3">
        <v>7.5</v>
      </c>
      <c r="X220" s="7">
        <f t="shared" si="34"/>
        <v>4.1666666666666661</v>
      </c>
      <c r="Y220" s="7">
        <f t="shared" si="32"/>
        <v>11.666666666666666</v>
      </c>
      <c r="AA220" s="18">
        <f>SUMIFS(Sheet3!C:C,Sheet3!B:B,'Franchise Wastage '!D220,Sheet3!A:A,'Franchise Wastage '!C221)</f>
        <v>0</v>
      </c>
      <c r="AC220" s="3">
        <f t="shared" si="36"/>
        <v>7.5</v>
      </c>
    </row>
    <row r="221" spans="1:29" ht="15" customHeight="1" x14ac:dyDescent="0.25">
      <c r="A221">
        <f t="shared" si="33"/>
        <v>7.5</v>
      </c>
      <c r="B221" s="20" t="s">
        <v>232</v>
      </c>
      <c r="C221" s="20" t="s">
        <v>172</v>
      </c>
      <c r="D221" s="20" t="s">
        <v>179</v>
      </c>
      <c r="E221" s="20">
        <v>100</v>
      </c>
      <c r="F221" s="20">
        <v>10</v>
      </c>
      <c r="G221" s="10" t="s">
        <v>20</v>
      </c>
      <c r="H221" s="9">
        <v>0</v>
      </c>
      <c r="I221" s="9"/>
      <c r="J221" s="9">
        <v>8</v>
      </c>
      <c r="K221" s="5">
        <f t="shared" si="30"/>
        <v>0</v>
      </c>
      <c r="L221" s="6">
        <f t="shared" si="28"/>
        <v>2.0833333333333335</v>
      </c>
      <c r="M221" s="3"/>
      <c r="N221" s="11">
        <f t="shared" si="31"/>
        <v>2.0833333333333335</v>
      </c>
      <c r="O221" s="5"/>
      <c r="P221" s="5">
        <v>1</v>
      </c>
      <c r="Q221" s="5">
        <v>0.25</v>
      </c>
      <c r="R221" s="12">
        <f t="shared" si="29"/>
        <v>3.3333333333333335</v>
      </c>
      <c r="S221" s="3"/>
      <c r="T221" s="9">
        <f>SUMIFS('Shop Wastage+CS Margin'!F:F,'Shop Wastage+CS Margin'!D:D,'Franchise Wastage '!D221,'Shop Wastage+CS Margin'!C:C,'Franchise Wastage '!C221)</f>
        <v>15</v>
      </c>
      <c r="U221" s="13">
        <f>SUMIFS('Shop Wastage+CS Margin'!A:A,'Shop Wastage+CS Margin'!D:D,'Franchise Wastage '!D221,'Shop Wastage+CS Margin'!C:C,'Franchise Wastage '!C221)</f>
        <v>3</v>
      </c>
      <c r="V221" s="16">
        <f t="shared" si="35"/>
        <v>6.5833333333333339</v>
      </c>
      <c r="W221" s="3">
        <v>7.5</v>
      </c>
      <c r="X221" s="7">
        <f t="shared" si="34"/>
        <v>4.1666666666666661</v>
      </c>
      <c r="Y221" s="7">
        <f t="shared" si="32"/>
        <v>11.666666666666666</v>
      </c>
      <c r="AA221" s="18">
        <f>SUMIFS(Sheet3!C:C,Sheet3!B:B,'Franchise Wastage '!D221,Sheet3!A:A,'Franchise Wastage '!C222)</f>
        <v>9</v>
      </c>
      <c r="AC221" s="3">
        <f t="shared" si="36"/>
        <v>7.5</v>
      </c>
    </row>
    <row r="222" spans="1:29" ht="15" customHeight="1" x14ac:dyDescent="0.25">
      <c r="A222">
        <f t="shared" si="33"/>
        <v>7.5</v>
      </c>
      <c r="B222" s="20" t="s">
        <v>232</v>
      </c>
      <c r="C222" s="20" t="s">
        <v>172</v>
      </c>
      <c r="D222" s="20" t="s">
        <v>180</v>
      </c>
      <c r="E222" s="20">
        <v>100</v>
      </c>
      <c r="F222" s="20">
        <v>10</v>
      </c>
      <c r="G222" s="10" t="s">
        <v>20</v>
      </c>
      <c r="H222" s="9">
        <v>0</v>
      </c>
      <c r="I222" s="9"/>
      <c r="J222" s="9">
        <v>8</v>
      </c>
      <c r="K222" s="5">
        <f t="shared" si="30"/>
        <v>0</v>
      </c>
      <c r="L222" s="6">
        <f t="shared" si="28"/>
        <v>2.0833333333333335</v>
      </c>
      <c r="M222" s="3"/>
      <c r="N222" s="11">
        <f t="shared" si="31"/>
        <v>2.0833333333333335</v>
      </c>
      <c r="O222" s="5"/>
      <c r="P222" s="5">
        <v>1</v>
      </c>
      <c r="Q222" s="5">
        <v>0.25</v>
      </c>
      <c r="R222" s="12">
        <f t="shared" si="29"/>
        <v>3.3333333333333335</v>
      </c>
      <c r="S222" s="3"/>
      <c r="T222" s="9">
        <f>SUMIFS('Shop Wastage+CS Margin'!F:F,'Shop Wastage+CS Margin'!D:D,'Franchise Wastage '!D222,'Shop Wastage+CS Margin'!C:C,'Franchise Wastage '!C222)</f>
        <v>15</v>
      </c>
      <c r="U222" s="13">
        <f>SUMIFS('Shop Wastage+CS Margin'!A:A,'Shop Wastage+CS Margin'!D:D,'Franchise Wastage '!D222,'Shop Wastage+CS Margin'!C:C,'Franchise Wastage '!C222)</f>
        <v>3</v>
      </c>
      <c r="V222" s="16">
        <f t="shared" si="35"/>
        <v>6.5833333333333339</v>
      </c>
      <c r="W222" s="3">
        <v>7.5</v>
      </c>
      <c r="X222" s="7">
        <f t="shared" si="34"/>
        <v>4.1666666666666661</v>
      </c>
      <c r="Y222" s="7">
        <f t="shared" si="32"/>
        <v>11.666666666666666</v>
      </c>
      <c r="AA222" s="18">
        <f>SUMIFS(Sheet3!C:C,Sheet3!B:B,'Franchise Wastage '!D222,Sheet3!A:A,'Franchise Wastage '!C223)</f>
        <v>9</v>
      </c>
      <c r="AC222" s="3">
        <f t="shared" si="36"/>
        <v>7.5</v>
      </c>
    </row>
    <row r="223" spans="1:29" ht="15" customHeight="1" x14ac:dyDescent="0.25">
      <c r="A223">
        <f t="shared" si="33"/>
        <v>7.5</v>
      </c>
      <c r="B223" s="20" t="s">
        <v>232</v>
      </c>
      <c r="C223" s="20" t="s">
        <v>172</v>
      </c>
      <c r="D223" s="20" t="s">
        <v>181</v>
      </c>
      <c r="E223" s="20">
        <v>100</v>
      </c>
      <c r="F223" s="20">
        <v>10</v>
      </c>
      <c r="G223" s="10" t="s">
        <v>20</v>
      </c>
      <c r="H223" s="9">
        <v>0</v>
      </c>
      <c r="I223" s="9"/>
      <c r="J223" s="9">
        <v>8</v>
      </c>
      <c r="K223" s="5">
        <f t="shared" si="30"/>
        <v>0</v>
      </c>
      <c r="L223" s="6">
        <f t="shared" si="28"/>
        <v>2.0833333333333335</v>
      </c>
      <c r="M223" s="3"/>
      <c r="N223" s="11">
        <f t="shared" si="31"/>
        <v>2.0833333333333335</v>
      </c>
      <c r="O223" s="5"/>
      <c r="P223" s="5">
        <v>1</v>
      </c>
      <c r="Q223" s="5">
        <v>0.25</v>
      </c>
      <c r="R223" s="12">
        <f t="shared" si="29"/>
        <v>3.3333333333333335</v>
      </c>
      <c r="S223" s="3"/>
      <c r="T223" s="9">
        <f>SUMIFS('Shop Wastage+CS Margin'!F:F,'Shop Wastage+CS Margin'!D:D,'Franchise Wastage '!D223,'Shop Wastage+CS Margin'!C:C,'Franchise Wastage '!C223)</f>
        <v>15</v>
      </c>
      <c r="U223" s="13">
        <f>SUMIFS('Shop Wastage+CS Margin'!A:A,'Shop Wastage+CS Margin'!D:D,'Franchise Wastage '!D223,'Shop Wastage+CS Margin'!C:C,'Franchise Wastage '!C223)</f>
        <v>3</v>
      </c>
      <c r="V223" s="16">
        <f t="shared" si="35"/>
        <v>6.5833333333333339</v>
      </c>
      <c r="W223" s="3">
        <v>7.5</v>
      </c>
      <c r="X223" s="7">
        <f t="shared" si="34"/>
        <v>4.1666666666666661</v>
      </c>
      <c r="Y223" s="7">
        <f t="shared" si="32"/>
        <v>11.666666666666666</v>
      </c>
      <c r="AA223" s="18">
        <f>SUMIFS(Sheet3!C:C,Sheet3!B:B,'Franchise Wastage '!D223,Sheet3!A:A,'Franchise Wastage '!C224)</f>
        <v>9</v>
      </c>
      <c r="AC223" s="3">
        <f t="shared" si="36"/>
        <v>7.5</v>
      </c>
    </row>
    <row r="224" spans="1:29" ht="15" customHeight="1" x14ac:dyDescent="0.25">
      <c r="A224">
        <f t="shared" si="33"/>
        <v>7.5</v>
      </c>
      <c r="B224" s="20" t="s">
        <v>232</v>
      </c>
      <c r="C224" s="20" t="s">
        <v>172</v>
      </c>
      <c r="D224" s="20" t="s">
        <v>182</v>
      </c>
      <c r="E224" s="20">
        <v>100</v>
      </c>
      <c r="F224" s="20">
        <v>10</v>
      </c>
      <c r="G224" s="10" t="s">
        <v>20</v>
      </c>
      <c r="H224" s="9">
        <v>0</v>
      </c>
      <c r="I224" s="9"/>
      <c r="J224" s="9">
        <v>8</v>
      </c>
      <c r="K224" s="5">
        <f t="shared" si="30"/>
        <v>0</v>
      </c>
      <c r="L224" s="6">
        <f t="shared" si="28"/>
        <v>2.0833333333333335</v>
      </c>
      <c r="M224" s="3"/>
      <c r="N224" s="11">
        <f t="shared" si="31"/>
        <v>2.0833333333333335</v>
      </c>
      <c r="O224" s="5"/>
      <c r="P224" s="5">
        <v>1</v>
      </c>
      <c r="Q224" s="5">
        <v>0.25</v>
      </c>
      <c r="R224" s="12">
        <f t="shared" si="29"/>
        <v>3.3333333333333335</v>
      </c>
      <c r="S224" s="3"/>
      <c r="T224" s="9">
        <f>SUMIFS('Shop Wastage+CS Margin'!F:F,'Shop Wastage+CS Margin'!D:D,'Franchise Wastage '!D224,'Shop Wastage+CS Margin'!C:C,'Franchise Wastage '!C224)</f>
        <v>15</v>
      </c>
      <c r="U224" s="13">
        <f>SUMIFS('Shop Wastage+CS Margin'!A:A,'Shop Wastage+CS Margin'!D:D,'Franchise Wastage '!D224,'Shop Wastage+CS Margin'!C:C,'Franchise Wastage '!C224)</f>
        <v>3</v>
      </c>
      <c r="V224" s="16">
        <f t="shared" si="35"/>
        <v>6.5833333333333339</v>
      </c>
      <c r="W224" s="3">
        <v>7.5</v>
      </c>
      <c r="X224" s="7">
        <f t="shared" si="34"/>
        <v>4.1666666666666661</v>
      </c>
      <c r="Y224" s="7">
        <f t="shared" si="32"/>
        <v>11.666666666666666</v>
      </c>
      <c r="AA224" s="18">
        <f>SUMIFS(Sheet3!C:C,Sheet3!B:B,'Franchise Wastage '!D224,Sheet3!A:A,'Franchise Wastage '!C225)</f>
        <v>9</v>
      </c>
      <c r="AC224" s="3">
        <f t="shared" si="36"/>
        <v>7.5</v>
      </c>
    </row>
    <row r="225" spans="1:29" ht="15" customHeight="1" x14ac:dyDescent="0.25">
      <c r="A225">
        <f t="shared" si="33"/>
        <v>7.5</v>
      </c>
      <c r="B225" s="20" t="s">
        <v>232</v>
      </c>
      <c r="C225" s="20" t="s">
        <v>172</v>
      </c>
      <c r="D225" s="20" t="s">
        <v>183</v>
      </c>
      <c r="E225" s="20">
        <v>100</v>
      </c>
      <c r="F225" s="20">
        <v>10</v>
      </c>
      <c r="G225" s="10" t="s">
        <v>20</v>
      </c>
      <c r="H225" s="9">
        <v>0</v>
      </c>
      <c r="I225" s="9"/>
      <c r="J225" s="9">
        <v>8</v>
      </c>
      <c r="K225" s="5">
        <f t="shared" si="30"/>
        <v>0</v>
      </c>
      <c r="L225" s="6">
        <f t="shared" si="28"/>
        <v>2.0833333333333335</v>
      </c>
      <c r="M225" s="3"/>
      <c r="N225" s="11">
        <f t="shared" si="31"/>
        <v>2.0833333333333335</v>
      </c>
      <c r="O225" s="5"/>
      <c r="P225" s="5">
        <v>1</v>
      </c>
      <c r="Q225" s="5">
        <v>0.25</v>
      </c>
      <c r="R225" s="12">
        <f t="shared" si="29"/>
        <v>3.3333333333333335</v>
      </c>
      <c r="S225" s="3"/>
      <c r="T225" s="9">
        <f>SUMIFS('Shop Wastage+CS Margin'!F:F,'Shop Wastage+CS Margin'!D:D,'Franchise Wastage '!D225,'Shop Wastage+CS Margin'!C:C,'Franchise Wastage '!C225)</f>
        <v>15</v>
      </c>
      <c r="U225" s="13">
        <f>SUMIFS('Shop Wastage+CS Margin'!A:A,'Shop Wastage+CS Margin'!D:D,'Franchise Wastage '!D225,'Shop Wastage+CS Margin'!C:C,'Franchise Wastage '!C225)</f>
        <v>3</v>
      </c>
      <c r="V225" s="16">
        <f t="shared" si="35"/>
        <v>6.5833333333333339</v>
      </c>
      <c r="W225" s="3">
        <v>7.5</v>
      </c>
      <c r="X225" s="7">
        <f t="shared" si="34"/>
        <v>4.1666666666666661</v>
      </c>
      <c r="Y225" s="7">
        <f t="shared" si="32"/>
        <v>11.666666666666666</v>
      </c>
      <c r="AA225" s="18">
        <f>SUMIFS(Sheet3!C:C,Sheet3!B:B,'Franchise Wastage '!D225,Sheet3!A:A,'Franchise Wastage '!C226)</f>
        <v>9</v>
      </c>
      <c r="AC225" s="3">
        <f t="shared" si="36"/>
        <v>7.5</v>
      </c>
    </row>
    <row r="226" spans="1:29" ht="15" customHeight="1" x14ac:dyDescent="0.25">
      <c r="A226">
        <f t="shared" si="33"/>
        <v>7.5</v>
      </c>
      <c r="B226" s="20" t="s">
        <v>232</v>
      </c>
      <c r="C226" s="20" t="s">
        <v>172</v>
      </c>
      <c r="D226" s="20" t="s">
        <v>184</v>
      </c>
      <c r="E226" s="20">
        <v>100</v>
      </c>
      <c r="F226" s="20">
        <v>10</v>
      </c>
      <c r="G226" s="10" t="s">
        <v>20</v>
      </c>
      <c r="H226" s="9">
        <v>0</v>
      </c>
      <c r="I226" s="9"/>
      <c r="J226" s="9">
        <v>8</v>
      </c>
      <c r="K226" s="5">
        <f t="shared" si="30"/>
        <v>0</v>
      </c>
      <c r="L226" s="6">
        <f t="shared" si="28"/>
        <v>2.0833333333333335</v>
      </c>
      <c r="M226" s="3"/>
      <c r="N226" s="11">
        <f t="shared" si="31"/>
        <v>2.0833333333333335</v>
      </c>
      <c r="O226" s="5"/>
      <c r="P226" s="5">
        <v>1</v>
      </c>
      <c r="Q226" s="5">
        <v>0.25</v>
      </c>
      <c r="R226" s="12">
        <f t="shared" si="29"/>
        <v>3.3333333333333335</v>
      </c>
      <c r="S226" s="3"/>
      <c r="T226" s="9">
        <f>SUMIFS('Shop Wastage+CS Margin'!F:F,'Shop Wastage+CS Margin'!D:D,'Franchise Wastage '!D226,'Shop Wastage+CS Margin'!C:C,'Franchise Wastage '!C226)</f>
        <v>15</v>
      </c>
      <c r="U226" s="13">
        <f>SUMIFS('Shop Wastage+CS Margin'!A:A,'Shop Wastage+CS Margin'!D:D,'Franchise Wastage '!D226,'Shop Wastage+CS Margin'!C:C,'Franchise Wastage '!C226)</f>
        <v>3</v>
      </c>
      <c r="V226" s="16">
        <f t="shared" si="35"/>
        <v>6.5833333333333339</v>
      </c>
      <c r="W226" s="3">
        <v>7.5</v>
      </c>
      <c r="X226" s="7">
        <f t="shared" si="34"/>
        <v>4.1666666666666661</v>
      </c>
      <c r="Y226" s="7">
        <f t="shared" si="32"/>
        <v>11.666666666666666</v>
      </c>
      <c r="AA226" s="18">
        <f>SUMIFS(Sheet3!C:C,Sheet3!B:B,'Franchise Wastage '!D226,Sheet3!A:A,'Franchise Wastage '!C227)</f>
        <v>0</v>
      </c>
      <c r="AC226" s="3">
        <f t="shared" si="36"/>
        <v>7.5</v>
      </c>
    </row>
    <row r="227" spans="1:29" ht="15" customHeight="1" x14ac:dyDescent="0.25">
      <c r="A227">
        <f t="shared" si="33"/>
        <v>7.5</v>
      </c>
      <c r="B227" s="20" t="s">
        <v>232</v>
      </c>
      <c r="C227" s="20" t="s">
        <v>172</v>
      </c>
      <c r="D227" s="20" t="s">
        <v>185</v>
      </c>
      <c r="E227" s="20">
        <v>100</v>
      </c>
      <c r="F227" s="20">
        <v>10</v>
      </c>
      <c r="G227" s="10" t="s">
        <v>20</v>
      </c>
      <c r="H227" s="9">
        <v>0</v>
      </c>
      <c r="I227" s="9"/>
      <c r="J227" s="9">
        <v>8</v>
      </c>
      <c r="K227" s="5">
        <f t="shared" si="30"/>
        <v>0</v>
      </c>
      <c r="L227" s="6">
        <f t="shared" si="28"/>
        <v>2.0833333333333335</v>
      </c>
      <c r="M227" s="3"/>
      <c r="N227" s="11">
        <f t="shared" si="31"/>
        <v>2.0833333333333335</v>
      </c>
      <c r="O227" s="5"/>
      <c r="P227" s="5">
        <v>1</v>
      </c>
      <c r="Q227" s="5">
        <v>0.25</v>
      </c>
      <c r="R227" s="12">
        <f t="shared" si="29"/>
        <v>3.3333333333333335</v>
      </c>
      <c r="S227" s="3"/>
      <c r="T227" s="9">
        <f>SUMIFS('Shop Wastage+CS Margin'!F:F,'Shop Wastage+CS Margin'!D:D,'Franchise Wastage '!D227,'Shop Wastage+CS Margin'!C:C,'Franchise Wastage '!C227)</f>
        <v>15</v>
      </c>
      <c r="U227" s="13">
        <f>SUMIFS('Shop Wastage+CS Margin'!A:A,'Shop Wastage+CS Margin'!D:D,'Franchise Wastage '!D227,'Shop Wastage+CS Margin'!C:C,'Franchise Wastage '!C227)</f>
        <v>3</v>
      </c>
      <c r="V227" s="16">
        <f t="shared" si="35"/>
        <v>6.5833333333333339</v>
      </c>
      <c r="W227" s="3">
        <v>7.5</v>
      </c>
      <c r="X227" s="7">
        <f t="shared" si="34"/>
        <v>4.1666666666666661</v>
      </c>
      <c r="Y227" s="7">
        <f t="shared" si="32"/>
        <v>11.666666666666666</v>
      </c>
      <c r="AA227" s="18">
        <f>SUMIFS(Sheet3!C:C,Sheet3!B:B,'Franchise Wastage '!D227,Sheet3!A:A,'Franchise Wastage '!C228)</f>
        <v>9</v>
      </c>
      <c r="AC227" s="3">
        <f t="shared" si="36"/>
        <v>7.5</v>
      </c>
    </row>
    <row r="228" spans="1:29" ht="15" customHeight="1" x14ac:dyDescent="0.25">
      <c r="A228">
        <f t="shared" si="33"/>
        <v>7.5</v>
      </c>
      <c r="B228" s="20" t="s">
        <v>232</v>
      </c>
      <c r="C228" s="20" t="s">
        <v>172</v>
      </c>
      <c r="D228" s="20" t="s">
        <v>186</v>
      </c>
      <c r="E228" s="20">
        <v>100</v>
      </c>
      <c r="F228" s="20">
        <v>10</v>
      </c>
      <c r="G228" s="10" t="s">
        <v>20</v>
      </c>
      <c r="H228" s="9">
        <v>0</v>
      </c>
      <c r="I228" s="9"/>
      <c r="J228" s="9">
        <v>8</v>
      </c>
      <c r="K228" s="5">
        <f t="shared" si="30"/>
        <v>0</v>
      </c>
      <c r="L228" s="6">
        <f t="shared" si="28"/>
        <v>2.0833333333333335</v>
      </c>
      <c r="M228" s="3"/>
      <c r="N228" s="11">
        <f t="shared" si="31"/>
        <v>2.0833333333333335</v>
      </c>
      <c r="O228" s="5"/>
      <c r="P228" s="5">
        <v>1</v>
      </c>
      <c r="Q228" s="5">
        <v>0.25</v>
      </c>
      <c r="R228" s="12">
        <f t="shared" si="29"/>
        <v>3.3333333333333335</v>
      </c>
      <c r="S228" s="3"/>
      <c r="T228" s="9">
        <f>SUMIFS('Shop Wastage+CS Margin'!F:F,'Shop Wastage+CS Margin'!D:D,'Franchise Wastage '!D228,'Shop Wastage+CS Margin'!C:C,'Franchise Wastage '!C228)</f>
        <v>15</v>
      </c>
      <c r="U228" s="13">
        <f>SUMIFS('Shop Wastage+CS Margin'!A:A,'Shop Wastage+CS Margin'!D:D,'Franchise Wastage '!D228,'Shop Wastage+CS Margin'!C:C,'Franchise Wastage '!C228)</f>
        <v>3</v>
      </c>
      <c r="V228" s="16">
        <f t="shared" si="35"/>
        <v>6.5833333333333339</v>
      </c>
      <c r="W228" s="3">
        <v>7.5</v>
      </c>
      <c r="X228" s="7">
        <f t="shared" si="34"/>
        <v>4.1666666666666661</v>
      </c>
      <c r="Y228" s="7">
        <f t="shared" si="32"/>
        <v>11.666666666666666</v>
      </c>
      <c r="AA228" s="18">
        <f>SUMIFS(Sheet3!C:C,Sheet3!B:B,'Franchise Wastage '!D228,Sheet3!A:A,'Franchise Wastage '!#REF!)</f>
        <v>0</v>
      </c>
      <c r="AC228" s="3">
        <f t="shared" si="36"/>
        <v>7.5</v>
      </c>
    </row>
    <row r="229" spans="1:29" ht="15" customHeight="1" x14ac:dyDescent="0.25">
      <c r="A229">
        <f t="shared" si="33"/>
        <v>7.5</v>
      </c>
      <c r="B229" s="20" t="s">
        <v>232</v>
      </c>
      <c r="C229" s="20" t="s">
        <v>172</v>
      </c>
      <c r="D229" s="20" t="s">
        <v>90</v>
      </c>
      <c r="E229" s="20">
        <v>100</v>
      </c>
      <c r="F229" s="20">
        <v>10</v>
      </c>
      <c r="G229" s="10" t="s">
        <v>20</v>
      </c>
      <c r="H229" s="9">
        <v>0</v>
      </c>
      <c r="I229" s="9"/>
      <c r="J229" s="9">
        <v>8</v>
      </c>
      <c r="K229" s="5">
        <f t="shared" si="30"/>
        <v>0</v>
      </c>
      <c r="L229" s="6">
        <f t="shared" si="28"/>
        <v>2.0833333333333335</v>
      </c>
      <c r="M229" s="3"/>
      <c r="N229" s="11">
        <f t="shared" si="31"/>
        <v>2.0833333333333335</v>
      </c>
      <c r="O229" s="5"/>
      <c r="P229" s="5">
        <v>1</v>
      </c>
      <c r="Q229" s="5">
        <v>0.25</v>
      </c>
      <c r="R229" s="12">
        <f t="shared" si="29"/>
        <v>3.3333333333333335</v>
      </c>
      <c r="S229" s="3"/>
      <c r="T229" s="9">
        <f>SUMIFS('Shop Wastage+CS Margin'!F:F,'Shop Wastage+CS Margin'!D:D,'Franchise Wastage '!D229,'Shop Wastage+CS Margin'!C:C,'Franchise Wastage '!C229)</f>
        <v>15</v>
      </c>
      <c r="U229" s="13">
        <f>SUMIFS('Shop Wastage+CS Margin'!A:A,'Shop Wastage+CS Margin'!D:D,'Franchise Wastage '!D229,'Shop Wastage+CS Margin'!C:C,'Franchise Wastage '!C229)</f>
        <v>3</v>
      </c>
      <c r="V229" s="16">
        <f t="shared" si="35"/>
        <v>6.5833333333333339</v>
      </c>
      <c r="W229" s="3">
        <v>7.5</v>
      </c>
      <c r="X229" s="7">
        <f t="shared" si="34"/>
        <v>4.1666666666666661</v>
      </c>
      <c r="Y229" s="7">
        <f t="shared" si="32"/>
        <v>11.666666666666666</v>
      </c>
      <c r="AA229" s="18">
        <f>SUMIFS(Sheet3!C:C,Sheet3!B:B,'Franchise Wastage '!D229,Sheet3!A:A,'Franchise Wastage '!C230)</f>
        <v>0</v>
      </c>
      <c r="AC229" s="3">
        <f t="shared" si="36"/>
        <v>7.5</v>
      </c>
    </row>
    <row r="230" spans="1:29" ht="15" customHeight="1" x14ac:dyDescent="0.25">
      <c r="A230">
        <f t="shared" si="33"/>
        <v>7.5</v>
      </c>
      <c r="B230" s="20" t="s">
        <v>232</v>
      </c>
      <c r="C230" s="20" t="s">
        <v>172</v>
      </c>
      <c r="D230" s="20" t="s">
        <v>188</v>
      </c>
      <c r="E230" s="20">
        <v>100</v>
      </c>
      <c r="F230" s="20">
        <v>10</v>
      </c>
      <c r="G230" s="10" t="s">
        <v>20</v>
      </c>
      <c r="H230" s="9">
        <v>0</v>
      </c>
      <c r="I230" s="9"/>
      <c r="J230" s="9">
        <v>8</v>
      </c>
      <c r="K230" s="5">
        <f t="shared" si="30"/>
        <v>0</v>
      </c>
      <c r="L230" s="6">
        <f t="shared" si="28"/>
        <v>2.0833333333333335</v>
      </c>
      <c r="M230" s="3"/>
      <c r="N230" s="11">
        <f t="shared" si="31"/>
        <v>2.0833333333333335</v>
      </c>
      <c r="O230" s="5"/>
      <c r="P230" s="5">
        <v>1</v>
      </c>
      <c r="Q230" s="5">
        <v>0.25</v>
      </c>
      <c r="R230" s="12">
        <f t="shared" si="29"/>
        <v>3.3333333333333335</v>
      </c>
      <c r="S230" s="3"/>
      <c r="T230" s="9">
        <f>SUMIFS('Shop Wastage+CS Margin'!F:F,'Shop Wastage+CS Margin'!D:D,'Franchise Wastage '!D230,'Shop Wastage+CS Margin'!C:C,'Franchise Wastage '!C230)</f>
        <v>15</v>
      </c>
      <c r="U230" s="13">
        <f>SUMIFS('Shop Wastage+CS Margin'!A:A,'Shop Wastage+CS Margin'!D:D,'Franchise Wastage '!D230,'Shop Wastage+CS Margin'!C:C,'Franchise Wastage '!C230)</f>
        <v>3</v>
      </c>
      <c r="V230" s="16">
        <f t="shared" si="35"/>
        <v>6.5833333333333339</v>
      </c>
      <c r="W230" s="3">
        <v>7.5</v>
      </c>
      <c r="X230" s="7">
        <f t="shared" si="34"/>
        <v>4.1666666666666661</v>
      </c>
      <c r="Y230" s="7">
        <f t="shared" si="32"/>
        <v>11.666666666666666</v>
      </c>
      <c r="AA230" s="18">
        <f>SUMIFS(Sheet3!C:C,Sheet3!B:B,'Franchise Wastage '!D230,Sheet3!A:A,'Franchise Wastage '!C231)</f>
        <v>0</v>
      </c>
      <c r="AC230" s="3">
        <f t="shared" si="36"/>
        <v>7.5</v>
      </c>
    </row>
    <row r="231" spans="1:29" ht="15" customHeight="1" x14ac:dyDescent="0.25">
      <c r="A231">
        <f t="shared" si="33"/>
        <v>7.5</v>
      </c>
      <c r="B231" s="20" t="s">
        <v>232</v>
      </c>
      <c r="C231" s="20" t="s">
        <v>172</v>
      </c>
      <c r="D231" s="20" t="s">
        <v>189</v>
      </c>
      <c r="E231" s="20">
        <v>100</v>
      </c>
      <c r="F231" s="20">
        <v>10</v>
      </c>
      <c r="G231" s="10" t="s">
        <v>20</v>
      </c>
      <c r="H231" s="9">
        <v>0</v>
      </c>
      <c r="I231" s="9"/>
      <c r="J231" s="9">
        <v>8</v>
      </c>
      <c r="K231" s="5">
        <f t="shared" si="30"/>
        <v>0</v>
      </c>
      <c r="L231" s="6">
        <f t="shared" si="28"/>
        <v>2.0833333333333335</v>
      </c>
      <c r="M231" s="3"/>
      <c r="N231" s="11">
        <f t="shared" si="31"/>
        <v>2.0833333333333335</v>
      </c>
      <c r="O231" s="5"/>
      <c r="P231" s="5">
        <v>1</v>
      </c>
      <c r="Q231" s="5">
        <v>0.25</v>
      </c>
      <c r="R231" s="12">
        <f t="shared" si="29"/>
        <v>3.3333333333333335</v>
      </c>
      <c r="S231" s="3"/>
      <c r="T231" s="9">
        <f>SUMIFS('Shop Wastage+CS Margin'!F:F,'Shop Wastage+CS Margin'!D:D,'Franchise Wastage '!D231,'Shop Wastage+CS Margin'!C:C,'Franchise Wastage '!C231)</f>
        <v>15</v>
      </c>
      <c r="U231" s="13">
        <f>SUMIFS('Shop Wastage+CS Margin'!A:A,'Shop Wastage+CS Margin'!D:D,'Franchise Wastage '!D231,'Shop Wastage+CS Margin'!C:C,'Franchise Wastage '!C231)</f>
        <v>3</v>
      </c>
      <c r="V231" s="16">
        <f t="shared" si="35"/>
        <v>6.5833333333333339</v>
      </c>
      <c r="W231" s="3">
        <v>7.5</v>
      </c>
      <c r="X231" s="7">
        <f t="shared" si="34"/>
        <v>4.1666666666666661</v>
      </c>
      <c r="Y231" s="7">
        <f t="shared" si="32"/>
        <v>11.666666666666666</v>
      </c>
      <c r="AA231" s="18">
        <f>SUMIFS(Sheet3!C:C,Sheet3!B:B,'Franchise Wastage '!D231,Sheet3!A:A,'Franchise Wastage '!#REF!)</f>
        <v>0</v>
      </c>
      <c r="AC231" s="3">
        <f t="shared" si="36"/>
        <v>7.5</v>
      </c>
    </row>
    <row r="232" spans="1:29" ht="15" customHeight="1" x14ac:dyDescent="0.25">
      <c r="A232">
        <f t="shared" si="33"/>
        <v>7.5</v>
      </c>
      <c r="B232" s="20" t="s">
        <v>232</v>
      </c>
      <c r="C232" s="20" t="s">
        <v>172</v>
      </c>
      <c r="D232" s="20" t="s">
        <v>191</v>
      </c>
      <c r="E232" s="20">
        <v>100</v>
      </c>
      <c r="F232" s="20">
        <v>10</v>
      </c>
      <c r="G232" s="10" t="s">
        <v>20</v>
      </c>
      <c r="H232" s="9">
        <v>0</v>
      </c>
      <c r="I232" s="9"/>
      <c r="J232" s="9">
        <v>8</v>
      </c>
      <c r="K232" s="5">
        <f t="shared" si="30"/>
        <v>0</v>
      </c>
      <c r="L232" s="6">
        <f t="shared" si="28"/>
        <v>2.0833333333333335</v>
      </c>
      <c r="M232" s="3"/>
      <c r="N232" s="11">
        <f t="shared" si="31"/>
        <v>2.0833333333333335</v>
      </c>
      <c r="O232" s="5"/>
      <c r="P232" s="5">
        <v>1</v>
      </c>
      <c r="Q232" s="5">
        <v>0.25</v>
      </c>
      <c r="R232" s="12">
        <f t="shared" si="29"/>
        <v>3.3333333333333335</v>
      </c>
      <c r="S232" s="3"/>
      <c r="T232" s="9">
        <f>SUMIFS('Shop Wastage+CS Margin'!F:F,'Shop Wastage+CS Margin'!D:D,'Franchise Wastage '!D232,'Shop Wastage+CS Margin'!C:C,'Franchise Wastage '!C232)</f>
        <v>15</v>
      </c>
      <c r="U232" s="13">
        <f>SUMIFS('Shop Wastage+CS Margin'!A:A,'Shop Wastage+CS Margin'!D:D,'Franchise Wastage '!D232,'Shop Wastage+CS Margin'!C:C,'Franchise Wastage '!C232)</f>
        <v>3</v>
      </c>
      <c r="V232" s="16">
        <f t="shared" si="35"/>
        <v>6.5833333333333339</v>
      </c>
      <c r="W232" s="3">
        <v>7.5</v>
      </c>
      <c r="X232" s="7">
        <f t="shared" si="34"/>
        <v>4.1666666666666661</v>
      </c>
      <c r="Y232" s="7">
        <f t="shared" si="32"/>
        <v>11.666666666666666</v>
      </c>
      <c r="AA232" s="18">
        <f>SUMIFS(Sheet3!C:C,Sheet3!B:B,'Franchise Wastage '!D232,Sheet3!A:A,'Franchise Wastage '!C233)</f>
        <v>9</v>
      </c>
      <c r="AC232" s="3">
        <f t="shared" si="36"/>
        <v>7.5</v>
      </c>
    </row>
    <row r="233" spans="1:29" ht="15" customHeight="1" x14ac:dyDescent="0.25">
      <c r="A233">
        <f t="shared" si="33"/>
        <v>7.5</v>
      </c>
      <c r="B233" s="20" t="s">
        <v>232</v>
      </c>
      <c r="C233" s="20" t="s">
        <v>172</v>
      </c>
      <c r="D233" s="20" t="s">
        <v>192</v>
      </c>
      <c r="E233" s="20">
        <v>100</v>
      </c>
      <c r="F233" s="20">
        <v>10</v>
      </c>
      <c r="G233" s="10" t="s">
        <v>20</v>
      </c>
      <c r="H233" s="9">
        <v>0</v>
      </c>
      <c r="I233" s="9"/>
      <c r="J233" s="9">
        <v>8</v>
      </c>
      <c r="K233" s="5">
        <f t="shared" si="30"/>
        <v>0</v>
      </c>
      <c r="L233" s="6">
        <f t="shared" si="28"/>
        <v>2.0833333333333335</v>
      </c>
      <c r="M233" s="3"/>
      <c r="N233" s="11">
        <f t="shared" si="31"/>
        <v>2.0833333333333335</v>
      </c>
      <c r="O233" s="5"/>
      <c r="P233" s="5">
        <v>1</v>
      </c>
      <c r="Q233" s="5">
        <v>0.25</v>
      </c>
      <c r="R233" s="12">
        <f t="shared" si="29"/>
        <v>3.3333333333333335</v>
      </c>
      <c r="S233" s="3"/>
      <c r="T233" s="9">
        <f>SUMIFS('Shop Wastage+CS Margin'!F:F,'Shop Wastage+CS Margin'!D:D,'Franchise Wastage '!D233,'Shop Wastage+CS Margin'!C:C,'Franchise Wastage '!C233)</f>
        <v>15</v>
      </c>
      <c r="U233" s="13">
        <f>SUMIFS('Shop Wastage+CS Margin'!A:A,'Shop Wastage+CS Margin'!D:D,'Franchise Wastage '!D233,'Shop Wastage+CS Margin'!C:C,'Franchise Wastage '!C233)</f>
        <v>3</v>
      </c>
      <c r="V233" s="16">
        <f t="shared" si="35"/>
        <v>6.5833333333333339</v>
      </c>
      <c r="W233" s="3">
        <v>7.5</v>
      </c>
      <c r="X233" s="7">
        <f t="shared" si="34"/>
        <v>4.1666666666666661</v>
      </c>
      <c r="Y233" s="7">
        <f t="shared" si="32"/>
        <v>11.666666666666666</v>
      </c>
      <c r="AA233" s="18">
        <f>SUMIFS(Sheet3!C:C,Sheet3!B:B,'Franchise Wastage '!D233,Sheet3!A:A,'Franchise Wastage '!C234)</f>
        <v>0</v>
      </c>
      <c r="AC233" s="3">
        <f t="shared" si="36"/>
        <v>7.5</v>
      </c>
    </row>
    <row r="234" spans="1:29" ht="15" customHeight="1" x14ac:dyDescent="0.25">
      <c r="A234">
        <f t="shared" si="33"/>
        <v>7.5</v>
      </c>
      <c r="B234" s="20" t="s">
        <v>232</v>
      </c>
      <c r="C234" s="20" t="s">
        <v>172</v>
      </c>
      <c r="D234" s="20" t="s">
        <v>193</v>
      </c>
      <c r="E234" s="20">
        <v>100</v>
      </c>
      <c r="F234" s="20">
        <v>10</v>
      </c>
      <c r="G234" s="10" t="s">
        <v>20</v>
      </c>
      <c r="H234" s="9">
        <v>0</v>
      </c>
      <c r="I234" s="9"/>
      <c r="J234" s="9">
        <v>8</v>
      </c>
      <c r="K234" s="5">
        <f t="shared" si="30"/>
        <v>0</v>
      </c>
      <c r="L234" s="6">
        <f t="shared" si="28"/>
        <v>2.0833333333333335</v>
      </c>
      <c r="M234" s="3"/>
      <c r="N234" s="11">
        <f t="shared" si="31"/>
        <v>2.0833333333333335</v>
      </c>
      <c r="O234" s="5"/>
      <c r="P234" s="5">
        <v>1</v>
      </c>
      <c r="Q234" s="5">
        <v>0.25</v>
      </c>
      <c r="R234" s="12">
        <f t="shared" si="29"/>
        <v>3.3333333333333335</v>
      </c>
      <c r="S234" s="3"/>
      <c r="T234" s="9">
        <f>SUMIFS('Shop Wastage+CS Margin'!F:F,'Shop Wastage+CS Margin'!D:D,'Franchise Wastage '!D234,'Shop Wastage+CS Margin'!C:C,'Franchise Wastage '!C234)</f>
        <v>15</v>
      </c>
      <c r="U234" s="13">
        <f>SUMIFS('Shop Wastage+CS Margin'!A:A,'Shop Wastage+CS Margin'!D:D,'Franchise Wastage '!D234,'Shop Wastage+CS Margin'!C:C,'Franchise Wastage '!C234)</f>
        <v>3</v>
      </c>
      <c r="V234" s="16">
        <f t="shared" si="35"/>
        <v>6.5833333333333339</v>
      </c>
      <c r="W234" s="3">
        <v>7.5</v>
      </c>
      <c r="X234" s="7">
        <f t="shared" si="34"/>
        <v>4.1666666666666661</v>
      </c>
      <c r="Y234" s="7">
        <f t="shared" si="32"/>
        <v>11.666666666666666</v>
      </c>
      <c r="AA234" s="18">
        <f>SUMIFS(Sheet3!C:C,Sheet3!B:B,'Franchise Wastage '!D234,Sheet3!A:A,'Franchise Wastage '!C235)</f>
        <v>0</v>
      </c>
      <c r="AC234" s="3">
        <f t="shared" si="36"/>
        <v>7.5</v>
      </c>
    </row>
    <row r="235" spans="1:29" ht="15" customHeight="1" x14ac:dyDescent="0.25">
      <c r="A235">
        <f t="shared" si="33"/>
        <v>7.5</v>
      </c>
      <c r="B235" s="20" t="s">
        <v>232</v>
      </c>
      <c r="C235" s="20" t="s">
        <v>172</v>
      </c>
      <c r="D235" s="20" t="s">
        <v>194</v>
      </c>
      <c r="E235" s="20">
        <v>100</v>
      </c>
      <c r="F235" s="20">
        <v>10</v>
      </c>
      <c r="G235" s="10" t="s">
        <v>20</v>
      </c>
      <c r="H235" s="9">
        <v>0</v>
      </c>
      <c r="I235" s="9"/>
      <c r="J235" s="9">
        <v>8</v>
      </c>
      <c r="K235" s="5">
        <f t="shared" si="30"/>
        <v>0</v>
      </c>
      <c r="L235" s="6">
        <f t="shared" si="28"/>
        <v>2.0833333333333335</v>
      </c>
      <c r="M235" s="3"/>
      <c r="N235" s="11">
        <f t="shared" si="31"/>
        <v>2.0833333333333335</v>
      </c>
      <c r="O235" s="5"/>
      <c r="P235" s="5">
        <v>1</v>
      </c>
      <c r="Q235" s="5">
        <v>0.25</v>
      </c>
      <c r="R235" s="12">
        <f t="shared" si="29"/>
        <v>3.3333333333333335</v>
      </c>
      <c r="S235" s="3"/>
      <c r="T235" s="9">
        <f>SUMIFS('Shop Wastage+CS Margin'!F:F,'Shop Wastage+CS Margin'!D:D,'Franchise Wastage '!D235,'Shop Wastage+CS Margin'!C:C,'Franchise Wastage '!C235)</f>
        <v>15</v>
      </c>
      <c r="U235" s="13">
        <f>SUMIFS('Shop Wastage+CS Margin'!A:A,'Shop Wastage+CS Margin'!D:D,'Franchise Wastage '!D235,'Shop Wastage+CS Margin'!C:C,'Franchise Wastage '!C235)</f>
        <v>3</v>
      </c>
      <c r="V235" s="16">
        <f t="shared" si="35"/>
        <v>6.5833333333333339</v>
      </c>
      <c r="W235" s="3">
        <v>7.5</v>
      </c>
      <c r="X235" s="7">
        <f t="shared" si="34"/>
        <v>4.1666666666666661</v>
      </c>
      <c r="Y235" s="7">
        <f t="shared" si="32"/>
        <v>11.666666666666666</v>
      </c>
      <c r="AA235" s="18">
        <f>SUMIFS(Sheet3!C:C,Sheet3!B:B,'Franchise Wastage '!D235,Sheet3!A:A,'Franchise Wastage '!C236)</f>
        <v>9</v>
      </c>
      <c r="AC235" s="3">
        <f t="shared" si="36"/>
        <v>7.5</v>
      </c>
    </row>
    <row r="236" spans="1:29" ht="15" customHeight="1" x14ac:dyDescent="0.25">
      <c r="A236">
        <f t="shared" si="33"/>
        <v>7.5</v>
      </c>
      <c r="B236" s="20" t="s">
        <v>232</v>
      </c>
      <c r="C236" s="20" t="s">
        <v>172</v>
      </c>
      <c r="D236" s="20" t="s">
        <v>195</v>
      </c>
      <c r="E236" s="20">
        <v>100</v>
      </c>
      <c r="F236" s="20">
        <v>10</v>
      </c>
      <c r="G236" s="10" t="s">
        <v>20</v>
      </c>
      <c r="H236" s="9">
        <v>0</v>
      </c>
      <c r="I236" s="9"/>
      <c r="J236" s="9">
        <v>8</v>
      </c>
      <c r="K236" s="5">
        <f t="shared" si="30"/>
        <v>0</v>
      </c>
      <c r="L236" s="6">
        <f t="shared" si="28"/>
        <v>2.0833333333333335</v>
      </c>
      <c r="M236" s="3"/>
      <c r="N236" s="11">
        <f t="shared" si="31"/>
        <v>2.0833333333333335</v>
      </c>
      <c r="O236" s="5"/>
      <c r="P236" s="5">
        <v>1</v>
      </c>
      <c r="Q236" s="5">
        <v>0.25</v>
      </c>
      <c r="R236" s="12">
        <f t="shared" si="29"/>
        <v>3.3333333333333335</v>
      </c>
      <c r="S236" s="3"/>
      <c r="T236" s="9">
        <f>SUMIFS('Shop Wastage+CS Margin'!F:F,'Shop Wastage+CS Margin'!D:D,'Franchise Wastage '!D236,'Shop Wastage+CS Margin'!C:C,'Franchise Wastage '!C236)</f>
        <v>15</v>
      </c>
      <c r="U236" s="13">
        <f>SUMIFS('Shop Wastage+CS Margin'!A:A,'Shop Wastage+CS Margin'!D:D,'Franchise Wastage '!D236,'Shop Wastage+CS Margin'!C:C,'Franchise Wastage '!C236)</f>
        <v>3</v>
      </c>
      <c r="V236" s="16">
        <f t="shared" si="35"/>
        <v>6.5833333333333339</v>
      </c>
      <c r="W236" s="3">
        <v>7.5</v>
      </c>
      <c r="X236" s="7">
        <f t="shared" si="34"/>
        <v>4.1666666666666661</v>
      </c>
      <c r="Y236" s="7">
        <f t="shared" si="32"/>
        <v>11.666666666666666</v>
      </c>
      <c r="AA236" s="18">
        <f>SUMIFS(Sheet3!C:C,Sheet3!B:B,'Franchise Wastage '!D236,Sheet3!A:A,'Franchise Wastage '!C237)</f>
        <v>0</v>
      </c>
      <c r="AC236" s="3">
        <f t="shared" si="36"/>
        <v>7.5</v>
      </c>
    </row>
    <row r="237" spans="1:29" ht="15" customHeight="1" x14ac:dyDescent="0.25">
      <c r="A237">
        <f t="shared" si="33"/>
        <v>7.5</v>
      </c>
      <c r="B237" s="20" t="s">
        <v>232</v>
      </c>
      <c r="C237" s="20" t="s">
        <v>172</v>
      </c>
      <c r="D237" s="20" t="s">
        <v>196</v>
      </c>
      <c r="E237" s="20">
        <v>100</v>
      </c>
      <c r="F237" s="20">
        <v>10</v>
      </c>
      <c r="G237" s="10" t="s">
        <v>20</v>
      </c>
      <c r="H237" s="9">
        <v>0</v>
      </c>
      <c r="I237" s="9"/>
      <c r="J237" s="9">
        <v>8</v>
      </c>
      <c r="K237" s="5">
        <f t="shared" si="30"/>
        <v>0</v>
      </c>
      <c r="L237" s="6">
        <f t="shared" si="28"/>
        <v>2.0833333333333335</v>
      </c>
      <c r="M237" s="3"/>
      <c r="N237" s="11">
        <f t="shared" si="31"/>
        <v>2.0833333333333335</v>
      </c>
      <c r="O237" s="5"/>
      <c r="P237" s="5">
        <v>1</v>
      </c>
      <c r="Q237" s="5">
        <v>0.25</v>
      </c>
      <c r="R237" s="12">
        <f t="shared" si="29"/>
        <v>3.3333333333333335</v>
      </c>
      <c r="S237" s="3"/>
      <c r="T237" s="9">
        <f>SUMIFS('Shop Wastage+CS Margin'!F:F,'Shop Wastage+CS Margin'!D:D,'Franchise Wastage '!D237,'Shop Wastage+CS Margin'!C:C,'Franchise Wastage '!C237)</f>
        <v>15</v>
      </c>
      <c r="U237" s="13">
        <f>SUMIFS('Shop Wastage+CS Margin'!A:A,'Shop Wastage+CS Margin'!D:D,'Franchise Wastage '!D237,'Shop Wastage+CS Margin'!C:C,'Franchise Wastage '!C237)</f>
        <v>3</v>
      </c>
      <c r="V237" s="16">
        <f t="shared" si="35"/>
        <v>6.5833333333333339</v>
      </c>
      <c r="W237" s="3">
        <v>7.5</v>
      </c>
      <c r="X237" s="7">
        <f t="shared" si="34"/>
        <v>4.1666666666666661</v>
      </c>
      <c r="Y237" s="7">
        <f t="shared" si="32"/>
        <v>11.666666666666666</v>
      </c>
      <c r="AA237" s="18">
        <f>SUMIFS(Sheet3!C:C,Sheet3!B:B,'Franchise Wastage '!D237,Sheet3!A:A,'Franchise Wastage '!C238)</f>
        <v>0</v>
      </c>
      <c r="AC237" s="3">
        <f t="shared" si="36"/>
        <v>7.5</v>
      </c>
    </row>
    <row r="238" spans="1:29" ht="15" customHeight="1" x14ac:dyDescent="0.25">
      <c r="A238">
        <f t="shared" si="33"/>
        <v>7.5</v>
      </c>
      <c r="B238" s="20" t="s">
        <v>232</v>
      </c>
      <c r="C238" s="20" t="s">
        <v>172</v>
      </c>
      <c r="D238" s="20" t="s">
        <v>197</v>
      </c>
      <c r="E238" s="20">
        <v>100</v>
      </c>
      <c r="F238" s="20">
        <v>10</v>
      </c>
      <c r="G238" s="10" t="s">
        <v>20</v>
      </c>
      <c r="H238" s="9">
        <v>0</v>
      </c>
      <c r="I238" s="9"/>
      <c r="J238" s="9">
        <v>8</v>
      </c>
      <c r="K238" s="5">
        <f t="shared" si="30"/>
        <v>0</v>
      </c>
      <c r="L238" s="6">
        <f t="shared" si="28"/>
        <v>2.0833333333333335</v>
      </c>
      <c r="M238" s="3"/>
      <c r="N238" s="11">
        <f t="shared" si="31"/>
        <v>2.0833333333333335</v>
      </c>
      <c r="O238" s="5"/>
      <c r="P238" s="5">
        <v>1</v>
      </c>
      <c r="Q238" s="5">
        <v>0.25</v>
      </c>
      <c r="R238" s="12">
        <f t="shared" si="29"/>
        <v>3.3333333333333335</v>
      </c>
      <c r="S238" s="3"/>
      <c r="T238" s="9">
        <f>SUMIFS('Shop Wastage+CS Margin'!F:F,'Shop Wastage+CS Margin'!D:D,'Franchise Wastage '!D238,'Shop Wastage+CS Margin'!C:C,'Franchise Wastage '!C238)</f>
        <v>15</v>
      </c>
      <c r="U238" s="13">
        <f>SUMIFS('Shop Wastage+CS Margin'!A:A,'Shop Wastage+CS Margin'!D:D,'Franchise Wastage '!D238,'Shop Wastage+CS Margin'!C:C,'Franchise Wastage '!C238)</f>
        <v>3</v>
      </c>
      <c r="V238" s="16">
        <f t="shared" si="35"/>
        <v>6.5833333333333339</v>
      </c>
      <c r="W238" s="3">
        <v>7.5</v>
      </c>
      <c r="X238" s="7">
        <f t="shared" si="34"/>
        <v>4.1666666666666661</v>
      </c>
      <c r="Y238" s="7">
        <f t="shared" si="32"/>
        <v>11.666666666666666</v>
      </c>
      <c r="AA238" s="18">
        <f>SUMIFS(Sheet3!C:C,Sheet3!B:B,'Franchise Wastage '!D238,Sheet3!A:A,'Franchise Wastage '!C239)</f>
        <v>0</v>
      </c>
      <c r="AC238" s="3">
        <f t="shared" si="36"/>
        <v>7.5</v>
      </c>
    </row>
    <row r="239" spans="1:29" ht="15" customHeight="1" x14ac:dyDescent="0.25">
      <c r="A239">
        <f t="shared" si="33"/>
        <v>7.5</v>
      </c>
      <c r="B239" s="20" t="s">
        <v>232</v>
      </c>
      <c r="C239" s="20" t="s">
        <v>172</v>
      </c>
      <c r="D239" s="20" t="s">
        <v>198</v>
      </c>
      <c r="E239" s="20">
        <v>100</v>
      </c>
      <c r="F239" s="20">
        <v>10</v>
      </c>
      <c r="G239" s="10" t="s">
        <v>20</v>
      </c>
      <c r="H239" s="9">
        <v>0</v>
      </c>
      <c r="I239" s="9"/>
      <c r="J239" s="9">
        <v>8</v>
      </c>
      <c r="K239" s="5">
        <f t="shared" si="30"/>
        <v>0</v>
      </c>
      <c r="L239" s="6">
        <f t="shared" si="28"/>
        <v>2.0833333333333335</v>
      </c>
      <c r="M239" s="3"/>
      <c r="N239" s="11">
        <f t="shared" si="31"/>
        <v>2.0833333333333335</v>
      </c>
      <c r="O239" s="5"/>
      <c r="P239" s="5">
        <v>1</v>
      </c>
      <c r="Q239" s="5">
        <v>0.25</v>
      </c>
      <c r="R239" s="12">
        <f t="shared" si="29"/>
        <v>3.3333333333333335</v>
      </c>
      <c r="S239" s="3"/>
      <c r="T239" s="9">
        <f>SUMIFS('Shop Wastage+CS Margin'!F:F,'Shop Wastage+CS Margin'!D:D,'Franchise Wastage '!D239,'Shop Wastage+CS Margin'!C:C,'Franchise Wastage '!C239)</f>
        <v>15</v>
      </c>
      <c r="U239" s="13">
        <f>SUMIFS('Shop Wastage+CS Margin'!A:A,'Shop Wastage+CS Margin'!D:D,'Franchise Wastage '!D239,'Shop Wastage+CS Margin'!C:C,'Franchise Wastage '!C239)</f>
        <v>3</v>
      </c>
      <c r="V239" s="16">
        <f t="shared" si="35"/>
        <v>6.5833333333333339</v>
      </c>
      <c r="W239" s="3">
        <v>7.5</v>
      </c>
      <c r="X239" s="7">
        <f t="shared" si="34"/>
        <v>4.1666666666666661</v>
      </c>
      <c r="Y239" s="7">
        <f t="shared" si="32"/>
        <v>11.666666666666666</v>
      </c>
      <c r="AA239" s="18">
        <f>SUMIFS(Sheet3!C:C,Sheet3!B:B,'Franchise Wastage '!D239,Sheet3!A:A,'Franchise Wastage '!C240)</f>
        <v>0</v>
      </c>
      <c r="AC239" s="3">
        <f t="shared" si="36"/>
        <v>7.5</v>
      </c>
    </row>
    <row r="240" spans="1:29" ht="15" customHeight="1" x14ac:dyDescent="0.25">
      <c r="A240">
        <f t="shared" si="33"/>
        <v>7.5</v>
      </c>
      <c r="B240" s="20" t="s">
        <v>232</v>
      </c>
      <c r="C240" s="20" t="s">
        <v>172</v>
      </c>
      <c r="D240" s="20" t="s">
        <v>199</v>
      </c>
      <c r="E240" s="20">
        <v>100</v>
      </c>
      <c r="F240" s="20">
        <v>10</v>
      </c>
      <c r="G240" s="10" t="s">
        <v>20</v>
      </c>
      <c r="H240" s="9">
        <v>0</v>
      </c>
      <c r="I240" s="9"/>
      <c r="J240" s="9">
        <v>8</v>
      </c>
      <c r="K240" s="5">
        <f t="shared" si="30"/>
        <v>0</v>
      </c>
      <c r="L240" s="6">
        <f t="shared" si="28"/>
        <v>2.0833333333333335</v>
      </c>
      <c r="M240" s="3"/>
      <c r="N240" s="11">
        <f t="shared" si="31"/>
        <v>2.0833333333333335</v>
      </c>
      <c r="O240" s="5"/>
      <c r="P240" s="5">
        <v>1</v>
      </c>
      <c r="Q240" s="5">
        <v>0.25</v>
      </c>
      <c r="R240" s="12">
        <f t="shared" si="29"/>
        <v>3.3333333333333335</v>
      </c>
      <c r="S240" s="3"/>
      <c r="T240" s="9">
        <f>SUMIFS('Shop Wastage+CS Margin'!F:F,'Shop Wastage+CS Margin'!D:D,'Franchise Wastage '!D240,'Shop Wastage+CS Margin'!C:C,'Franchise Wastage '!C240)</f>
        <v>15</v>
      </c>
      <c r="U240" s="13">
        <f>SUMIFS('Shop Wastage+CS Margin'!A:A,'Shop Wastage+CS Margin'!D:D,'Franchise Wastage '!D240,'Shop Wastage+CS Margin'!C:C,'Franchise Wastage '!C240)</f>
        <v>3</v>
      </c>
      <c r="V240" s="16">
        <f t="shared" si="35"/>
        <v>6.5833333333333339</v>
      </c>
      <c r="W240" s="3">
        <v>7.5</v>
      </c>
      <c r="X240" s="7">
        <f t="shared" si="34"/>
        <v>4.1666666666666661</v>
      </c>
      <c r="Y240" s="7">
        <f t="shared" si="32"/>
        <v>11.666666666666666</v>
      </c>
      <c r="AA240" s="18">
        <f>SUMIFS(Sheet3!C:C,Sheet3!B:B,'Franchise Wastage '!D240,Sheet3!A:A,'Franchise Wastage '!C241)</f>
        <v>9</v>
      </c>
      <c r="AC240" s="3">
        <f t="shared" si="36"/>
        <v>7.5</v>
      </c>
    </row>
    <row r="241" spans="1:29" ht="15" customHeight="1" x14ac:dyDescent="0.25">
      <c r="A241">
        <f t="shared" si="33"/>
        <v>7.5</v>
      </c>
      <c r="B241" s="20" t="s">
        <v>232</v>
      </c>
      <c r="C241" s="20" t="s">
        <v>172</v>
      </c>
      <c r="D241" s="20" t="s">
        <v>200</v>
      </c>
      <c r="E241" s="20">
        <v>100</v>
      </c>
      <c r="F241" s="20">
        <v>10</v>
      </c>
      <c r="G241" s="10" t="s">
        <v>20</v>
      </c>
      <c r="H241" s="9">
        <v>0</v>
      </c>
      <c r="I241" s="9"/>
      <c r="J241" s="9">
        <v>8</v>
      </c>
      <c r="K241" s="5">
        <f t="shared" si="30"/>
        <v>0</v>
      </c>
      <c r="L241" s="6">
        <f t="shared" si="28"/>
        <v>2.0833333333333335</v>
      </c>
      <c r="M241" s="3"/>
      <c r="N241" s="11">
        <f t="shared" si="31"/>
        <v>2.0833333333333335</v>
      </c>
      <c r="O241" s="5"/>
      <c r="P241" s="5">
        <v>1</v>
      </c>
      <c r="Q241" s="5">
        <v>0.25</v>
      </c>
      <c r="R241" s="12">
        <f t="shared" si="29"/>
        <v>3.3333333333333335</v>
      </c>
      <c r="S241" s="3"/>
      <c r="T241" s="9">
        <f>SUMIFS('Shop Wastage+CS Margin'!F:F,'Shop Wastage+CS Margin'!D:D,'Franchise Wastage '!D241,'Shop Wastage+CS Margin'!C:C,'Franchise Wastage '!C241)</f>
        <v>15</v>
      </c>
      <c r="U241" s="13">
        <f>SUMIFS('Shop Wastage+CS Margin'!A:A,'Shop Wastage+CS Margin'!D:D,'Franchise Wastage '!D241,'Shop Wastage+CS Margin'!C:C,'Franchise Wastage '!C241)</f>
        <v>3</v>
      </c>
      <c r="V241" s="16">
        <f t="shared" si="35"/>
        <v>6.5833333333333339</v>
      </c>
      <c r="W241" s="3">
        <v>7.5</v>
      </c>
      <c r="X241" s="7">
        <f t="shared" si="34"/>
        <v>4.1666666666666661</v>
      </c>
      <c r="Y241" s="7">
        <f t="shared" si="32"/>
        <v>11.666666666666666</v>
      </c>
      <c r="AA241" s="18">
        <f>SUMIFS(Sheet3!C:C,Sheet3!B:B,'Franchise Wastage '!D241,Sheet3!A:A,'Franchise Wastage '!C242)</f>
        <v>0</v>
      </c>
      <c r="AC241" s="3">
        <f t="shared" si="36"/>
        <v>7.5</v>
      </c>
    </row>
    <row r="242" spans="1:29" ht="15" customHeight="1" x14ac:dyDescent="0.25">
      <c r="A242">
        <f t="shared" si="33"/>
        <v>7.5</v>
      </c>
      <c r="B242" s="20" t="s">
        <v>232</v>
      </c>
      <c r="C242" s="20" t="s">
        <v>172</v>
      </c>
      <c r="D242" s="20" t="s">
        <v>201</v>
      </c>
      <c r="E242" s="20">
        <v>100</v>
      </c>
      <c r="F242" s="20">
        <v>10</v>
      </c>
      <c r="G242" s="10" t="s">
        <v>20</v>
      </c>
      <c r="H242" s="9">
        <v>0</v>
      </c>
      <c r="I242" s="9"/>
      <c r="J242" s="9">
        <v>8</v>
      </c>
      <c r="K242" s="5">
        <f t="shared" si="30"/>
        <v>0</v>
      </c>
      <c r="L242" s="6">
        <f t="shared" si="28"/>
        <v>2.0833333333333335</v>
      </c>
      <c r="M242" s="3"/>
      <c r="N242" s="11">
        <f t="shared" si="31"/>
        <v>2.0833333333333335</v>
      </c>
      <c r="O242" s="5"/>
      <c r="P242" s="5">
        <v>1</v>
      </c>
      <c r="Q242" s="5">
        <v>0.25</v>
      </c>
      <c r="R242" s="12">
        <f t="shared" si="29"/>
        <v>3.3333333333333335</v>
      </c>
      <c r="S242" s="3"/>
      <c r="T242" s="9">
        <f>SUMIFS('Shop Wastage+CS Margin'!F:F,'Shop Wastage+CS Margin'!D:D,'Franchise Wastage '!D242,'Shop Wastage+CS Margin'!C:C,'Franchise Wastage '!C242)</f>
        <v>15</v>
      </c>
      <c r="U242" s="13">
        <f>SUMIFS('Shop Wastage+CS Margin'!A:A,'Shop Wastage+CS Margin'!D:D,'Franchise Wastage '!D242,'Shop Wastage+CS Margin'!C:C,'Franchise Wastage '!C242)</f>
        <v>3</v>
      </c>
      <c r="V242" s="16">
        <f t="shared" si="35"/>
        <v>6.5833333333333339</v>
      </c>
      <c r="W242" s="3">
        <v>7.5</v>
      </c>
      <c r="X242" s="7">
        <f t="shared" si="34"/>
        <v>4.1666666666666661</v>
      </c>
      <c r="Y242" s="7">
        <f t="shared" si="32"/>
        <v>11.666666666666666</v>
      </c>
      <c r="AA242" s="18">
        <f>SUMIFS(Sheet3!C:C,Sheet3!B:B,'Franchise Wastage '!D242,Sheet3!A:A,'Franchise Wastage '!C243)</f>
        <v>9</v>
      </c>
      <c r="AC242" s="3">
        <f t="shared" si="36"/>
        <v>7.5</v>
      </c>
    </row>
    <row r="243" spans="1:29" ht="15" customHeight="1" x14ac:dyDescent="0.25">
      <c r="A243">
        <f t="shared" si="33"/>
        <v>7.5</v>
      </c>
      <c r="B243" s="20" t="s">
        <v>232</v>
      </c>
      <c r="C243" s="20" t="s">
        <v>172</v>
      </c>
      <c r="D243" s="20" t="s">
        <v>202</v>
      </c>
      <c r="E243" s="20">
        <v>100</v>
      </c>
      <c r="F243" s="20">
        <v>10</v>
      </c>
      <c r="G243" s="10" t="s">
        <v>20</v>
      </c>
      <c r="H243" s="9">
        <v>0</v>
      </c>
      <c r="I243" s="9"/>
      <c r="J243" s="9">
        <v>8</v>
      </c>
      <c r="K243" s="5">
        <f t="shared" si="30"/>
        <v>0</v>
      </c>
      <c r="L243" s="6">
        <f t="shared" si="28"/>
        <v>2.0833333333333335</v>
      </c>
      <c r="M243" s="3"/>
      <c r="N243" s="11">
        <f t="shared" si="31"/>
        <v>2.0833333333333335</v>
      </c>
      <c r="O243" s="5"/>
      <c r="P243" s="5">
        <v>1</v>
      </c>
      <c r="Q243" s="5">
        <v>0.25</v>
      </c>
      <c r="R243" s="12">
        <f t="shared" si="29"/>
        <v>3.3333333333333335</v>
      </c>
      <c r="S243" s="3"/>
      <c r="T243" s="9">
        <f>SUMIFS('Shop Wastage+CS Margin'!F:F,'Shop Wastage+CS Margin'!D:D,'Franchise Wastage '!D243,'Shop Wastage+CS Margin'!C:C,'Franchise Wastage '!C243)</f>
        <v>15</v>
      </c>
      <c r="U243" s="13">
        <f>SUMIFS('Shop Wastage+CS Margin'!A:A,'Shop Wastage+CS Margin'!D:D,'Franchise Wastage '!D243,'Shop Wastage+CS Margin'!C:C,'Franchise Wastage '!C243)</f>
        <v>3</v>
      </c>
      <c r="V243" s="16">
        <f t="shared" si="35"/>
        <v>6.5833333333333339</v>
      </c>
      <c r="W243" s="3">
        <v>7.5</v>
      </c>
      <c r="X243" s="7">
        <f t="shared" si="34"/>
        <v>4.1666666666666661</v>
      </c>
      <c r="Y243" s="7">
        <f t="shared" si="32"/>
        <v>11.666666666666666</v>
      </c>
      <c r="AA243" s="18">
        <f>SUMIFS(Sheet3!C:C,Sheet3!B:B,'Franchise Wastage '!D243,Sheet3!A:A,'Franchise Wastage '!C244)</f>
        <v>0</v>
      </c>
      <c r="AC243" s="3">
        <f t="shared" si="36"/>
        <v>7.5</v>
      </c>
    </row>
    <row r="244" spans="1:29" ht="15" customHeight="1" x14ac:dyDescent="0.25">
      <c r="A244">
        <f t="shared" si="33"/>
        <v>7.5</v>
      </c>
      <c r="B244" s="20" t="s">
        <v>232</v>
      </c>
      <c r="C244" s="20" t="s">
        <v>172</v>
      </c>
      <c r="D244" s="20" t="s">
        <v>203</v>
      </c>
      <c r="E244" s="20">
        <v>100</v>
      </c>
      <c r="F244" s="20">
        <v>10</v>
      </c>
      <c r="G244" s="10" t="s">
        <v>20</v>
      </c>
      <c r="H244" s="9">
        <v>0</v>
      </c>
      <c r="I244" s="9"/>
      <c r="J244" s="9">
        <v>8</v>
      </c>
      <c r="K244" s="5">
        <f t="shared" si="30"/>
        <v>0</v>
      </c>
      <c r="L244" s="6">
        <f t="shared" si="28"/>
        <v>2.0833333333333335</v>
      </c>
      <c r="M244" s="3"/>
      <c r="N244" s="11">
        <f t="shared" si="31"/>
        <v>2.0833333333333335</v>
      </c>
      <c r="O244" s="5"/>
      <c r="P244" s="5">
        <v>1</v>
      </c>
      <c r="Q244" s="5">
        <v>0.25</v>
      </c>
      <c r="R244" s="12">
        <f t="shared" si="29"/>
        <v>3.3333333333333335</v>
      </c>
      <c r="S244" s="3"/>
      <c r="T244" s="9">
        <f>SUMIFS('Shop Wastage+CS Margin'!F:F,'Shop Wastage+CS Margin'!D:D,'Franchise Wastage '!D244,'Shop Wastage+CS Margin'!C:C,'Franchise Wastage '!C244)</f>
        <v>15</v>
      </c>
      <c r="U244" s="13">
        <f>SUMIFS('Shop Wastage+CS Margin'!A:A,'Shop Wastage+CS Margin'!D:D,'Franchise Wastage '!D244,'Shop Wastage+CS Margin'!C:C,'Franchise Wastage '!C244)</f>
        <v>3</v>
      </c>
      <c r="V244" s="16">
        <f t="shared" si="35"/>
        <v>6.5833333333333339</v>
      </c>
      <c r="W244" s="3">
        <v>7.5</v>
      </c>
      <c r="X244" s="7">
        <f t="shared" si="34"/>
        <v>4.1666666666666661</v>
      </c>
      <c r="Y244" s="7">
        <f t="shared" si="32"/>
        <v>11.666666666666666</v>
      </c>
      <c r="AA244" s="18">
        <f>SUMIFS(Sheet3!C:C,Sheet3!B:B,'Franchise Wastage '!D244,Sheet3!A:A,'Franchise Wastage '!#REF!)</f>
        <v>0</v>
      </c>
      <c r="AC244" s="3">
        <f t="shared" si="36"/>
        <v>7.5</v>
      </c>
    </row>
    <row r="245" spans="1:29" ht="15" customHeight="1" x14ac:dyDescent="0.25">
      <c r="A245">
        <f t="shared" si="33"/>
        <v>7.5</v>
      </c>
      <c r="B245" s="20" t="s">
        <v>232</v>
      </c>
      <c r="C245" s="20" t="s">
        <v>172</v>
      </c>
      <c r="D245" s="20" t="s">
        <v>204</v>
      </c>
      <c r="E245" s="20">
        <v>100</v>
      </c>
      <c r="F245" s="20">
        <v>10</v>
      </c>
      <c r="G245" s="10" t="s">
        <v>20</v>
      </c>
      <c r="H245" s="9">
        <v>0</v>
      </c>
      <c r="I245" s="9"/>
      <c r="J245" s="9">
        <v>8</v>
      </c>
      <c r="K245" s="5">
        <f t="shared" si="30"/>
        <v>0</v>
      </c>
      <c r="L245" s="6">
        <f t="shared" si="28"/>
        <v>2.0833333333333335</v>
      </c>
      <c r="M245" s="3"/>
      <c r="N245" s="11">
        <f t="shared" si="31"/>
        <v>2.0833333333333335</v>
      </c>
      <c r="O245" s="5"/>
      <c r="P245" s="5">
        <v>1</v>
      </c>
      <c r="Q245" s="5">
        <v>0.25</v>
      </c>
      <c r="R245" s="12">
        <f t="shared" si="29"/>
        <v>3.3333333333333335</v>
      </c>
      <c r="S245" s="3"/>
      <c r="T245" s="9">
        <f>SUMIFS('Shop Wastage+CS Margin'!F:F,'Shop Wastage+CS Margin'!D:D,'Franchise Wastage '!D245,'Shop Wastage+CS Margin'!C:C,'Franchise Wastage '!C245)</f>
        <v>15</v>
      </c>
      <c r="U245" s="13">
        <f>SUMIFS('Shop Wastage+CS Margin'!A:A,'Shop Wastage+CS Margin'!D:D,'Franchise Wastage '!D245,'Shop Wastage+CS Margin'!C:C,'Franchise Wastage '!C245)</f>
        <v>3</v>
      </c>
      <c r="V245" s="16">
        <f t="shared" si="35"/>
        <v>6.5833333333333339</v>
      </c>
      <c r="W245" s="3">
        <v>7.5</v>
      </c>
      <c r="X245" s="7">
        <f t="shared" si="34"/>
        <v>4.1666666666666661</v>
      </c>
      <c r="Y245" s="7">
        <f t="shared" si="32"/>
        <v>11.666666666666666</v>
      </c>
      <c r="AA245" s="18">
        <f>SUMIFS(Sheet3!C:C,Sheet3!B:B,'Franchise Wastage '!D245,Sheet3!A:A,'Franchise Wastage '!C246)</f>
        <v>9</v>
      </c>
      <c r="AC245" s="3">
        <f t="shared" si="36"/>
        <v>7.5</v>
      </c>
    </row>
    <row r="246" spans="1:29" ht="15" customHeight="1" x14ac:dyDescent="0.25">
      <c r="A246">
        <f t="shared" si="33"/>
        <v>7.5</v>
      </c>
      <c r="B246" s="20" t="s">
        <v>232</v>
      </c>
      <c r="C246" s="20" t="s">
        <v>172</v>
      </c>
      <c r="D246" s="20" t="s">
        <v>205</v>
      </c>
      <c r="E246" s="20">
        <v>100</v>
      </c>
      <c r="F246" s="20">
        <v>10</v>
      </c>
      <c r="G246" s="10" t="s">
        <v>20</v>
      </c>
      <c r="H246" s="9">
        <v>0</v>
      </c>
      <c r="I246" s="9"/>
      <c r="J246" s="9">
        <v>8</v>
      </c>
      <c r="K246" s="5">
        <f t="shared" si="30"/>
        <v>0</v>
      </c>
      <c r="L246" s="6">
        <f t="shared" si="28"/>
        <v>2.0833333333333335</v>
      </c>
      <c r="M246" s="3"/>
      <c r="N246" s="11">
        <f t="shared" si="31"/>
        <v>2.0833333333333335</v>
      </c>
      <c r="O246" s="5"/>
      <c r="P246" s="5">
        <v>1</v>
      </c>
      <c r="Q246" s="5">
        <v>0.25</v>
      </c>
      <c r="R246" s="12">
        <f t="shared" ref="R246:R302" si="37">N246+P246+Q246</f>
        <v>3.3333333333333335</v>
      </c>
      <c r="S246" s="3"/>
      <c r="T246" s="9">
        <f>SUMIFS('Shop Wastage+CS Margin'!F:F,'Shop Wastage+CS Margin'!D:D,'Franchise Wastage '!D246,'Shop Wastage+CS Margin'!C:C,'Franchise Wastage '!C246)</f>
        <v>15</v>
      </c>
      <c r="U246" s="13">
        <f>SUMIFS('Shop Wastage+CS Margin'!A:A,'Shop Wastage+CS Margin'!D:D,'Franchise Wastage '!D246,'Shop Wastage+CS Margin'!C:C,'Franchise Wastage '!C246)</f>
        <v>3</v>
      </c>
      <c r="V246" s="16">
        <f t="shared" si="35"/>
        <v>6.5833333333333339</v>
      </c>
      <c r="W246" s="3">
        <v>7.5</v>
      </c>
      <c r="X246" s="7">
        <f t="shared" si="34"/>
        <v>4.1666666666666661</v>
      </c>
      <c r="Y246" s="7">
        <f t="shared" si="32"/>
        <v>11.666666666666666</v>
      </c>
      <c r="AA246" s="18">
        <f>SUMIFS(Sheet3!C:C,Sheet3!B:B,'Franchise Wastage '!D246,Sheet3!A:A,'Franchise Wastage '!C247)</f>
        <v>9</v>
      </c>
      <c r="AC246" s="3">
        <f t="shared" si="36"/>
        <v>7.5</v>
      </c>
    </row>
    <row r="247" spans="1:29" ht="15" customHeight="1" x14ac:dyDescent="0.25">
      <c r="A247">
        <f t="shared" si="33"/>
        <v>7.5</v>
      </c>
      <c r="B247" s="20" t="s">
        <v>232</v>
      </c>
      <c r="C247" s="20" t="s">
        <v>172</v>
      </c>
      <c r="D247" s="20" t="s">
        <v>206</v>
      </c>
      <c r="E247" s="20">
        <v>100</v>
      </c>
      <c r="F247" s="20">
        <v>10</v>
      </c>
      <c r="G247" s="10" t="s">
        <v>20</v>
      </c>
      <c r="H247" s="9">
        <v>0</v>
      </c>
      <c r="I247" s="9"/>
      <c r="J247" s="9">
        <v>8</v>
      </c>
      <c r="K247" s="5">
        <f t="shared" si="30"/>
        <v>0</v>
      </c>
      <c r="L247" s="6">
        <f t="shared" ref="L247:L302" si="38">(((IF(G247="Pcs",F247,"0"))/J247)*1000)/($D$1*10)</f>
        <v>2.0833333333333335</v>
      </c>
      <c r="M247" s="3"/>
      <c r="N247" s="11">
        <f t="shared" si="31"/>
        <v>2.0833333333333335</v>
      </c>
      <c r="O247" s="5"/>
      <c r="P247" s="5">
        <v>1</v>
      </c>
      <c r="Q247" s="5">
        <v>0.25</v>
      </c>
      <c r="R247" s="12">
        <f t="shared" si="37"/>
        <v>3.3333333333333335</v>
      </c>
      <c r="S247" s="3"/>
      <c r="T247" s="9">
        <f>SUMIFS('Shop Wastage+CS Margin'!F:F,'Shop Wastage+CS Margin'!D:D,'Franchise Wastage '!D247,'Shop Wastage+CS Margin'!C:C,'Franchise Wastage '!C247)</f>
        <v>15</v>
      </c>
      <c r="U247" s="13">
        <f>SUMIFS('Shop Wastage+CS Margin'!A:A,'Shop Wastage+CS Margin'!D:D,'Franchise Wastage '!D247,'Shop Wastage+CS Margin'!C:C,'Franchise Wastage '!C247)</f>
        <v>3</v>
      </c>
      <c r="V247" s="16">
        <f t="shared" si="35"/>
        <v>6.5833333333333339</v>
      </c>
      <c r="W247" s="3">
        <v>7.5</v>
      </c>
      <c r="X247" s="7">
        <f t="shared" si="34"/>
        <v>4.1666666666666661</v>
      </c>
      <c r="Y247" s="7">
        <f t="shared" si="32"/>
        <v>11.666666666666666</v>
      </c>
      <c r="AA247" s="18">
        <f>SUMIFS(Sheet3!C:C,Sheet3!B:B,'Franchise Wastage '!D247,Sheet3!A:A,'Franchise Wastage '!C248)</f>
        <v>0</v>
      </c>
      <c r="AC247" s="3">
        <f t="shared" si="36"/>
        <v>7.5</v>
      </c>
    </row>
    <row r="248" spans="1:29" ht="15" customHeight="1" x14ac:dyDescent="0.25">
      <c r="A248">
        <f t="shared" si="33"/>
        <v>7.5</v>
      </c>
      <c r="B248" s="20" t="s">
        <v>232</v>
      </c>
      <c r="C248" s="20" t="s">
        <v>172</v>
      </c>
      <c r="D248" s="20" t="s">
        <v>207</v>
      </c>
      <c r="E248" s="20">
        <v>100</v>
      </c>
      <c r="F248" s="20">
        <v>10</v>
      </c>
      <c r="G248" s="10" t="s">
        <v>20</v>
      </c>
      <c r="H248" s="9">
        <v>0</v>
      </c>
      <c r="I248" s="9"/>
      <c r="J248" s="9">
        <v>8</v>
      </c>
      <c r="K248" s="5">
        <f t="shared" si="30"/>
        <v>0</v>
      </c>
      <c r="L248" s="6">
        <f t="shared" si="38"/>
        <v>2.0833333333333335</v>
      </c>
      <c r="M248" s="3"/>
      <c r="N248" s="11">
        <f t="shared" si="31"/>
        <v>2.0833333333333335</v>
      </c>
      <c r="O248" s="5"/>
      <c r="P248" s="5">
        <v>1</v>
      </c>
      <c r="Q248" s="5">
        <v>0.25</v>
      </c>
      <c r="R248" s="12">
        <f t="shared" si="37"/>
        <v>3.3333333333333335</v>
      </c>
      <c r="S248" s="3"/>
      <c r="T248" s="9">
        <f>SUMIFS('Shop Wastage+CS Margin'!F:F,'Shop Wastage+CS Margin'!D:D,'Franchise Wastage '!D248,'Shop Wastage+CS Margin'!C:C,'Franchise Wastage '!C248)</f>
        <v>15</v>
      </c>
      <c r="U248" s="13">
        <f>SUMIFS('Shop Wastage+CS Margin'!A:A,'Shop Wastage+CS Margin'!D:D,'Franchise Wastage '!D248,'Shop Wastage+CS Margin'!C:C,'Franchise Wastage '!C248)</f>
        <v>3</v>
      </c>
      <c r="V248" s="16">
        <f t="shared" si="35"/>
        <v>6.5833333333333339</v>
      </c>
      <c r="W248" s="3">
        <v>7.5</v>
      </c>
      <c r="X248" s="7">
        <f t="shared" si="34"/>
        <v>4.1666666666666661</v>
      </c>
      <c r="Y248" s="7">
        <f t="shared" si="32"/>
        <v>11.666666666666666</v>
      </c>
      <c r="AA248" s="18">
        <f>SUMIFS(Sheet3!C:C,Sheet3!B:B,'Franchise Wastage '!D248,Sheet3!A:A,'Franchise Wastage '!C249)</f>
        <v>10</v>
      </c>
      <c r="AC248" s="3">
        <f t="shared" si="36"/>
        <v>7.5</v>
      </c>
    </row>
    <row r="249" spans="1:29" ht="15" customHeight="1" x14ac:dyDescent="0.25">
      <c r="A249">
        <f t="shared" si="33"/>
        <v>8</v>
      </c>
      <c r="B249" s="20" t="s">
        <v>232</v>
      </c>
      <c r="C249" s="20" t="s">
        <v>215</v>
      </c>
      <c r="D249" s="20" t="s">
        <v>179</v>
      </c>
      <c r="E249" s="20">
        <v>100</v>
      </c>
      <c r="F249" s="20">
        <v>40</v>
      </c>
      <c r="G249" s="10" t="s">
        <v>20</v>
      </c>
      <c r="H249" s="9">
        <v>0</v>
      </c>
      <c r="I249" s="9"/>
      <c r="J249" s="9">
        <v>25</v>
      </c>
      <c r="K249" s="5">
        <f t="shared" si="30"/>
        <v>0</v>
      </c>
      <c r="L249" s="6">
        <f t="shared" si="38"/>
        <v>2.6666666666666665</v>
      </c>
      <c r="M249" s="3"/>
      <c r="N249" s="11">
        <f t="shared" si="31"/>
        <v>2.6666666666666665</v>
      </c>
      <c r="O249" s="5"/>
      <c r="P249" s="5">
        <v>1</v>
      </c>
      <c r="Q249" s="5">
        <v>0.25</v>
      </c>
      <c r="R249" s="12">
        <f t="shared" si="37"/>
        <v>3.9166666666666665</v>
      </c>
      <c r="S249" s="3"/>
      <c r="T249" s="9">
        <f>SUMIFS('Shop Wastage+CS Margin'!F:F,'Shop Wastage+CS Margin'!D:D,'Franchise Wastage '!D249,'Shop Wastage+CS Margin'!C:C,'Franchise Wastage '!C249)</f>
        <v>18</v>
      </c>
      <c r="U249" s="13">
        <f>SUMIFS('Shop Wastage+CS Margin'!A:A,'Shop Wastage+CS Margin'!D:D,'Franchise Wastage '!D249,'Shop Wastage+CS Margin'!C:C,'Franchise Wastage '!C249)</f>
        <v>3</v>
      </c>
      <c r="V249" s="16">
        <f t="shared" si="35"/>
        <v>7.1666666666666661</v>
      </c>
      <c r="W249" s="3">
        <v>8</v>
      </c>
      <c r="X249" s="7">
        <f t="shared" si="34"/>
        <v>4.0833333333333339</v>
      </c>
      <c r="Y249" s="7">
        <f t="shared" si="32"/>
        <v>14.083333333333334</v>
      </c>
      <c r="AA249" s="18">
        <f>SUMIFS(Sheet3!C:C,Sheet3!B:B,'Franchise Wastage '!D249,Sheet3!A:A,'Franchise Wastage '!C250)</f>
        <v>10</v>
      </c>
      <c r="AC249" s="3">
        <f t="shared" si="36"/>
        <v>10</v>
      </c>
    </row>
    <row r="250" spans="1:29" ht="15" customHeight="1" x14ac:dyDescent="0.25">
      <c r="A250">
        <f t="shared" si="33"/>
        <v>8</v>
      </c>
      <c r="B250" s="20" t="s">
        <v>232</v>
      </c>
      <c r="C250" s="20" t="s">
        <v>215</v>
      </c>
      <c r="D250" s="20" t="s">
        <v>177</v>
      </c>
      <c r="E250" s="20">
        <v>100</v>
      </c>
      <c r="F250" s="20">
        <v>40</v>
      </c>
      <c r="G250" s="10" t="s">
        <v>20</v>
      </c>
      <c r="H250" s="9">
        <v>0</v>
      </c>
      <c r="I250" s="9"/>
      <c r="J250" s="9">
        <v>25</v>
      </c>
      <c r="K250" s="5">
        <f t="shared" si="30"/>
        <v>0</v>
      </c>
      <c r="L250" s="6">
        <f t="shared" si="38"/>
        <v>2.6666666666666665</v>
      </c>
      <c r="M250" s="3"/>
      <c r="N250" s="11">
        <f t="shared" si="31"/>
        <v>2.6666666666666665</v>
      </c>
      <c r="O250" s="5"/>
      <c r="P250" s="5">
        <v>1</v>
      </c>
      <c r="Q250" s="5">
        <v>0.25</v>
      </c>
      <c r="R250" s="12">
        <f t="shared" si="37"/>
        <v>3.9166666666666665</v>
      </c>
      <c r="S250" s="3"/>
      <c r="T250" s="9">
        <f>SUMIFS('Shop Wastage+CS Margin'!F:F,'Shop Wastage+CS Margin'!D:D,'Franchise Wastage '!D250,'Shop Wastage+CS Margin'!C:C,'Franchise Wastage '!C250)</f>
        <v>18</v>
      </c>
      <c r="U250" s="13">
        <f>SUMIFS('Shop Wastage+CS Margin'!A:A,'Shop Wastage+CS Margin'!D:D,'Franchise Wastage '!D250,'Shop Wastage+CS Margin'!C:C,'Franchise Wastage '!C250)</f>
        <v>3</v>
      </c>
      <c r="V250" s="16">
        <f t="shared" si="35"/>
        <v>7.1666666666666661</v>
      </c>
      <c r="W250" s="3">
        <v>8</v>
      </c>
      <c r="X250" s="7">
        <f t="shared" si="34"/>
        <v>4.0833333333333339</v>
      </c>
      <c r="Y250" s="7">
        <f t="shared" si="32"/>
        <v>14.083333333333334</v>
      </c>
      <c r="AA250" s="18">
        <f>SUMIFS(Sheet3!C:C,Sheet3!B:B,'Franchise Wastage '!D250,Sheet3!A:A,'Franchise Wastage '!C251)</f>
        <v>0</v>
      </c>
      <c r="AC250" s="3">
        <f t="shared" si="36"/>
        <v>10</v>
      </c>
    </row>
    <row r="251" spans="1:29" ht="15" customHeight="1" x14ac:dyDescent="0.25">
      <c r="A251">
        <f t="shared" si="33"/>
        <v>8</v>
      </c>
      <c r="B251" s="20" t="s">
        <v>232</v>
      </c>
      <c r="C251" s="20" t="s">
        <v>215</v>
      </c>
      <c r="D251" s="20" t="s">
        <v>174</v>
      </c>
      <c r="E251" s="20">
        <v>100</v>
      </c>
      <c r="F251" s="20">
        <v>40</v>
      </c>
      <c r="G251" s="10" t="s">
        <v>20</v>
      </c>
      <c r="H251" s="9">
        <v>0</v>
      </c>
      <c r="I251" s="9"/>
      <c r="J251" s="9">
        <v>25</v>
      </c>
      <c r="K251" s="5">
        <f t="shared" si="30"/>
        <v>0</v>
      </c>
      <c r="L251" s="6">
        <f t="shared" si="38"/>
        <v>2.6666666666666665</v>
      </c>
      <c r="M251" s="3"/>
      <c r="N251" s="11">
        <f t="shared" si="31"/>
        <v>2.6666666666666665</v>
      </c>
      <c r="O251" s="5"/>
      <c r="P251" s="5">
        <v>1</v>
      </c>
      <c r="Q251" s="5">
        <v>0.25</v>
      </c>
      <c r="R251" s="12">
        <f t="shared" si="37"/>
        <v>3.9166666666666665</v>
      </c>
      <c r="S251" s="3"/>
      <c r="T251" s="9">
        <f>SUMIFS('Shop Wastage+CS Margin'!F:F,'Shop Wastage+CS Margin'!D:D,'Franchise Wastage '!D251,'Shop Wastage+CS Margin'!C:C,'Franchise Wastage '!C251)</f>
        <v>18</v>
      </c>
      <c r="U251" s="13">
        <f>SUMIFS('Shop Wastage+CS Margin'!A:A,'Shop Wastage+CS Margin'!D:D,'Franchise Wastage '!D251,'Shop Wastage+CS Margin'!C:C,'Franchise Wastage '!C251)</f>
        <v>3</v>
      </c>
      <c r="V251" s="16">
        <f t="shared" si="35"/>
        <v>7.1666666666666661</v>
      </c>
      <c r="W251" s="3">
        <v>8</v>
      </c>
      <c r="X251" s="7">
        <f t="shared" si="34"/>
        <v>4.0833333333333339</v>
      </c>
      <c r="Y251" s="7">
        <f t="shared" si="32"/>
        <v>14.083333333333334</v>
      </c>
      <c r="AA251" s="18">
        <f>SUMIFS(Sheet3!C:C,Sheet3!B:B,'Franchise Wastage '!D251,Sheet3!A:A,'Franchise Wastage '!C252)</f>
        <v>10</v>
      </c>
      <c r="AC251" s="3">
        <f t="shared" si="36"/>
        <v>10</v>
      </c>
    </row>
    <row r="252" spans="1:29" ht="15" customHeight="1" x14ac:dyDescent="0.25">
      <c r="A252">
        <f t="shared" si="33"/>
        <v>8</v>
      </c>
      <c r="B252" s="20" t="s">
        <v>232</v>
      </c>
      <c r="C252" s="20" t="s">
        <v>215</v>
      </c>
      <c r="D252" s="20" t="s">
        <v>191</v>
      </c>
      <c r="E252" s="20">
        <v>100</v>
      </c>
      <c r="F252" s="20">
        <v>40</v>
      </c>
      <c r="G252" s="10" t="s">
        <v>20</v>
      </c>
      <c r="H252" s="9">
        <v>0</v>
      </c>
      <c r="I252" s="9"/>
      <c r="J252" s="9">
        <v>25</v>
      </c>
      <c r="K252" s="5">
        <f t="shared" si="30"/>
        <v>0</v>
      </c>
      <c r="L252" s="6">
        <f t="shared" si="38"/>
        <v>2.6666666666666665</v>
      </c>
      <c r="M252" s="3"/>
      <c r="N252" s="11">
        <f t="shared" si="31"/>
        <v>2.6666666666666665</v>
      </c>
      <c r="O252" s="5"/>
      <c r="P252" s="5">
        <v>1</v>
      </c>
      <c r="Q252" s="5">
        <v>0.25</v>
      </c>
      <c r="R252" s="12">
        <f t="shared" si="37"/>
        <v>3.9166666666666665</v>
      </c>
      <c r="S252" s="3"/>
      <c r="T252" s="9">
        <f>SUMIFS('Shop Wastage+CS Margin'!F:F,'Shop Wastage+CS Margin'!D:D,'Franchise Wastage '!D252,'Shop Wastage+CS Margin'!C:C,'Franchise Wastage '!C252)</f>
        <v>18</v>
      </c>
      <c r="U252" s="13">
        <f>SUMIFS('Shop Wastage+CS Margin'!A:A,'Shop Wastage+CS Margin'!D:D,'Franchise Wastage '!D252,'Shop Wastage+CS Margin'!C:C,'Franchise Wastage '!C252)</f>
        <v>3</v>
      </c>
      <c r="V252" s="16">
        <f t="shared" si="35"/>
        <v>7.1666666666666661</v>
      </c>
      <c r="W252" s="3">
        <v>8</v>
      </c>
      <c r="X252" s="7">
        <f t="shared" si="34"/>
        <v>4.0833333333333339</v>
      </c>
      <c r="Y252" s="7">
        <f t="shared" si="32"/>
        <v>14.083333333333334</v>
      </c>
      <c r="AA252" s="18">
        <f>SUMIFS(Sheet3!C:C,Sheet3!B:B,'Franchise Wastage '!D252,Sheet3!A:A,'Franchise Wastage '!C253)</f>
        <v>10</v>
      </c>
      <c r="AC252" s="3">
        <f t="shared" si="36"/>
        <v>10</v>
      </c>
    </row>
    <row r="253" spans="1:29" ht="15" customHeight="1" x14ac:dyDescent="0.25">
      <c r="A253">
        <f t="shared" si="33"/>
        <v>8</v>
      </c>
      <c r="B253" s="20" t="s">
        <v>232</v>
      </c>
      <c r="C253" s="20" t="s">
        <v>215</v>
      </c>
      <c r="D253" s="20" t="s">
        <v>190</v>
      </c>
      <c r="E253" s="20">
        <v>100</v>
      </c>
      <c r="F253" s="20">
        <v>40</v>
      </c>
      <c r="G253" s="10" t="s">
        <v>20</v>
      </c>
      <c r="H253" s="9">
        <v>0</v>
      </c>
      <c r="I253" s="9"/>
      <c r="J253" s="9">
        <v>25</v>
      </c>
      <c r="K253" s="5">
        <f t="shared" si="30"/>
        <v>0</v>
      </c>
      <c r="L253" s="6">
        <f t="shared" si="38"/>
        <v>2.6666666666666665</v>
      </c>
      <c r="M253" s="3"/>
      <c r="N253" s="11">
        <f t="shared" si="31"/>
        <v>2.6666666666666665</v>
      </c>
      <c r="O253" s="5"/>
      <c r="P253" s="5">
        <v>1</v>
      </c>
      <c r="Q253" s="5">
        <v>0.25</v>
      </c>
      <c r="R253" s="12">
        <f t="shared" si="37"/>
        <v>3.9166666666666665</v>
      </c>
      <c r="S253" s="3"/>
      <c r="T253" s="9">
        <f>SUMIFS('Shop Wastage+CS Margin'!F:F,'Shop Wastage+CS Margin'!D:D,'Franchise Wastage '!D253,'Shop Wastage+CS Margin'!C:C,'Franchise Wastage '!C253)</f>
        <v>18</v>
      </c>
      <c r="U253" s="13">
        <f>SUMIFS('Shop Wastage+CS Margin'!A:A,'Shop Wastage+CS Margin'!D:D,'Franchise Wastage '!D253,'Shop Wastage+CS Margin'!C:C,'Franchise Wastage '!C253)</f>
        <v>3</v>
      </c>
      <c r="V253" s="16">
        <f t="shared" si="35"/>
        <v>7.1666666666666661</v>
      </c>
      <c r="W253" s="3">
        <v>8</v>
      </c>
      <c r="X253" s="7">
        <f t="shared" si="34"/>
        <v>4.0833333333333339</v>
      </c>
      <c r="Y253" s="7">
        <f t="shared" si="32"/>
        <v>14.083333333333334</v>
      </c>
      <c r="AA253" s="18">
        <f>SUMIFS(Sheet3!C:C,Sheet3!B:B,'Franchise Wastage '!D253,Sheet3!A:A,'Franchise Wastage '!C254)</f>
        <v>0</v>
      </c>
      <c r="AC253" s="3">
        <f t="shared" si="36"/>
        <v>10</v>
      </c>
    </row>
    <row r="254" spans="1:29" ht="15" customHeight="1" x14ac:dyDescent="0.25">
      <c r="A254">
        <f t="shared" si="33"/>
        <v>8</v>
      </c>
      <c r="B254" s="20" t="s">
        <v>232</v>
      </c>
      <c r="C254" s="20" t="s">
        <v>215</v>
      </c>
      <c r="D254" s="20" t="s">
        <v>173</v>
      </c>
      <c r="E254" s="20">
        <v>100</v>
      </c>
      <c r="F254" s="20">
        <v>40</v>
      </c>
      <c r="G254" s="10" t="s">
        <v>20</v>
      </c>
      <c r="H254" s="9">
        <v>0</v>
      </c>
      <c r="I254" s="9"/>
      <c r="J254" s="9">
        <v>25</v>
      </c>
      <c r="K254" s="5">
        <f t="shared" si="30"/>
        <v>0</v>
      </c>
      <c r="L254" s="6">
        <f t="shared" si="38"/>
        <v>2.6666666666666665</v>
      </c>
      <c r="M254" s="3"/>
      <c r="N254" s="11">
        <f t="shared" si="31"/>
        <v>2.6666666666666665</v>
      </c>
      <c r="O254" s="5"/>
      <c r="P254" s="5">
        <v>1</v>
      </c>
      <c r="Q254" s="5">
        <v>0.25</v>
      </c>
      <c r="R254" s="12">
        <f t="shared" si="37"/>
        <v>3.9166666666666665</v>
      </c>
      <c r="S254" s="3"/>
      <c r="T254" s="9">
        <f>SUMIFS('Shop Wastage+CS Margin'!F:F,'Shop Wastage+CS Margin'!D:D,'Franchise Wastage '!D254,'Shop Wastage+CS Margin'!C:C,'Franchise Wastage '!C254)</f>
        <v>18</v>
      </c>
      <c r="U254" s="13">
        <f>SUMIFS('Shop Wastage+CS Margin'!A:A,'Shop Wastage+CS Margin'!D:D,'Franchise Wastage '!D254,'Shop Wastage+CS Margin'!C:C,'Franchise Wastage '!C254)</f>
        <v>3</v>
      </c>
      <c r="V254" s="16">
        <f t="shared" si="35"/>
        <v>7.1666666666666661</v>
      </c>
      <c r="W254" s="3">
        <v>8</v>
      </c>
      <c r="X254" s="7">
        <f t="shared" si="34"/>
        <v>4.0833333333333339</v>
      </c>
      <c r="Y254" s="7">
        <f t="shared" si="32"/>
        <v>14.083333333333334</v>
      </c>
      <c r="AA254" s="18">
        <f>SUMIFS(Sheet3!C:C,Sheet3!B:B,'Franchise Wastage '!D254,Sheet3!A:A,'Franchise Wastage '!C255)</f>
        <v>0</v>
      </c>
      <c r="AC254" s="3">
        <f t="shared" si="36"/>
        <v>10</v>
      </c>
    </row>
    <row r="255" spans="1:29" ht="15" customHeight="1" x14ac:dyDescent="0.25">
      <c r="A255">
        <f t="shared" si="33"/>
        <v>8</v>
      </c>
      <c r="B255" s="20" t="s">
        <v>232</v>
      </c>
      <c r="C255" s="20" t="s">
        <v>215</v>
      </c>
      <c r="D255" s="20" t="s">
        <v>181</v>
      </c>
      <c r="E255" s="20">
        <v>100</v>
      </c>
      <c r="F255" s="20">
        <v>40</v>
      </c>
      <c r="G255" s="10" t="s">
        <v>20</v>
      </c>
      <c r="H255" s="9">
        <v>0</v>
      </c>
      <c r="I255" s="9"/>
      <c r="J255" s="9">
        <v>25</v>
      </c>
      <c r="K255" s="5">
        <f t="shared" si="30"/>
        <v>0</v>
      </c>
      <c r="L255" s="6">
        <f t="shared" si="38"/>
        <v>2.6666666666666665</v>
      </c>
      <c r="M255" s="3"/>
      <c r="N255" s="11">
        <f t="shared" si="31"/>
        <v>2.6666666666666665</v>
      </c>
      <c r="O255" s="5"/>
      <c r="P255" s="5">
        <v>1</v>
      </c>
      <c r="Q255" s="5">
        <v>0.25</v>
      </c>
      <c r="R255" s="12">
        <f t="shared" si="37"/>
        <v>3.9166666666666665</v>
      </c>
      <c r="S255" s="3"/>
      <c r="T255" s="9">
        <f>SUMIFS('Shop Wastage+CS Margin'!F:F,'Shop Wastage+CS Margin'!D:D,'Franchise Wastage '!D255,'Shop Wastage+CS Margin'!C:C,'Franchise Wastage '!C255)</f>
        <v>18</v>
      </c>
      <c r="U255" s="13">
        <f>SUMIFS('Shop Wastage+CS Margin'!A:A,'Shop Wastage+CS Margin'!D:D,'Franchise Wastage '!D255,'Shop Wastage+CS Margin'!C:C,'Franchise Wastage '!C255)</f>
        <v>3</v>
      </c>
      <c r="V255" s="16">
        <f t="shared" si="35"/>
        <v>7.1666666666666661</v>
      </c>
      <c r="W255" s="3">
        <v>8</v>
      </c>
      <c r="X255" s="7">
        <f t="shared" si="34"/>
        <v>4.0833333333333339</v>
      </c>
      <c r="Y255" s="7">
        <f t="shared" si="32"/>
        <v>14.083333333333334</v>
      </c>
      <c r="AA255" s="18">
        <f>SUMIFS(Sheet3!C:C,Sheet3!B:B,'Franchise Wastage '!D255,Sheet3!A:A,'Franchise Wastage '!C256)</f>
        <v>0</v>
      </c>
      <c r="AC255" s="3">
        <f t="shared" si="36"/>
        <v>10</v>
      </c>
    </row>
    <row r="256" spans="1:29" ht="15" customHeight="1" x14ac:dyDescent="0.25">
      <c r="A256">
        <f t="shared" si="33"/>
        <v>8</v>
      </c>
      <c r="B256" s="20" t="s">
        <v>232</v>
      </c>
      <c r="C256" s="20" t="s">
        <v>215</v>
      </c>
      <c r="D256" s="20" t="s">
        <v>200</v>
      </c>
      <c r="E256" s="20">
        <v>100</v>
      </c>
      <c r="F256" s="20">
        <v>40</v>
      </c>
      <c r="G256" s="10" t="s">
        <v>20</v>
      </c>
      <c r="H256" s="9">
        <v>0</v>
      </c>
      <c r="I256" s="9"/>
      <c r="J256" s="9">
        <v>25</v>
      </c>
      <c r="K256" s="5">
        <f t="shared" si="30"/>
        <v>0</v>
      </c>
      <c r="L256" s="6">
        <f t="shared" si="38"/>
        <v>2.6666666666666665</v>
      </c>
      <c r="M256" s="3"/>
      <c r="N256" s="11">
        <f t="shared" si="31"/>
        <v>2.6666666666666665</v>
      </c>
      <c r="O256" s="5"/>
      <c r="P256" s="5">
        <v>1</v>
      </c>
      <c r="Q256" s="5">
        <v>0.25</v>
      </c>
      <c r="R256" s="12">
        <f t="shared" si="37"/>
        <v>3.9166666666666665</v>
      </c>
      <c r="S256" s="3"/>
      <c r="T256" s="9">
        <f>SUMIFS('Shop Wastage+CS Margin'!F:F,'Shop Wastage+CS Margin'!D:D,'Franchise Wastage '!D256,'Shop Wastage+CS Margin'!C:C,'Franchise Wastage '!C256)</f>
        <v>18</v>
      </c>
      <c r="U256" s="13">
        <f>SUMIFS('Shop Wastage+CS Margin'!A:A,'Shop Wastage+CS Margin'!D:D,'Franchise Wastage '!D256,'Shop Wastage+CS Margin'!C:C,'Franchise Wastage '!C256)</f>
        <v>3</v>
      </c>
      <c r="V256" s="16">
        <f t="shared" si="35"/>
        <v>7.1666666666666661</v>
      </c>
      <c r="W256" s="3">
        <v>8</v>
      </c>
      <c r="X256" s="7">
        <f t="shared" si="34"/>
        <v>4.0833333333333339</v>
      </c>
      <c r="Y256" s="7">
        <f t="shared" si="32"/>
        <v>14.083333333333334</v>
      </c>
      <c r="AA256" s="18">
        <f>SUMIFS(Sheet3!C:C,Sheet3!B:B,'Franchise Wastage '!D256,Sheet3!A:A,'Franchise Wastage '!C257)</f>
        <v>0</v>
      </c>
      <c r="AC256" s="3">
        <f t="shared" si="36"/>
        <v>10</v>
      </c>
    </row>
    <row r="257" spans="1:29" ht="15" customHeight="1" x14ac:dyDescent="0.25">
      <c r="A257">
        <f t="shared" si="33"/>
        <v>8</v>
      </c>
      <c r="B257" s="20" t="s">
        <v>232</v>
      </c>
      <c r="C257" s="20" t="s">
        <v>215</v>
      </c>
      <c r="D257" s="20" t="s">
        <v>189</v>
      </c>
      <c r="E257" s="20">
        <v>100</v>
      </c>
      <c r="F257" s="20">
        <v>40</v>
      </c>
      <c r="G257" s="10" t="s">
        <v>20</v>
      </c>
      <c r="H257" s="9">
        <v>0</v>
      </c>
      <c r="I257" s="9"/>
      <c r="J257" s="9">
        <v>25</v>
      </c>
      <c r="K257" s="5">
        <f t="shared" si="30"/>
        <v>0</v>
      </c>
      <c r="L257" s="6">
        <f t="shared" si="38"/>
        <v>2.6666666666666665</v>
      </c>
      <c r="M257" s="3"/>
      <c r="N257" s="11">
        <f t="shared" si="31"/>
        <v>2.6666666666666665</v>
      </c>
      <c r="O257" s="5"/>
      <c r="P257" s="5">
        <v>1</v>
      </c>
      <c r="Q257" s="5">
        <v>0.25</v>
      </c>
      <c r="R257" s="12">
        <f t="shared" si="37"/>
        <v>3.9166666666666665</v>
      </c>
      <c r="S257" s="3"/>
      <c r="T257" s="9">
        <f>SUMIFS('Shop Wastage+CS Margin'!F:F,'Shop Wastage+CS Margin'!D:D,'Franchise Wastage '!D257,'Shop Wastage+CS Margin'!C:C,'Franchise Wastage '!C257)</f>
        <v>18</v>
      </c>
      <c r="U257" s="13">
        <f>SUMIFS('Shop Wastage+CS Margin'!A:A,'Shop Wastage+CS Margin'!D:D,'Franchise Wastage '!D257,'Shop Wastage+CS Margin'!C:C,'Franchise Wastage '!C257)</f>
        <v>3</v>
      </c>
      <c r="V257" s="16">
        <f t="shared" si="35"/>
        <v>7.1666666666666661</v>
      </c>
      <c r="W257" s="3">
        <v>8</v>
      </c>
      <c r="X257" s="7">
        <f t="shared" si="34"/>
        <v>4.0833333333333339</v>
      </c>
      <c r="Y257" s="7">
        <f t="shared" si="32"/>
        <v>14.083333333333334</v>
      </c>
      <c r="AA257" s="18">
        <f>SUMIFS(Sheet3!C:C,Sheet3!B:B,'Franchise Wastage '!D257,Sheet3!A:A,'Franchise Wastage '!C258)</f>
        <v>10</v>
      </c>
      <c r="AC257" s="3">
        <f t="shared" si="36"/>
        <v>10</v>
      </c>
    </row>
    <row r="258" spans="1:29" ht="15" customHeight="1" x14ac:dyDescent="0.25">
      <c r="A258">
        <f t="shared" si="33"/>
        <v>8</v>
      </c>
      <c r="B258" s="20" t="s">
        <v>232</v>
      </c>
      <c r="C258" s="20" t="s">
        <v>215</v>
      </c>
      <c r="D258" s="20" t="s">
        <v>199</v>
      </c>
      <c r="E258" s="20">
        <v>100</v>
      </c>
      <c r="F258" s="20">
        <v>40</v>
      </c>
      <c r="G258" s="10" t="s">
        <v>20</v>
      </c>
      <c r="H258" s="9">
        <v>0</v>
      </c>
      <c r="I258" s="9"/>
      <c r="J258" s="9">
        <v>25</v>
      </c>
      <c r="K258" s="5">
        <f t="shared" ref="K258:K321" si="39">((IF(G258="Net Wt",F258,"0"))*J258)/($D$1*10)</f>
        <v>0</v>
      </c>
      <c r="L258" s="6">
        <f t="shared" si="38"/>
        <v>2.6666666666666665</v>
      </c>
      <c r="M258" s="3"/>
      <c r="N258" s="11">
        <f t="shared" ref="N258:N321" si="40">VALUE(K258+L258+H258)</f>
        <v>2.6666666666666665</v>
      </c>
      <c r="O258" s="5"/>
      <c r="P258" s="5">
        <v>1</v>
      </c>
      <c r="Q258" s="5">
        <v>0.25</v>
      </c>
      <c r="R258" s="12">
        <f t="shared" si="37"/>
        <v>3.9166666666666665</v>
      </c>
      <c r="S258" s="3"/>
      <c r="T258" s="9">
        <f>SUMIFS('Shop Wastage+CS Margin'!F:F,'Shop Wastage+CS Margin'!D:D,'Franchise Wastage '!D258,'Shop Wastage+CS Margin'!C:C,'Franchise Wastage '!C258)</f>
        <v>18</v>
      </c>
      <c r="U258" s="13">
        <f>SUMIFS('Shop Wastage+CS Margin'!A:A,'Shop Wastage+CS Margin'!D:D,'Franchise Wastage '!D258,'Shop Wastage+CS Margin'!C:C,'Franchise Wastage '!C258)</f>
        <v>3</v>
      </c>
      <c r="V258" s="16">
        <f t="shared" si="35"/>
        <v>7.1666666666666661</v>
      </c>
      <c r="W258" s="3">
        <v>8</v>
      </c>
      <c r="X258" s="7">
        <f t="shared" si="34"/>
        <v>4.0833333333333339</v>
      </c>
      <c r="Y258" s="7">
        <f t="shared" ref="Y258:Y321" si="41">VALUE(T258-R258)</f>
        <v>14.083333333333334</v>
      </c>
      <c r="AA258" s="18">
        <f>SUMIFS(Sheet3!C:C,Sheet3!B:B,'Franchise Wastage '!D258,Sheet3!A:A,'Franchise Wastage '!C259)</f>
        <v>10</v>
      </c>
      <c r="AC258" s="3">
        <f t="shared" si="36"/>
        <v>10</v>
      </c>
    </row>
    <row r="259" spans="1:29" ht="15" customHeight="1" x14ac:dyDescent="0.25">
      <c r="A259">
        <f t="shared" ref="A259:A322" si="42">W259</f>
        <v>8</v>
      </c>
      <c r="B259" s="20" t="s">
        <v>232</v>
      </c>
      <c r="C259" s="20" t="s">
        <v>215</v>
      </c>
      <c r="D259" s="20" t="s">
        <v>197</v>
      </c>
      <c r="E259" s="20">
        <v>100</v>
      </c>
      <c r="F259" s="20">
        <v>40</v>
      </c>
      <c r="G259" s="10" t="s">
        <v>20</v>
      </c>
      <c r="H259" s="9">
        <v>0</v>
      </c>
      <c r="I259" s="9"/>
      <c r="J259" s="9">
        <v>25</v>
      </c>
      <c r="K259" s="5">
        <f t="shared" si="39"/>
        <v>0</v>
      </c>
      <c r="L259" s="6">
        <f t="shared" si="38"/>
        <v>2.6666666666666665</v>
      </c>
      <c r="M259" s="3"/>
      <c r="N259" s="11">
        <f t="shared" si="40"/>
        <v>2.6666666666666665</v>
      </c>
      <c r="O259" s="5"/>
      <c r="P259" s="5">
        <v>1</v>
      </c>
      <c r="Q259" s="5">
        <v>0.25</v>
      </c>
      <c r="R259" s="12">
        <f t="shared" si="37"/>
        <v>3.9166666666666665</v>
      </c>
      <c r="S259" s="3"/>
      <c r="T259" s="9">
        <f>SUMIFS('Shop Wastage+CS Margin'!F:F,'Shop Wastage+CS Margin'!D:D,'Franchise Wastage '!D259,'Shop Wastage+CS Margin'!C:C,'Franchise Wastage '!C259)</f>
        <v>18</v>
      </c>
      <c r="U259" s="13">
        <f>SUMIFS('Shop Wastage+CS Margin'!A:A,'Shop Wastage+CS Margin'!D:D,'Franchise Wastage '!D259,'Shop Wastage+CS Margin'!C:C,'Franchise Wastage '!C259)</f>
        <v>3</v>
      </c>
      <c r="V259" s="16">
        <f t="shared" si="35"/>
        <v>7.1666666666666661</v>
      </c>
      <c r="W259" s="3">
        <v>8</v>
      </c>
      <c r="X259" s="7">
        <f t="shared" ref="X259:X322" si="43">W259-R259</f>
        <v>4.0833333333333339</v>
      </c>
      <c r="Y259" s="7">
        <f t="shared" si="41"/>
        <v>14.083333333333334</v>
      </c>
      <c r="AA259" s="18">
        <f>SUMIFS(Sheet3!C:C,Sheet3!B:B,'Franchise Wastage '!D259,Sheet3!A:A,'Franchise Wastage '!C260)</f>
        <v>0</v>
      </c>
      <c r="AC259" s="3">
        <f t="shared" si="36"/>
        <v>10</v>
      </c>
    </row>
    <row r="260" spans="1:29" ht="15" customHeight="1" x14ac:dyDescent="0.25">
      <c r="A260">
        <f t="shared" si="42"/>
        <v>8</v>
      </c>
      <c r="B260" s="20" t="s">
        <v>232</v>
      </c>
      <c r="C260" s="20" t="s">
        <v>215</v>
      </c>
      <c r="D260" s="20" t="s">
        <v>198</v>
      </c>
      <c r="E260" s="20">
        <v>100</v>
      </c>
      <c r="F260" s="20">
        <v>40</v>
      </c>
      <c r="G260" s="10" t="s">
        <v>20</v>
      </c>
      <c r="H260" s="9">
        <v>0</v>
      </c>
      <c r="I260" s="9"/>
      <c r="J260" s="9">
        <v>25</v>
      </c>
      <c r="K260" s="5">
        <f t="shared" si="39"/>
        <v>0</v>
      </c>
      <c r="L260" s="6">
        <f t="shared" si="38"/>
        <v>2.6666666666666665</v>
      </c>
      <c r="M260" s="3"/>
      <c r="N260" s="11">
        <f t="shared" si="40"/>
        <v>2.6666666666666665</v>
      </c>
      <c r="O260" s="5"/>
      <c r="P260" s="5">
        <v>1</v>
      </c>
      <c r="Q260" s="5">
        <v>0.25</v>
      </c>
      <c r="R260" s="12">
        <f t="shared" si="37"/>
        <v>3.9166666666666665</v>
      </c>
      <c r="S260" s="3"/>
      <c r="T260" s="9">
        <f>SUMIFS('Shop Wastage+CS Margin'!F:F,'Shop Wastage+CS Margin'!D:D,'Franchise Wastage '!D260,'Shop Wastage+CS Margin'!C:C,'Franchise Wastage '!C260)</f>
        <v>18</v>
      </c>
      <c r="U260" s="13">
        <f>SUMIFS('Shop Wastage+CS Margin'!A:A,'Shop Wastage+CS Margin'!D:D,'Franchise Wastage '!D260,'Shop Wastage+CS Margin'!C:C,'Franchise Wastage '!C260)</f>
        <v>3</v>
      </c>
      <c r="V260" s="16">
        <f t="shared" si="35"/>
        <v>7.1666666666666661</v>
      </c>
      <c r="W260" s="3">
        <v>8</v>
      </c>
      <c r="X260" s="7">
        <f t="shared" si="43"/>
        <v>4.0833333333333339</v>
      </c>
      <c r="Y260" s="7">
        <f t="shared" si="41"/>
        <v>14.083333333333334</v>
      </c>
      <c r="AA260" s="18">
        <f>SUMIFS(Sheet3!C:C,Sheet3!B:B,'Franchise Wastage '!D260,Sheet3!A:A,'Franchise Wastage '!C261)</f>
        <v>0</v>
      </c>
      <c r="AC260" s="3">
        <f t="shared" si="36"/>
        <v>10</v>
      </c>
    </row>
    <row r="261" spans="1:29" ht="15" customHeight="1" x14ac:dyDescent="0.25">
      <c r="A261">
        <f t="shared" si="42"/>
        <v>8</v>
      </c>
      <c r="B261" s="20" t="s">
        <v>232</v>
      </c>
      <c r="C261" s="20" t="s">
        <v>215</v>
      </c>
      <c r="D261" s="20" t="s">
        <v>183</v>
      </c>
      <c r="E261" s="20">
        <v>100</v>
      </c>
      <c r="F261" s="20">
        <v>40</v>
      </c>
      <c r="G261" s="10" t="s">
        <v>20</v>
      </c>
      <c r="H261" s="9">
        <v>0</v>
      </c>
      <c r="I261" s="9"/>
      <c r="J261" s="9">
        <v>25</v>
      </c>
      <c r="K261" s="5">
        <f t="shared" si="39"/>
        <v>0</v>
      </c>
      <c r="L261" s="6">
        <f t="shared" si="38"/>
        <v>2.6666666666666665</v>
      </c>
      <c r="M261" s="3"/>
      <c r="N261" s="11">
        <f t="shared" si="40"/>
        <v>2.6666666666666665</v>
      </c>
      <c r="O261" s="5"/>
      <c r="P261" s="5">
        <v>1</v>
      </c>
      <c r="Q261" s="5">
        <v>0.25</v>
      </c>
      <c r="R261" s="12">
        <f t="shared" si="37"/>
        <v>3.9166666666666665</v>
      </c>
      <c r="S261" s="3"/>
      <c r="T261" s="9">
        <f>SUMIFS('Shop Wastage+CS Margin'!F:F,'Shop Wastage+CS Margin'!D:D,'Franchise Wastage '!D261,'Shop Wastage+CS Margin'!C:C,'Franchise Wastage '!C261)</f>
        <v>18</v>
      </c>
      <c r="U261" s="13">
        <f>SUMIFS('Shop Wastage+CS Margin'!A:A,'Shop Wastage+CS Margin'!D:D,'Franchise Wastage '!D261,'Shop Wastage+CS Margin'!C:C,'Franchise Wastage '!C261)</f>
        <v>3</v>
      </c>
      <c r="V261" s="16">
        <f t="shared" ref="V261:V324" si="44">R261+U261+Q261</f>
        <v>7.1666666666666661</v>
      </c>
      <c r="W261" s="3">
        <v>8</v>
      </c>
      <c r="X261" s="7">
        <f t="shared" si="43"/>
        <v>4.0833333333333339</v>
      </c>
      <c r="Y261" s="7">
        <f t="shared" si="41"/>
        <v>14.083333333333334</v>
      </c>
      <c r="AA261" s="18">
        <f>SUMIFS(Sheet3!C:C,Sheet3!B:B,'Franchise Wastage '!D261,Sheet3!A:A,'Franchise Wastage '!C262)</f>
        <v>0</v>
      </c>
      <c r="AC261" s="3">
        <f t="shared" si="36"/>
        <v>10</v>
      </c>
    </row>
    <row r="262" spans="1:29" ht="15" customHeight="1" x14ac:dyDescent="0.25">
      <c r="A262">
        <f t="shared" si="42"/>
        <v>8</v>
      </c>
      <c r="B262" s="20" t="s">
        <v>232</v>
      </c>
      <c r="C262" s="20" t="s">
        <v>215</v>
      </c>
      <c r="D262" s="20" t="s">
        <v>176</v>
      </c>
      <c r="E262" s="20">
        <v>100</v>
      </c>
      <c r="F262" s="20">
        <v>40</v>
      </c>
      <c r="G262" s="10" t="s">
        <v>20</v>
      </c>
      <c r="H262" s="9">
        <v>0</v>
      </c>
      <c r="I262" s="9"/>
      <c r="J262" s="9">
        <v>25</v>
      </c>
      <c r="K262" s="5">
        <f t="shared" si="39"/>
        <v>0</v>
      </c>
      <c r="L262" s="6">
        <f t="shared" si="38"/>
        <v>2.6666666666666665</v>
      </c>
      <c r="M262" s="3"/>
      <c r="N262" s="11">
        <f t="shared" si="40"/>
        <v>2.6666666666666665</v>
      </c>
      <c r="O262" s="5"/>
      <c r="P262" s="5">
        <v>1</v>
      </c>
      <c r="Q262" s="5">
        <v>0.25</v>
      </c>
      <c r="R262" s="12">
        <f t="shared" si="37"/>
        <v>3.9166666666666665</v>
      </c>
      <c r="S262" s="3"/>
      <c r="T262" s="9">
        <f>SUMIFS('Shop Wastage+CS Margin'!F:F,'Shop Wastage+CS Margin'!D:D,'Franchise Wastage '!D262,'Shop Wastage+CS Margin'!C:C,'Franchise Wastage '!C262)</f>
        <v>18</v>
      </c>
      <c r="U262" s="13">
        <f>SUMIFS('Shop Wastage+CS Margin'!A:A,'Shop Wastage+CS Margin'!D:D,'Franchise Wastage '!D262,'Shop Wastage+CS Margin'!C:C,'Franchise Wastage '!C262)</f>
        <v>3</v>
      </c>
      <c r="V262" s="16">
        <f t="shared" si="44"/>
        <v>7.1666666666666661</v>
      </c>
      <c r="W262" s="3">
        <v>8</v>
      </c>
      <c r="X262" s="7">
        <f t="shared" si="43"/>
        <v>4.0833333333333339</v>
      </c>
      <c r="Y262" s="7">
        <f t="shared" si="41"/>
        <v>14.083333333333334</v>
      </c>
      <c r="AA262" s="18">
        <f>SUMIFS(Sheet3!C:C,Sheet3!B:B,'Franchise Wastage '!D262,Sheet3!A:A,'Franchise Wastage '!C263)</f>
        <v>0</v>
      </c>
      <c r="AC262" s="3">
        <f t="shared" si="36"/>
        <v>10</v>
      </c>
    </row>
    <row r="263" spans="1:29" ht="15" customHeight="1" x14ac:dyDescent="0.25">
      <c r="A263">
        <f t="shared" si="42"/>
        <v>8</v>
      </c>
      <c r="B263" s="20" t="s">
        <v>232</v>
      </c>
      <c r="C263" s="20" t="s">
        <v>215</v>
      </c>
      <c r="D263" s="20" t="s">
        <v>180</v>
      </c>
      <c r="E263" s="20">
        <v>100</v>
      </c>
      <c r="F263" s="20">
        <v>40</v>
      </c>
      <c r="G263" s="10" t="s">
        <v>20</v>
      </c>
      <c r="H263" s="9">
        <v>0</v>
      </c>
      <c r="I263" s="9"/>
      <c r="J263" s="9">
        <v>25</v>
      </c>
      <c r="K263" s="5">
        <f t="shared" si="39"/>
        <v>0</v>
      </c>
      <c r="L263" s="6">
        <f t="shared" si="38"/>
        <v>2.6666666666666665</v>
      </c>
      <c r="M263" s="3"/>
      <c r="N263" s="11">
        <f t="shared" si="40"/>
        <v>2.6666666666666665</v>
      </c>
      <c r="O263" s="5"/>
      <c r="P263" s="5">
        <v>1</v>
      </c>
      <c r="Q263" s="5">
        <v>0.25</v>
      </c>
      <c r="R263" s="12">
        <f t="shared" si="37"/>
        <v>3.9166666666666665</v>
      </c>
      <c r="S263" s="3"/>
      <c r="T263" s="9">
        <f>SUMIFS('Shop Wastage+CS Margin'!F:F,'Shop Wastage+CS Margin'!D:D,'Franchise Wastage '!D263,'Shop Wastage+CS Margin'!C:C,'Franchise Wastage '!C263)</f>
        <v>18</v>
      </c>
      <c r="U263" s="13">
        <f>SUMIFS('Shop Wastage+CS Margin'!A:A,'Shop Wastage+CS Margin'!D:D,'Franchise Wastage '!D263,'Shop Wastage+CS Margin'!C:C,'Franchise Wastage '!C263)</f>
        <v>3</v>
      </c>
      <c r="V263" s="16">
        <f t="shared" si="44"/>
        <v>7.1666666666666661</v>
      </c>
      <c r="W263" s="3">
        <v>8</v>
      </c>
      <c r="X263" s="7">
        <f t="shared" si="43"/>
        <v>4.0833333333333339</v>
      </c>
      <c r="Y263" s="7">
        <f t="shared" si="41"/>
        <v>14.083333333333334</v>
      </c>
      <c r="AA263" s="18">
        <f>SUMIFS(Sheet3!C:C,Sheet3!B:B,'Franchise Wastage '!D263,Sheet3!A:A,'Franchise Wastage '!C264)</f>
        <v>10</v>
      </c>
      <c r="AC263" s="3">
        <f t="shared" si="36"/>
        <v>10</v>
      </c>
    </row>
    <row r="264" spans="1:29" ht="15" customHeight="1" x14ac:dyDescent="0.25">
      <c r="A264">
        <f t="shared" si="42"/>
        <v>8</v>
      </c>
      <c r="B264" s="20" t="s">
        <v>232</v>
      </c>
      <c r="C264" s="20" t="s">
        <v>215</v>
      </c>
      <c r="D264" s="20" t="s">
        <v>184</v>
      </c>
      <c r="E264" s="20">
        <v>100</v>
      </c>
      <c r="F264" s="20">
        <v>40</v>
      </c>
      <c r="G264" s="10" t="s">
        <v>20</v>
      </c>
      <c r="H264" s="9">
        <v>0</v>
      </c>
      <c r="I264" s="9"/>
      <c r="J264" s="9">
        <v>25</v>
      </c>
      <c r="K264" s="5">
        <f t="shared" si="39"/>
        <v>0</v>
      </c>
      <c r="L264" s="6">
        <f t="shared" si="38"/>
        <v>2.6666666666666665</v>
      </c>
      <c r="M264" s="3"/>
      <c r="N264" s="11">
        <f t="shared" si="40"/>
        <v>2.6666666666666665</v>
      </c>
      <c r="O264" s="5"/>
      <c r="P264" s="5">
        <v>1</v>
      </c>
      <c r="Q264" s="5">
        <v>0.25</v>
      </c>
      <c r="R264" s="12">
        <f t="shared" si="37"/>
        <v>3.9166666666666665</v>
      </c>
      <c r="S264" s="3"/>
      <c r="T264" s="9">
        <f>SUMIFS('Shop Wastage+CS Margin'!F:F,'Shop Wastage+CS Margin'!D:D,'Franchise Wastage '!D264,'Shop Wastage+CS Margin'!C:C,'Franchise Wastage '!C264)</f>
        <v>18</v>
      </c>
      <c r="U264" s="13">
        <f>SUMIFS('Shop Wastage+CS Margin'!A:A,'Shop Wastage+CS Margin'!D:D,'Franchise Wastage '!D264,'Shop Wastage+CS Margin'!C:C,'Franchise Wastage '!C264)</f>
        <v>3</v>
      </c>
      <c r="V264" s="16">
        <f t="shared" si="44"/>
        <v>7.1666666666666661</v>
      </c>
      <c r="W264" s="3">
        <v>8</v>
      </c>
      <c r="X264" s="7">
        <f t="shared" si="43"/>
        <v>4.0833333333333339</v>
      </c>
      <c r="Y264" s="7">
        <f t="shared" si="41"/>
        <v>14.083333333333334</v>
      </c>
      <c r="AA264" s="18">
        <f>SUMIFS(Sheet3!C:C,Sheet3!B:B,'Franchise Wastage '!D264,Sheet3!A:A,'Franchise Wastage '!C265)</f>
        <v>0</v>
      </c>
      <c r="AC264" s="3">
        <f t="shared" ref="AC264:AC327" si="45">T264-W264</f>
        <v>10</v>
      </c>
    </row>
    <row r="265" spans="1:29" ht="15" customHeight="1" x14ac:dyDescent="0.25">
      <c r="A265">
        <f t="shared" si="42"/>
        <v>8</v>
      </c>
      <c r="B265" s="20" t="s">
        <v>232</v>
      </c>
      <c r="C265" s="20" t="s">
        <v>215</v>
      </c>
      <c r="D265" s="20" t="s">
        <v>175</v>
      </c>
      <c r="E265" s="20">
        <v>100</v>
      </c>
      <c r="F265" s="20">
        <v>40</v>
      </c>
      <c r="G265" s="10" t="s">
        <v>20</v>
      </c>
      <c r="H265" s="9">
        <v>0</v>
      </c>
      <c r="I265" s="9"/>
      <c r="J265" s="9">
        <v>25</v>
      </c>
      <c r="K265" s="5">
        <f t="shared" si="39"/>
        <v>0</v>
      </c>
      <c r="L265" s="6">
        <f t="shared" si="38"/>
        <v>2.6666666666666665</v>
      </c>
      <c r="M265" s="3"/>
      <c r="N265" s="11">
        <f t="shared" si="40"/>
        <v>2.6666666666666665</v>
      </c>
      <c r="O265" s="5"/>
      <c r="P265" s="5">
        <v>1</v>
      </c>
      <c r="Q265" s="5">
        <v>0.25</v>
      </c>
      <c r="R265" s="12">
        <f t="shared" si="37"/>
        <v>3.9166666666666665</v>
      </c>
      <c r="S265" s="3"/>
      <c r="T265" s="9">
        <f>SUMIFS('Shop Wastage+CS Margin'!F:F,'Shop Wastage+CS Margin'!D:D,'Franchise Wastage '!D265,'Shop Wastage+CS Margin'!C:C,'Franchise Wastage '!C265)</f>
        <v>18</v>
      </c>
      <c r="U265" s="13">
        <f>SUMIFS('Shop Wastage+CS Margin'!A:A,'Shop Wastage+CS Margin'!D:D,'Franchise Wastage '!D265,'Shop Wastage+CS Margin'!C:C,'Franchise Wastage '!C265)</f>
        <v>3</v>
      </c>
      <c r="V265" s="16">
        <f t="shared" si="44"/>
        <v>7.1666666666666661</v>
      </c>
      <c r="W265" s="3">
        <v>8</v>
      </c>
      <c r="X265" s="7">
        <f t="shared" si="43"/>
        <v>4.0833333333333339</v>
      </c>
      <c r="Y265" s="7">
        <f t="shared" si="41"/>
        <v>14.083333333333334</v>
      </c>
      <c r="AA265" s="18">
        <f>SUMIFS(Sheet3!C:C,Sheet3!B:B,'Franchise Wastage '!D265,Sheet3!A:A,'Franchise Wastage '!C266)</f>
        <v>10</v>
      </c>
      <c r="AC265" s="3">
        <f t="shared" si="45"/>
        <v>10</v>
      </c>
    </row>
    <row r="266" spans="1:29" ht="15" customHeight="1" x14ac:dyDescent="0.25">
      <c r="A266">
        <f t="shared" si="42"/>
        <v>8</v>
      </c>
      <c r="B266" s="20" t="s">
        <v>232</v>
      </c>
      <c r="C266" s="20" t="s">
        <v>215</v>
      </c>
      <c r="D266" s="20" t="s">
        <v>194</v>
      </c>
      <c r="E266" s="20">
        <v>100</v>
      </c>
      <c r="F266" s="20">
        <v>40</v>
      </c>
      <c r="G266" s="10" t="s">
        <v>20</v>
      </c>
      <c r="H266" s="9">
        <v>0</v>
      </c>
      <c r="I266" s="9"/>
      <c r="J266" s="9">
        <v>25</v>
      </c>
      <c r="K266" s="5">
        <f t="shared" si="39"/>
        <v>0</v>
      </c>
      <c r="L266" s="6">
        <f t="shared" si="38"/>
        <v>2.6666666666666665</v>
      </c>
      <c r="M266" s="3"/>
      <c r="N266" s="11">
        <f t="shared" si="40"/>
        <v>2.6666666666666665</v>
      </c>
      <c r="O266" s="5"/>
      <c r="P266" s="5">
        <v>1</v>
      </c>
      <c r="Q266" s="5">
        <v>0.25</v>
      </c>
      <c r="R266" s="12">
        <f t="shared" si="37"/>
        <v>3.9166666666666665</v>
      </c>
      <c r="S266" s="3"/>
      <c r="T266" s="9">
        <f>SUMIFS('Shop Wastage+CS Margin'!F:F,'Shop Wastage+CS Margin'!D:D,'Franchise Wastage '!D266,'Shop Wastage+CS Margin'!C:C,'Franchise Wastage '!C266)</f>
        <v>18</v>
      </c>
      <c r="U266" s="13">
        <f>SUMIFS('Shop Wastage+CS Margin'!A:A,'Shop Wastage+CS Margin'!D:D,'Franchise Wastage '!D266,'Shop Wastage+CS Margin'!C:C,'Franchise Wastage '!C266)</f>
        <v>3</v>
      </c>
      <c r="V266" s="16">
        <f t="shared" si="44"/>
        <v>7.1666666666666661</v>
      </c>
      <c r="W266" s="3">
        <v>8</v>
      </c>
      <c r="X266" s="7">
        <f t="shared" si="43"/>
        <v>4.0833333333333339</v>
      </c>
      <c r="Y266" s="7">
        <f t="shared" si="41"/>
        <v>14.083333333333334</v>
      </c>
      <c r="AA266" s="18">
        <f>SUMIFS(Sheet3!C:C,Sheet3!B:B,'Franchise Wastage '!D266,Sheet3!A:A,'Franchise Wastage '!C267)</f>
        <v>0</v>
      </c>
      <c r="AC266" s="3">
        <f t="shared" si="45"/>
        <v>10</v>
      </c>
    </row>
    <row r="267" spans="1:29" ht="15" customHeight="1" x14ac:dyDescent="0.25">
      <c r="A267">
        <f t="shared" si="42"/>
        <v>8</v>
      </c>
      <c r="B267" s="20" t="s">
        <v>232</v>
      </c>
      <c r="C267" s="20" t="s">
        <v>215</v>
      </c>
      <c r="D267" s="20" t="s">
        <v>185</v>
      </c>
      <c r="E267" s="20">
        <v>100</v>
      </c>
      <c r="F267" s="20">
        <v>40</v>
      </c>
      <c r="G267" s="10" t="s">
        <v>20</v>
      </c>
      <c r="H267" s="9">
        <v>0</v>
      </c>
      <c r="I267" s="9"/>
      <c r="J267" s="9">
        <v>25</v>
      </c>
      <c r="K267" s="5">
        <f t="shared" si="39"/>
        <v>0</v>
      </c>
      <c r="L267" s="6">
        <f t="shared" si="38"/>
        <v>2.6666666666666665</v>
      </c>
      <c r="M267" s="3"/>
      <c r="N267" s="11">
        <f t="shared" si="40"/>
        <v>2.6666666666666665</v>
      </c>
      <c r="O267" s="5"/>
      <c r="P267" s="5">
        <v>1</v>
      </c>
      <c r="Q267" s="5">
        <v>0.25</v>
      </c>
      <c r="R267" s="12">
        <f t="shared" si="37"/>
        <v>3.9166666666666665</v>
      </c>
      <c r="S267" s="3"/>
      <c r="T267" s="9">
        <f>SUMIFS('Shop Wastage+CS Margin'!F:F,'Shop Wastage+CS Margin'!D:D,'Franchise Wastage '!D267,'Shop Wastage+CS Margin'!C:C,'Franchise Wastage '!C267)</f>
        <v>18</v>
      </c>
      <c r="U267" s="13">
        <f>SUMIFS('Shop Wastage+CS Margin'!A:A,'Shop Wastage+CS Margin'!D:D,'Franchise Wastage '!D267,'Shop Wastage+CS Margin'!C:C,'Franchise Wastage '!C267)</f>
        <v>3</v>
      </c>
      <c r="V267" s="16">
        <f t="shared" si="44"/>
        <v>7.1666666666666661</v>
      </c>
      <c r="W267" s="3">
        <v>8</v>
      </c>
      <c r="X267" s="7">
        <f t="shared" si="43"/>
        <v>4.0833333333333339</v>
      </c>
      <c r="Y267" s="7">
        <f t="shared" si="41"/>
        <v>14.083333333333334</v>
      </c>
      <c r="AA267" s="18">
        <f>SUMIFS(Sheet3!C:C,Sheet3!B:B,'Franchise Wastage '!D267,Sheet3!A:A,'Franchise Wastage '!C268)</f>
        <v>0</v>
      </c>
      <c r="AC267" s="3">
        <f t="shared" si="45"/>
        <v>10</v>
      </c>
    </row>
    <row r="268" spans="1:29" ht="15" customHeight="1" x14ac:dyDescent="0.25">
      <c r="A268">
        <f t="shared" si="42"/>
        <v>8</v>
      </c>
      <c r="B268" s="20" t="s">
        <v>232</v>
      </c>
      <c r="C268" s="20" t="s">
        <v>215</v>
      </c>
      <c r="D268" s="20" t="s">
        <v>182</v>
      </c>
      <c r="E268" s="20">
        <v>100</v>
      </c>
      <c r="F268" s="20">
        <v>40</v>
      </c>
      <c r="G268" s="10" t="s">
        <v>20</v>
      </c>
      <c r="H268" s="9">
        <v>0</v>
      </c>
      <c r="I268" s="9"/>
      <c r="J268" s="9">
        <v>25</v>
      </c>
      <c r="K268" s="5">
        <f t="shared" si="39"/>
        <v>0</v>
      </c>
      <c r="L268" s="6">
        <f t="shared" si="38"/>
        <v>2.6666666666666665</v>
      </c>
      <c r="M268" s="3"/>
      <c r="N268" s="11">
        <f t="shared" si="40"/>
        <v>2.6666666666666665</v>
      </c>
      <c r="O268" s="5"/>
      <c r="P268" s="5">
        <v>1</v>
      </c>
      <c r="Q268" s="5">
        <v>0.25</v>
      </c>
      <c r="R268" s="12">
        <f t="shared" si="37"/>
        <v>3.9166666666666665</v>
      </c>
      <c r="S268" s="3"/>
      <c r="T268" s="9">
        <f>SUMIFS('Shop Wastage+CS Margin'!F:F,'Shop Wastage+CS Margin'!D:D,'Franchise Wastage '!D268,'Shop Wastage+CS Margin'!C:C,'Franchise Wastage '!C268)</f>
        <v>18</v>
      </c>
      <c r="U268" s="13">
        <f>SUMIFS('Shop Wastage+CS Margin'!A:A,'Shop Wastage+CS Margin'!D:D,'Franchise Wastage '!D268,'Shop Wastage+CS Margin'!C:C,'Franchise Wastage '!C268)</f>
        <v>3</v>
      </c>
      <c r="V268" s="16">
        <f t="shared" si="44"/>
        <v>7.1666666666666661</v>
      </c>
      <c r="W268" s="3">
        <v>8</v>
      </c>
      <c r="X268" s="7">
        <f t="shared" si="43"/>
        <v>4.0833333333333339</v>
      </c>
      <c r="Y268" s="7">
        <f t="shared" si="41"/>
        <v>14.083333333333334</v>
      </c>
      <c r="AA268" s="18">
        <f>SUMIFS(Sheet3!C:C,Sheet3!B:B,'Franchise Wastage '!D268,Sheet3!A:A,'Franchise Wastage '!C269)</f>
        <v>10</v>
      </c>
      <c r="AC268" s="3">
        <f t="shared" si="45"/>
        <v>10</v>
      </c>
    </row>
    <row r="269" spans="1:29" ht="15" customHeight="1" x14ac:dyDescent="0.25">
      <c r="A269">
        <f t="shared" si="42"/>
        <v>8</v>
      </c>
      <c r="B269" s="20" t="s">
        <v>232</v>
      </c>
      <c r="C269" s="20" t="s">
        <v>215</v>
      </c>
      <c r="D269" s="20" t="s">
        <v>186</v>
      </c>
      <c r="E269" s="20">
        <v>100</v>
      </c>
      <c r="F269" s="20">
        <v>40</v>
      </c>
      <c r="G269" s="10" t="s">
        <v>20</v>
      </c>
      <c r="H269" s="9">
        <v>0</v>
      </c>
      <c r="I269" s="9"/>
      <c r="J269" s="9">
        <v>25</v>
      </c>
      <c r="K269" s="5">
        <f t="shared" si="39"/>
        <v>0</v>
      </c>
      <c r="L269" s="6">
        <f t="shared" si="38"/>
        <v>2.6666666666666665</v>
      </c>
      <c r="M269" s="3"/>
      <c r="N269" s="11">
        <f t="shared" si="40"/>
        <v>2.6666666666666665</v>
      </c>
      <c r="O269" s="5"/>
      <c r="P269" s="5">
        <v>1</v>
      </c>
      <c r="Q269" s="5">
        <v>0.25</v>
      </c>
      <c r="R269" s="12">
        <f t="shared" si="37"/>
        <v>3.9166666666666665</v>
      </c>
      <c r="S269" s="3"/>
      <c r="T269" s="9">
        <f>SUMIFS('Shop Wastage+CS Margin'!F:F,'Shop Wastage+CS Margin'!D:D,'Franchise Wastage '!D269,'Shop Wastage+CS Margin'!C:C,'Franchise Wastage '!C269)</f>
        <v>18</v>
      </c>
      <c r="U269" s="13">
        <f>SUMIFS('Shop Wastage+CS Margin'!A:A,'Shop Wastage+CS Margin'!D:D,'Franchise Wastage '!D269,'Shop Wastage+CS Margin'!C:C,'Franchise Wastage '!C269)</f>
        <v>3</v>
      </c>
      <c r="V269" s="16">
        <f t="shared" si="44"/>
        <v>7.1666666666666661</v>
      </c>
      <c r="W269" s="3">
        <v>8</v>
      </c>
      <c r="X269" s="7">
        <f t="shared" si="43"/>
        <v>4.0833333333333339</v>
      </c>
      <c r="Y269" s="7">
        <f t="shared" si="41"/>
        <v>14.083333333333334</v>
      </c>
      <c r="AA269" s="18">
        <f>SUMIFS(Sheet3!C:C,Sheet3!B:B,'Franchise Wastage '!D269,Sheet3!A:A,'Franchise Wastage '!C270)</f>
        <v>0</v>
      </c>
      <c r="AC269" s="3">
        <f t="shared" si="45"/>
        <v>10</v>
      </c>
    </row>
    <row r="270" spans="1:29" ht="15" customHeight="1" x14ac:dyDescent="0.25">
      <c r="A270">
        <f t="shared" si="42"/>
        <v>8</v>
      </c>
      <c r="B270" s="20" t="s">
        <v>232</v>
      </c>
      <c r="C270" s="20" t="s">
        <v>215</v>
      </c>
      <c r="D270" s="20" t="s">
        <v>216</v>
      </c>
      <c r="E270" s="20">
        <v>100</v>
      </c>
      <c r="F270" s="20">
        <v>40</v>
      </c>
      <c r="G270" s="10" t="s">
        <v>20</v>
      </c>
      <c r="H270" s="9">
        <v>0</v>
      </c>
      <c r="I270" s="9"/>
      <c r="J270" s="9">
        <v>25</v>
      </c>
      <c r="K270" s="5">
        <f t="shared" si="39"/>
        <v>0</v>
      </c>
      <c r="L270" s="6">
        <f t="shared" si="38"/>
        <v>2.6666666666666665</v>
      </c>
      <c r="M270" s="3"/>
      <c r="N270" s="11">
        <f t="shared" si="40"/>
        <v>2.6666666666666665</v>
      </c>
      <c r="O270" s="5"/>
      <c r="P270" s="5">
        <v>1</v>
      </c>
      <c r="Q270" s="5">
        <v>0.25</v>
      </c>
      <c r="R270" s="12">
        <f t="shared" si="37"/>
        <v>3.9166666666666665</v>
      </c>
      <c r="S270" s="3"/>
      <c r="T270" s="9">
        <f>SUMIFS('Shop Wastage+CS Margin'!F:F,'Shop Wastage+CS Margin'!D:D,'Franchise Wastage '!D270,'Shop Wastage+CS Margin'!C:C,'Franchise Wastage '!C270)</f>
        <v>18</v>
      </c>
      <c r="U270" s="13">
        <f>SUMIFS('Shop Wastage+CS Margin'!A:A,'Shop Wastage+CS Margin'!D:D,'Franchise Wastage '!D270,'Shop Wastage+CS Margin'!C:C,'Franchise Wastage '!C270)</f>
        <v>3</v>
      </c>
      <c r="V270" s="16">
        <f t="shared" si="44"/>
        <v>7.1666666666666661</v>
      </c>
      <c r="W270" s="3">
        <v>8</v>
      </c>
      <c r="X270" s="7">
        <f t="shared" si="43"/>
        <v>4.0833333333333339</v>
      </c>
      <c r="Y270" s="7">
        <f t="shared" si="41"/>
        <v>14.083333333333334</v>
      </c>
      <c r="AA270" s="18">
        <f>SUMIFS(Sheet3!C:C,Sheet3!B:B,'Franchise Wastage '!D270,Sheet3!A:A,'Franchise Wastage '!#REF!)</f>
        <v>0</v>
      </c>
      <c r="AC270" s="3">
        <f t="shared" si="45"/>
        <v>10</v>
      </c>
    </row>
    <row r="271" spans="1:29" ht="15" customHeight="1" x14ac:dyDescent="0.25">
      <c r="A271">
        <f t="shared" si="42"/>
        <v>8</v>
      </c>
      <c r="B271" s="20" t="s">
        <v>232</v>
      </c>
      <c r="C271" s="20" t="s">
        <v>215</v>
      </c>
      <c r="D271" s="20" t="s">
        <v>90</v>
      </c>
      <c r="E271" s="20">
        <v>100</v>
      </c>
      <c r="F271" s="20">
        <v>40</v>
      </c>
      <c r="G271" s="10" t="s">
        <v>20</v>
      </c>
      <c r="H271" s="9">
        <v>0</v>
      </c>
      <c r="I271" s="9"/>
      <c r="J271" s="9">
        <v>25</v>
      </c>
      <c r="K271" s="5">
        <f t="shared" si="39"/>
        <v>0</v>
      </c>
      <c r="L271" s="6">
        <f t="shared" si="38"/>
        <v>2.6666666666666665</v>
      </c>
      <c r="M271" s="3"/>
      <c r="N271" s="11">
        <f t="shared" si="40"/>
        <v>2.6666666666666665</v>
      </c>
      <c r="O271" s="5"/>
      <c r="P271" s="5">
        <v>1</v>
      </c>
      <c r="Q271" s="5">
        <v>0.25</v>
      </c>
      <c r="R271" s="12">
        <f t="shared" si="37"/>
        <v>3.9166666666666665</v>
      </c>
      <c r="S271" s="3"/>
      <c r="T271" s="9">
        <f>SUMIFS('Shop Wastage+CS Margin'!F:F,'Shop Wastage+CS Margin'!D:D,'Franchise Wastage '!D271,'Shop Wastage+CS Margin'!C:C,'Franchise Wastage '!C271)</f>
        <v>18</v>
      </c>
      <c r="U271" s="13">
        <f>SUMIFS('Shop Wastage+CS Margin'!A:A,'Shop Wastage+CS Margin'!D:D,'Franchise Wastage '!D271,'Shop Wastage+CS Margin'!C:C,'Franchise Wastage '!C271)</f>
        <v>3</v>
      </c>
      <c r="V271" s="16">
        <f t="shared" si="44"/>
        <v>7.1666666666666661</v>
      </c>
      <c r="W271" s="3">
        <v>8</v>
      </c>
      <c r="X271" s="7">
        <f t="shared" si="43"/>
        <v>4.0833333333333339</v>
      </c>
      <c r="Y271" s="7">
        <f t="shared" si="41"/>
        <v>14.083333333333334</v>
      </c>
      <c r="AA271" s="18">
        <f>SUMIFS(Sheet3!C:C,Sheet3!B:B,'Franchise Wastage '!D271,Sheet3!A:A,'Franchise Wastage '!C272)</f>
        <v>0</v>
      </c>
      <c r="AC271" s="3">
        <f t="shared" si="45"/>
        <v>10</v>
      </c>
    </row>
    <row r="272" spans="1:29" ht="15" customHeight="1" x14ac:dyDescent="0.25">
      <c r="A272">
        <f t="shared" si="42"/>
        <v>8</v>
      </c>
      <c r="B272" s="20" t="s">
        <v>232</v>
      </c>
      <c r="C272" s="20" t="s">
        <v>215</v>
      </c>
      <c r="D272" s="20" t="s">
        <v>217</v>
      </c>
      <c r="E272" s="20">
        <v>100</v>
      </c>
      <c r="F272" s="20">
        <v>40</v>
      </c>
      <c r="G272" s="10" t="s">
        <v>20</v>
      </c>
      <c r="H272" s="9">
        <v>0</v>
      </c>
      <c r="I272" s="9"/>
      <c r="J272" s="9">
        <v>25</v>
      </c>
      <c r="K272" s="5">
        <f t="shared" si="39"/>
        <v>0</v>
      </c>
      <c r="L272" s="6">
        <f t="shared" si="38"/>
        <v>2.6666666666666665</v>
      </c>
      <c r="M272" s="3"/>
      <c r="N272" s="11">
        <f t="shared" si="40"/>
        <v>2.6666666666666665</v>
      </c>
      <c r="O272" s="5"/>
      <c r="P272" s="5">
        <v>1</v>
      </c>
      <c r="Q272" s="5">
        <v>0.25</v>
      </c>
      <c r="R272" s="12">
        <f t="shared" si="37"/>
        <v>3.9166666666666665</v>
      </c>
      <c r="S272" s="3"/>
      <c r="T272" s="9">
        <f>SUMIFS('Shop Wastage+CS Margin'!F:F,'Shop Wastage+CS Margin'!D:D,'Franchise Wastage '!D272,'Shop Wastage+CS Margin'!C:C,'Franchise Wastage '!C272)</f>
        <v>18</v>
      </c>
      <c r="U272" s="13">
        <f>SUMIFS('Shop Wastage+CS Margin'!A:A,'Shop Wastage+CS Margin'!D:D,'Franchise Wastage '!D272,'Shop Wastage+CS Margin'!C:C,'Franchise Wastage '!C272)</f>
        <v>3</v>
      </c>
      <c r="V272" s="16">
        <f t="shared" si="44"/>
        <v>7.1666666666666661</v>
      </c>
      <c r="W272" s="3">
        <v>8</v>
      </c>
      <c r="X272" s="7">
        <f t="shared" si="43"/>
        <v>4.0833333333333339</v>
      </c>
      <c r="Y272" s="7">
        <f t="shared" si="41"/>
        <v>14.083333333333334</v>
      </c>
      <c r="AA272" s="18">
        <f>SUMIFS(Sheet3!C:C,Sheet3!B:B,'Franchise Wastage '!D272,Sheet3!A:A,'Franchise Wastage '!C273)</f>
        <v>10</v>
      </c>
      <c r="AC272" s="3">
        <f t="shared" si="45"/>
        <v>10</v>
      </c>
    </row>
    <row r="273" spans="1:29" ht="15" customHeight="1" x14ac:dyDescent="0.25">
      <c r="A273">
        <f t="shared" si="42"/>
        <v>8</v>
      </c>
      <c r="B273" s="20" t="s">
        <v>232</v>
      </c>
      <c r="C273" s="20" t="s">
        <v>215</v>
      </c>
      <c r="D273" s="20" t="s">
        <v>26</v>
      </c>
      <c r="E273" s="20">
        <v>100</v>
      </c>
      <c r="F273" s="20">
        <v>40</v>
      </c>
      <c r="G273" s="10" t="s">
        <v>20</v>
      </c>
      <c r="H273" s="9">
        <v>0</v>
      </c>
      <c r="I273" s="9"/>
      <c r="J273" s="9">
        <v>25</v>
      </c>
      <c r="K273" s="5">
        <f t="shared" si="39"/>
        <v>0</v>
      </c>
      <c r="L273" s="6">
        <f t="shared" si="38"/>
        <v>2.6666666666666665</v>
      </c>
      <c r="M273" s="3"/>
      <c r="N273" s="11">
        <f t="shared" si="40"/>
        <v>2.6666666666666665</v>
      </c>
      <c r="O273" s="5"/>
      <c r="P273" s="5">
        <v>1</v>
      </c>
      <c r="Q273" s="5">
        <v>0.25</v>
      </c>
      <c r="R273" s="12">
        <f t="shared" si="37"/>
        <v>3.9166666666666665</v>
      </c>
      <c r="S273" s="3"/>
      <c r="T273" s="9">
        <f>SUMIFS('Shop Wastage+CS Margin'!F:F,'Shop Wastage+CS Margin'!D:D,'Franchise Wastage '!D273,'Shop Wastage+CS Margin'!C:C,'Franchise Wastage '!C273)</f>
        <v>18</v>
      </c>
      <c r="U273" s="13">
        <f>SUMIFS('Shop Wastage+CS Margin'!A:A,'Shop Wastage+CS Margin'!D:D,'Franchise Wastage '!D273,'Shop Wastage+CS Margin'!C:C,'Franchise Wastage '!C273)</f>
        <v>3</v>
      </c>
      <c r="V273" s="16">
        <f t="shared" si="44"/>
        <v>7.1666666666666661</v>
      </c>
      <c r="W273" s="3">
        <v>8</v>
      </c>
      <c r="X273" s="7">
        <f t="shared" si="43"/>
        <v>4.0833333333333339</v>
      </c>
      <c r="Y273" s="7">
        <f t="shared" si="41"/>
        <v>14.083333333333334</v>
      </c>
      <c r="AA273" s="18">
        <f>SUMIFS(Sheet3!C:C,Sheet3!B:B,'Franchise Wastage '!D273,Sheet3!A:A,'Franchise Wastage '!C274)</f>
        <v>0</v>
      </c>
      <c r="AC273" s="3">
        <f t="shared" si="45"/>
        <v>10</v>
      </c>
    </row>
    <row r="274" spans="1:29" ht="15" customHeight="1" x14ac:dyDescent="0.25">
      <c r="A274">
        <f t="shared" si="42"/>
        <v>8</v>
      </c>
      <c r="B274" s="20" t="s">
        <v>232</v>
      </c>
      <c r="C274" s="20" t="s">
        <v>215</v>
      </c>
      <c r="D274" s="20" t="s">
        <v>218</v>
      </c>
      <c r="E274" s="20">
        <v>100</v>
      </c>
      <c r="F274" s="20">
        <v>40</v>
      </c>
      <c r="G274" s="10" t="s">
        <v>20</v>
      </c>
      <c r="H274" s="9">
        <v>0</v>
      </c>
      <c r="I274" s="9"/>
      <c r="J274" s="9">
        <v>25</v>
      </c>
      <c r="K274" s="5">
        <f t="shared" si="39"/>
        <v>0</v>
      </c>
      <c r="L274" s="6">
        <f t="shared" si="38"/>
        <v>2.6666666666666665</v>
      </c>
      <c r="M274" s="3"/>
      <c r="N274" s="11">
        <f t="shared" si="40"/>
        <v>2.6666666666666665</v>
      </c>
      <c r="O274" s="5"/>
      <c r="P274" s="5">
        <v>1</v>
      </c>
      <c r="Q274" s="5">
        <v>0.25</v>
      </c>
      <c r="R274" s="12">
        <f t="shared" si="37"/>
        <v>3.9166666666666665</v>
      </c>
      <c r="S274" s="3"/>
      <c r="T274" s="9">
        <f>SUMIFS('Shop Wastage+CS Margin'!F:F,'Shop Wastage+CS Margin'!D:D,'Franchise Wastage '!D274,'Shop Wastage+CS Margin'!C:C,'Franchise Wastage '!C274)</f>
        <v>18</v>
      </c>
      <c r="U274" s="13">
        <f>SUMIFS('Shop Wastage+CS Margin'!A:A,'Shop Wastage+CS Margin'!D:D,'Franchise Wastage '!D274,'Shop Wastage+CS Margin'!C:C,'Franchise Wastage '!C274)</f>
        <v>3</v>
      </c>
      <c r="V274" s="16">
        <f t="shared" si="44"/>
        <v>7.1666666666666661</v>
      </c>
      <c r="W274" s="3">
        <v>8</v>
      </c>
      <c r="X274" s="7">
        <f t="shared" si="43"/>
        <v>4.0833333333333339</v>
      </c>
      <c r="Y274" s="7">
        <f t="shared" si="41"/>
        <v>14.083333333333334</v>
      </c>
      <c r="AA274" s="18">
        <f>SUMIFS(Sheet3!C:C,Sheet3!B:B,'Franchise Wastage '!D274,Sheet3!A:A,'Franchise Wastage '!C275)</f>
        <v>0</v>
      </c>
      <c r="AC274" s="3">
        <f t="shared" si="45"/>
        <v>10</v>
      </c>
    </row>
    <row r="275" spans="1:29" ht="15" customHeight="1" x14ac:dyDescent="0.25">
      <c r="A275">
        <f t="shared" si="42"/>
        <v>8</v>
      </c>
      <c r="B275" s="20" t="s">
        <v>232</v>
      </c>
      <c r="C275" s="20" t="s">
        <v>215</v>
      </c>
      <c r="D275" s="20" t="s">
        <v>201</v>
      </c>
      <c r="E275" s="20">
        <v>100</v>
      </c>
      <c r="F275" s="20">
        <v>40</v>
      </c>
      <c r="G275" s="10" t="s">
        <v>20</v>
      </c>
      <c r="H275" s="9">
        <v>0</v>
      </c>
      <c r="I275" s="9"/>
      <c r="J275" s="9">
        <v>25</v>
      </c>
      <c r="K275" s="5">
        <f t="shared" si="39"/>
        <v>0</v>
      </c>
      <c r="L275" s="6">
        <f t="shared" si="38"/>
        <v>2.6666666666666665</v>
      </c>
      <c r="M275" s="3"/>
      <c r="N275" s="11">
        <f t="shared" si="40"/>
        <v>2.6666666666666665</v>
      </c>
      <c r="O275" s="5"/>
      <c r="P275" s="5">
        <v>1</v>
      </c>
      <c r="Q275" s="5">
        <v>0.25</v>
      </c>
      <c r="R275" s="12">
        <f t="shared" si="37"/>
        <v>3.9166666666666665</v>
      </c>
      <c r="S275" s="3"/>
      <c r="T275" s="9">
        <f>SUMIFS('Shop Wastage+CS Margin'!F:F,'Shop Wastage+CS Margin'!D:D,'Franchise Wastage '!D275,'Shop Wastage+CS Margin'!C:C,'Franchise Wastage '!C275)</f>
        <v>18</v>
      </c>
      <c r="U275" s="13">
        <f>SUMIFS('Shop Wastage+CS Margin'!A:A,'Shop Wastage+CS Margin'!D:D,'Franchise Wastage '!D275,'Shop Wastage+CS Margin'!C:C,'Franchise Wastage '!C275)</f>
        <v>3</v>
      </c>
      <c r="V275" s="16">
        <f t="shared" si="44"/>
        <v>7.1666666666666661</v>
      </c>
      <c r="W275" s="3">
        <v>8</v>
      </c>
      <c r="X275" s="7">
        <f t="shared" si="43"/>
        <v>4.0833333333333339</v>
      </c>
      <c r="Y275" s="7">
        <f t="shared" si="41"/>
        <v>14.083333333333334</v>
      </c>
      <c r="AA275" s="18">
        <f>SUMIFS(Sheet3!C:C,Sheet3!B:B,'Franchise Wastage '!D275,Sheet3!A:A,'Franchise Wastage '!C276)</f>
        <v>10</v>
      </c>
      <c r="AC275" s="3">
        <f t="shared" si="45"/>
        <v>10</v>
      </c>
    </row>
    <row r="276" spans="1:29" ht="15" customHeight="1" x14ac:dyDescent="0.25">
      <c r="A276">
        <f t="shared" si="42"/>
        <v>8</v>
      </c>
      <c r="B276" s="20" t="s">
        <v>232</v>
      </c>
      <c r="C276" s="20" t="s">
        <v>215</v>
      </c>
      <c r="D276" s="20" t="s">
        <v>219</v>
      </c>
      <c r="E276" s="20">
        <v>100</v>
      </c>
      <c r="F276" s="20">
        <v>40</v>
      </c>
      <c r="G276" s="10" t="s">
        <v>20</v>
      </c>
      <c r="H276" s="9">
        <v>0</v>
      </c>
      <c r="I276" s="9"/>
      <c r="J276" s="9">
        <v>25</v>
      </c>
      <c r="K276" s="5">
        <f t="shared" si="39"/>
        <v>0</v>
      </c>
      <c r="L276" s="6">
        <f t="shared" si="38"/>
        <v>2.6666666666666665</v>
      </c>
      <c r="M276" s="3"/>
      <c r="N276" s="11">
        <f t="shared" si="40"/>
        <v>2.6666666666666665</v>
      </c>
      <c r="O276" s="5"/>
      <c r="P276" s="5">
        <v>1</v>
      </c>
      <c r="Q276" s="5">
        <v>0.25</v>
      </c>
      <c r="R276" s="12">
        <f t="shared" si="37"/>
        <v>3.9166666666666665</v>
      </c>
      <c r="S276" s="3"/>
      <c r="T276" s="9">
        <f>SUMIFS('Shop Wastage+CS Margin'!F:F,'Shop Wastage+CS Margin'!D:D,'Franchise Wastage '!D276,'Shop Wastage+CS Margin'!C:C,'Franchise Wastage '!C276)</f>
        <v>18</v>
      </c>
      <c r="U276" s="13">
        <f>SUMIFS('Shop Wastage+CS Margin'!A:A,'Shop Wastage+CS Margin'!D:D,'Franchise Wastage '!D276,'Shop Wastage+CS Margin'!C:C,'Franchise Wastage '!C276)</f>
        <v>3</v>
      </c>
      <c r="V276" s="16">
        <f t="shared" si="44"/>
        <v>7.1666666666666661</v>
      </c>
      <c r="W276" s="3">
        <v>8</v>
      </c>
      <c r="X276" s="7">
        <f t="shared" si="43"/>
        <v>4.0833333333333339</v>
      </c>
      <c r="Y276" s="7">
        <f t="shared" si="41"/>
        <v>14.083333333333334</v>
      </c>
      <c r="AA276" s="18">
        <f>SUMIFS(Sheet3!C:C,Sheet3!B:B,'Franchise Wastage '!D276,Sheet3!A:A,'Franchise Wastage '!C277)</f>
        <v>0</v>
      </c>
      <c r="AC276" s="3">
        <f t="shared" si="45"/>
        <v>10</v>
      </c>
    </row>
    <row r="277" spans="1:29" ht="15" customHeight="1" x14ac:dyDescent="0.25">
      <c r="A277">
        <f t="shared" si="42"/>
        <v>8</v>
      </c>
      <c r="B277" s="20" t="s">
        <v>232</v>
      </c>
      <c r="C277" s="20" t="s">
        <v>215</v>
      </c>
      <c r="D277" s="20" t="s">
        <v>206</v>
      </c>
      <c r="E277" s="20">
        <v>100</v>
      </c>
      <c r="F277" s="20">
        <v>40</v>
      </c>
      <c r="G277" s="10" t="s">
        <v>20</v>
      </c>
      <c r="H277" s="9">
        <v>0</v>
      </c>
      <c r="I277" s="9"/>
      <c r="J277" s="9">
        <v>25</v>
      </c>
      <c r="K277" s="5">
        <f t="shared" si="39"/>
        <v>0</v>
      </c>
      <c r="L277" s="6">
        <f t="shared" si="38"/>
        <v>2.6666666666666665</v>
      </c>
      <c r="M277" s="3"/>
      <c r="N277" s="11">
        <f t="shared" si="40"/>
        <v>2.6666666666666665</v>
      </c>
      <c r="O277" s="5"/>
      <c r="P277" s="5">
        <v>1</v>
      </c>
      <c r="Q277" s="5">
        <v>0.25</v>
      </c>
      <c r="R277" s="12">
        <f t="shared" si="37"/>
        <v>3.9166666666666665</v>
      </c>
      <c r="S277" s="3"/>
      <c r="T277" s="9">
        <f>SUMIFS('Shop Wastage+CS Margin'!F:F,'Shop Wastage+CS Margin'!D:D,'Franchise Wastage '!D277,'Shop Wastage+CS Margin'!C:C,'Franchise Wastage '!C277)</f>
        <v>18</v>
      </c>
      <c r="U277" s="13">
        <f>SUMIFS('Shop Wastage+CS Margin'!A:A,'Shop Wastage+CS Margin'!D:D,'Franchise Wastage '!D277,'Shop Wastage+CS Margin'!C:C,'Franchise Wastage '!C277)</f>
        <v>3</v>
      </c>
      <c r="V277" s="16">
        <f t="shared" si="44"/>
        <v>7.1666666666666661</v>
      </c>
      <c r="W277" s="3">
        <v>8</v>
      </c>
      <c r="X277" s="7">
        <f t="shared" si="43"/>
        <v>4.0833333333333339</v>
      </c>
      <c r="Y277" s="7">
        <f t="shared" si="41"/>
        <v>14.083333333333334</v>
      </c>
      <c r="AA277" s="18">
        <f>SUMIFS(Sheet3!C:C,Sheet3!B:B,'Franchise Wastage '!D277,Sheet3!A:A,'Franchise Wastage '!#REF!)</f>
        <v>0</v>
      </c>
      <c r="AC277" s="3">
        <f t="shared" si="45"/>
        <v>10</v>
      </c>
    </row>
    <row r="278" spans="1:29" ht="15" customHeight="1" x14ac:dyDescent="0.25">
      <c r="A278">
        <f t="shared" si="42"/>
        <v>8</v>
      </c>
      <c r="B278" s="20" t="s">
        <v>232</v>
      </c>
      <c r="C278" s="20" t="s">
        <v>215</v>
      </c>
      <c r="D278" s="20" t="s">
        <v>178</v>
      </c>
      <c r="E278" s="20">
        <v>100</v>
      </c>
      <c r="F278" s="20">
        <v>40</v>
      </c>
      <c r="G278" s="10" t="s">
        <v>20</v>
      </c>
      <c r="H278" s="9">
        <v>0</v>
      </c>
      <c r="I278" s="9"/>
      <c r="J278" s="9">
        <v>25</v>
      </c>
      <c r="K278" s="5">
        <f t="shared" si="39"/>
        <v>0</v>
      </c>
      <c r="L278" s="6">
        <f t="shared" si="38"/>
        <v>2.6666666666666665</v>
      </c>
      <c r="M278" s="3"/>
      <c r="N278" s="11">
        <f t="shared" si="40"/>
        <v>2.6666666666666665</v>
      </c>
      <c r="O278" s="5"/>
      <c r="P278" s="5">
        <v>1</v>
      </c>
      <c r="Q278" s="5">
        <v>0.25</v>
      </c>
      <c r="R278" s="12">
        <f t="shared" si="37"/>
        <v>3.9166666666666665</v>
      </c>
      <c r="S278" s="3"/>
      <c r="T278" s="9">
        <f>SUMIFS('Shop Wastage+CS Margin'!F:F,'Shop Wastage+CS Margin'!D:D,'Franchise Wastage '!D278,'Shop Wastage+CS Margin'!C:C,'Franchise Wastage '!C278)</f>
        <v>18</v>
      </c>
      <c r="U278" s="13">
        <f>SUMIFS('Shop Wastage+CS Margin'!A:A,'Shop Wastage+CS Margin'!D:D,'Franchise Wastage '!D278,'Shop Wastage+CS Margin'!C:C,'Franchise Wastage '!C278)</f>
        <v>3</v>
      </c>
      <c r="V278" s="16">
        <f t="shared" si="44"/>
        <v>7.1666666666666661</v>
      </c>
      <c r="W278" s="3">
        <v>8</v>
      </c>
      <c r="X278" s="7">
        <f t="shared" si="43"/>
        <v>4.0833333333333339</v>
      </c>
      <c r="Y278" s="7">
        <f t="shared" si="41"/>
        <v>14.083333333333334</v>
      </c>
      <c r="AA278" s="18">
        <f>SUMIFS(Sheet3!C:C,Sheet3!B:B,'Franchise Wastage '!D278,Sheet3!A:A,'Franchise Wastage '!C279)</f>
        <v>0</v>
      </c>
      <c r="AC278" s="3">
        <f t="shared" si="45"/>
        <v>10</v>
      </c>
    </row>
    <row r="279" spans="1:29" ht="15" customHeight="1" x14ac:dyDescent="0.25">
      <c r="A279">
        <f t="shared" si="42"/>
        <v>8</v>
      </c>
      <c r="B279" s="20" t="s">
        <v>232</v>
      </c>
      <c r="C279" s="20" t="s">
        <v>215</v>
      </c>
      <c r="D279" s="20" t="s">
        <v>220</v>
      </c>
      <c r="E279" s="20">
        <v>100</v>
      </c>
      <c r="F279" s="20">
        <v>40</v>
      </c>
      <c r="G279" s="10" t="s">
        <v>20</v>
      </c>
      <c r="H279" s="9">
        <v>0</v>
      </c>
      <c r="I279" s="9"/>
      <c r="J279" s="9">
        <v>25</v>
      </c>
      <c r="K279" s="5">
        <f t="shared" si="39"/>
        <v>0</v>
      </c>
      <c r="L279" s="6">
        <f t="shared" si="38"/>
        <v>2.6666666666666665</v>
      </c>
      <c r="M279" s="3"/>
      <c r="N279" s="11">
        <f t="shared" si="40"/>
        <v>2.6666666666666665</v>
      </c>
      <c r="O279" s="5"/>
      <c r="P279" s="5">
        <v>1</v>
      </c>
      <c r="Q279" s="5">
        <v>0.25</v>
      </c>
      <c r="R279" s="12">
        <f t="shared" si="37"/>
        <v>3.9166666666666665</v>
      </c>
      <c r="S279" s="3"/>
      <c r="T279" s="9">
        <f>SUMIFS('Shop Wastage+CS Margin'!F:F,'Shop Wastage+CS Margin'!D:D,'Franchise Wastage '!D279,'Shop Wastage+CS Margin'!C:C,'Franchise Wastage '!C279)</f>
        <v>18</v>
      </c>
      <c r="U279" s="13">
        <f>SUMIFS('Shop Wastage+CS Margin'!A:A,'Shop Wastage+CS Margin'!D:D,'Franchise Wastage '!D279,'Shop Wastage+CS Margin'!C:C,'Franchise Wastage '!C279)</f>
        <v>3</v>
      </c>
      <c r="V279" s="16">
        <f t="shared" si="44"/>
        <v>7.1666666666666661</v>
      </c>
      <c r="W279" s="3">
        <v>8</v>
      </c>
      <c r="X279" s="7">
        <f t="shared" si="43"/>
        <v>4.0833333333333339</v>
      </c>
      <c r="Y279" s="7">
        <f t="shared" si="41"/>
        <v>14.083333333333334</v>
      </c>
      <c r="AA279" s="18">
        <f>SUMIFS(Sheet3!C:C,Sheet3!B:B,'Franchise Wastage '!D279,Sheet3!A:A,'Franchise Wastage '!C280)</f>
        <v>0</v>
      </c>
      <c r="AC279" s="3">
        <f t="shared" si="45"/>
        <v>10</v>
      </c>
    </row>
    <row r="280" spans="1:29" ht="15" customHeight="1" x14ac:dyDescent="0.25">
      <c r="A280">
        <f t="shared" si="42"/>
        <v>8</v>
      </c>
      <c r="B280" s="20" t="s">
        <v>232</v>
      </c>
      <c r="C280" s="20" t="s">
        <v>215</v>
      </c>
      <c r="D280" s="20" t="s">
        <v>207</v>
      </c>
      <c r="E280" s="20">
        <v>100</v>
      </c>
      <c r="F280" s="20">
        <v>40</v>
      </c>
      <c r="G280" s="10" t="s">
        <v>20</v>
      </c>
      <c r="H280" s="9">
        <v>0</v>
      </c>
      <c r="I280" s="9"/>
      <c r="J280" s="9">
        <v>25</v>
      </c>
      <c r="K280" s="5">
        <f t="shared" si="39"/>
        <v>0</v>
      </c>
      <c r="L280" s="6">
        <f t="shared" si="38"/>
        <v>2.6666666666666665</v>
      </c>
      <c r="M280" s="3"/>
      <c r="N280" s="11">
        <f t="shared" si="40"/>
        <v>2.6666666666666665</v>
      </c>
      <c r="O280" s="5"/>
      <c r="P280" s="5">
        <v>1</v>
      </c>
      <c r="Q280" s="5">
        <v>0.25</v>
      </c>
      <c r="R280" s="12">
        <f t="shared" si="37"/>
        <v>3.9166666666666665</v>
      </c>
      <c r="S280" s="3"/>
      <c r="T280" s="9">
        <f>SUMIFS('Shop Wastage+CS Margin'!F:F,'Shop Wastage+CS Margin'!D:D,'Franchise Wastage '!D280,'Shop Wastage+CS Margin'!C:C,'Franchise Wastage '!C280)</f>
        <v>18</v>
      </c>
      <c r="U280" s="13">
        <f>SUMIFS('Shop Wastage+CS Margin'!A:A,'Shop Wastage+CS Margin'!D:D,'Franchise Wastage '!D280,'Shop Wastage+CS Margin'!C:C,'Franchise Wastage '!C280)</f>
        <v>3</v>
      </c>
      <c r="V280" s="16">
        <f t="shared" si="44"/>
        <v>7.1666666666666661</v>
      </c>
      <c r="W280" s="3">
        <v>8</v>
      </c>
      <c r="X280" s="7">
        <f t="shared" si="43"/>
        <v>4.0833333333333339</v>
      </c>
      <c r="Y280" s="7">
        <f t="shared" si="41"/>
        <v>14.083333333333334</v>
      </c>
      <c r="AA280" s="18">
        <f>SUMIFS(Sheet3!C:C,Sheet3!B:B,'Franchise Wastage '!D280,Sheet3!A:A,'Franchise Wastage '!C281)</f>
        <v>0</v>
      </c>
      <c r="AC280" s="3">
        <f t="shared" si="45"/>
        <v>10</v>
      </c>
    </row>
    <row r="281" spans="1:29" ht="15" customHeight="1" x14ac:dyDescent="0.25">
      <c r="A281">
        <f t="shared" si="42"/>
        <v>15</v>
      </c>
      <c r="B281" s="20" t="s">
        <v>233</v>
      </c>
      <c r="C281" s="20" t="s">
        <v>221</v>
      </c>
      <c r="D281" s="20" t="s">
        <v>230</v>
      </c>
      <c r="E281" s="20">
        <v>92.5</v>
      </c>
      <c r="F281" s="20">
        <v>30</v>
      </c>
      <c r="G281" s="10" t="s">
        <v>20</v>
      </c>
      <c r="H281" s="9">
        <v>7.5</v>
      </c>
      <c r="I281" s="9"/>
      <c r="J281" s="9">
        <v>40</v>
      </c>
      <c r="K281" s="5">
        <f t="shared" si="39"/>
        <v>0</v>
      </c>
      <c r="L281" s="6">
        <f t="shared" si="38"/>
        <v>1.25</v>
      </c>
      <c r="M281" s="3"/>
      <c r="N281" s="11">
        <f t="shared" si="40"/>
        <v>8.75</v>
      </c>
      <c r="O281" s="5"/>
      <c r="P281" s="5">
        <v>1</v>
      </c>
      <c r="Q281" s="5">
        <v>0.25</v>
      </c>
      <c r="R281" s="12">
        <f t="shared" si="37"/>
        <v>10</v>
      </c>
      <c r="S281" s="3"/>
      <c r="T281" s="9">
        <f>SUMIFS('Shop Wastage+CS Margin'!F:F,'Shop Wastage+CS Margin'!D:D,'Franchise Wastage '!D281,'Shop Wastage+CS Margin'!C:C,'Franchise Wastage '!C281)</f>
        <v>29</v>
      </c>
      <c r="U281" s="13">
        <f>SUMIFS('Shop Wastage+CS Margin'!A:A,'Shop Wastage+CS Margin'!D:D,'Franchise Wastage '!D281,'Shop Wastage+CS Margin'!C:C,'Franchise Wastage '!C281)</f>
        <v>5</v>
      </c>
      <c r="V281" s="16">
        <f t="shared" si="44"/>
        <v>15.25</v>
      </c>
      <c r="W281" s="3">
        <v>15</v>
      </c>
      <c r="X281" s="7">
        <f t="shared" si="43"/>
        <v>5</v>
      </c>
      <c r="Y281" s="7">
        <f t="shared" si="41"/>
        <v>19</v>
      </c>
      <c r="AA281" s="18">
        <f>SUMIFS(Sheet3!C:C,Sheet3!B:B,'Franchise Wastage '!D281,Sheet3!A:A,'Franchise Wastage '!C282)</f>
        <v>0</v>
      </c>
      <c r="AC281" s="3">
        <f t="shared" si="45"/>
        <v>14</v>
      </c>
    </row>
    <row r="282" spans="1:29" ht="15" customHeight="1" x14ac:dyDescent="0.25">
      <c r="A282">
        <f t="shared" si="42"/>
        <v>22</v>
      </c>
      <c r="B282" s="20" t="s">
        <v>2156</v>
      </c>
      <c r="C282" s="20" t="s">
        <v>54</v>
      </c>
      <c r="D282" s="20" t="s">
        <v>55</v>
      </c>
      <c r="E282" s="20">
        <v>65</v>
      </c>
      <c r="F282" s="20">
        <v>0</v>
      </c>
      <c r="G282" s="10" t="s">
        <v>10</v>
      </c>
      <c r="H282" s="9">
        <v>16</v>
      </c>
      <c r="I282" s="9"/>
      <c r="J282" s="9">
        <v>1000</v>
      </c>
      <c r="K282" s="5">
        <f t="shared" si="39"/>
        <v>0</v>
      </c>
      <c r="L282" s="6">
        <f t="shared" si="38"/>
        <v>0</v>
      </c>
      <c r="M282" s="3"/>
      <c r="N282" s="11">
        <f t="shared" si="40"/>
        <v>16</v>
      </c>
      <c r="O282" s="5"/>
      <c r="P282" s="5">
        <v>1</v>
      </c>
      <c r="Q282" s="5">
        <v>0.25</v>
      </c>
      <c r="R282" s="12">
        <f t="shared" si="37"/>
        <v>17.25</v>
      </c>
      <c r="S282" s="3"/>
      <c r="T282" s="9">
        <f>SUMIFS('Shop Wastage+CS Margin'!F:F,'Shop Wastage+CS Margin'!D:D,'Franchise Wastage '!D282,'Shop Wastage+CS Margin'!C:C,'Franchise Wastage '!C282)</f>
        <v>40</v>
      </c>
      <c r="U282" s="13">
        <f>SUMIFS('Shop Wastage+CS Margin'!A:A,'Shop Wastage+CS Margin'!D:D,'Franchise Wastage '!D282,'Shop Wastage+CS Margin'!C:C,'Franchise Wastage '!C282)</f>
        <v>5</v>
      </c>
      <c r="V282" s="16">
        <f t="shared" si="44"/>
        <v>22.5</v>
      </c>
      <c r="W282" s="3">
        <v>22</v>
      </c>
      <c r="X282" s="7">
        <f t="shared" si="43"/>
        <v>4.75</v>
      </c>
      <c r="Y282" s="7">
        <f t="shared" si="41"/>
        <v>22.75</v>
      </c>
      <c r="AA282" s="18">
        <f>SUMIFS(Sheet3!C:C,Sheet3!B:B,'Franchise Wastage '!D282,Sheet3!A:A,'Franchise Wastage '!C283)</f>
        <v>26</v>
      </c>
      <c r="AC282" s="3">
        <f t="shared" si="45"/>
        <v>18</v>
      </c>
    </row>
    <row r="283" spans="1:29" ht="15" customHeight="1" x14ac:dyDescent="0.25">
      <c r="A283">
        <f t="shared" si="42"/>
        <v>22</v>
      </c>
      <c r="B283" s="20" t="s">
        <v>2156</v>
      </c>
      <c r="C283" s="20" t="s">
        <v>54</v>
      </c>
      <c r="D283" s="20" t="s">
        <v>234</v>
      </c>
      <c r="E283" s="20">
        <v>65</v>
      </c>
      <c r="F283" s="20">
        <v>0</v>
      </c>
      <c r="G283" s="10" t="s">
        <v>10</v>
      </c>
      <c r="H283" s="9">
        <v>16</v>
      </c>
      <c r="I283" s="9"/>
      <c r="J283" s="9">
        <v>1000</v>
      </c>
      <c r="K283" s="5">
        <f t="shared" si="39"/>
        <v>0</v>
      </c>
      <c r="L283" s="6">
        <f t="shared" si="38"/>
        <v>0</v>
      </c>
      <c r="M283" s="3"/>
      <c r="N283" s="11">
        <f t="shared" si="40"/>
        <v>16</v>
      </c>
      <c r="O283" s="5"/>
      <c r="P283" s="5">
        <v>1</v>
      </c>
      <c r="Q283" s="5">
        <v>0.25</v>
      </c>
      <c r="R283" s="12">
        <f t="shared" si="37"/>
        <v>17.25</v>
      </c>
      <c r="S283" s="3"/>
      <c r="T283" s="9">
        <f>SUMIFS('Shop Wastage+CS Margin'!F:F,'Shop Wastage+CS Margin'!D:D,'Franchise Wastage '!D283,'Shop Wastage+CS Margin'!C:C,'Franchise Wastage '!C283)</f>
        <v>41</v>
      </c>
      <c r="U283" s="13">
        <f>SUMIFS('Shop Wastage+CS Margin'!A:A,'Shop Wastage+CS Margin'!D:D,'Franchise Wastage '!D283,'Shop Wastage+CS Margin'!C:C,'Franchise Wastage '!C283)</f>
        <v>5</v>
      </c>
      <c r="V283" s="16">
        <f t="shared" si="44"/>
        <v>22.5</v>
      </c>
      <c r="W283" s="3">
        <v>22</v>
      </c>
      <c r="X283" s="7">
        <f t="shared" si="43"/>
        <v>4.75</v>
      </c>
      <c r="Y283" s="7">
        <f t="shared" si="41"/>
        <v>23.75</v>
      </c>
      <c r="AA283" s="18">
        <f>SUMIFS(Sheet3!C:C,Sheet3!B:B,'Franchise Wastage '!D283,Sheet3!A:A,'Franchise Wastage '!C284)</f>
        <v>24</v>
      </c>
      <c r="AC283" s="3">
        <f t="shared" si="45"/>
        <v>19</v>
      </c>
    </row>
    <row r="284" spans="1:29" ht="15" customHeight="1" x14ac:dyDescent="0.25">
      <c r="A284">
        <f t="shared" si="42"/>
        <v>22</v>
      </c>
      <c r="B284" s="20" t="s">
        <v>2156</v>
      </c>
      <c r="C284" s="20" t="s">
        <v>54</v>
      </c>
      <c r="D284" s="20" t="s">
        <v>235</v>
      </c>
      <c r="E284" s="20">
        <v>65</v>
      </c>
      <c r="F284" s="20">
        <v>0</v>
      </c>
      <c r="G284" s="10" t="s">
        <v>10</v>
      </c>
      <c r="H284" s="9">
        <v>16</v>
      </c>
      <c r="I284" s="9"/>
      <c r="J284" s="9">
        <v>1000</v>
      </c>
      <c r="K284" s="5">
        <f t="shared" si="39"/>
        <v>0</v>
      </c>
      <c r="L284" s="6">
        <f t="shared" si="38"/>
        <v>0</v>
      </c>
      <c r="M284" s="3"/>
      <c r="N284" s="11">
        <f t="shared" si="40"/>
        <v>16</v>
      </c>
      <c r="O284" s="5"/>
      <c r="P284" s="5">
        <v>1</v>
      </c>
      <c r="Q284" s="5">
        <v>0.25</v>
      </c>
      <c r="R284" s="12">
        <f t="shared" si="37"/>
        <v>17.25</v>
      </c>
      <c r="S284" s="3"/>
      <c r="T284" s="9">
        <f>SUMIFS('Shop Wastage+CS Margin'!F:F,'Shop Wastage+CS Margin'!D:D,'Franchise Wastage '!D284,'Shop Wastage+CS Margin'!C:C,'Franchise Wastage '!C284)</f>
        <v>35</v>
      </c>
      <c r="U284" s="13">
        <f>SUMIFS('Shop Wastage+CS Margin'!A:A,'Shop Wastage+CS Margin'!D:D,'Franchise Wastage '!D284,'Shop Wastage+CS Margin'!C:C,'Franchise Wastage '!C284)</f>
        <v>5</v>
      </c>
      <c r="V284" s="16">
        <f t="shared" si="44"/>
        <v>22.5</v>
      </c>
      <c r="W284" s="3">
        <v>22</v>
      </c>
      <c r="X284" s="7">
        <f t="shared" si="43"/>
        <v>4.75</v>
      </c>
      <c r="Y284" s="7">
        <f t="shared" si="41"/>
        <v>17.75</v>
      </c>
      <c r="AA284" s="18">
        <f>SUMIFS(Sheet3!C:C,Sheet3!B:B,'Franchise Wastage '!D284,Sheet3!A:A,'Franchise Wastage '!C285)</f>
        <v>25</v>
      </c>
      <c r="AC284" s="3">
        <f t="shared" si="45"/>
        <v>13</v>
      </c>
    </row>
    <row r="285" spans="1:29" ht="15" customHeight="1" x14ac:dyDescent="0.25">
      <c r="A285">
        <f t="shared" si="42"/>
        <v>22</v>
      </c>
      <c r="B285" s="20" t="s">
        <v>2156</v>
      </c>
      <c r="C285" s="20" t="s">
        <v>54</v>
      </c>
      <c r="D285" s="20" t="s">
        <v>236</v>
      </c>
      <c r="E285" s="20">
        <v>65</v>
      </c>
      <c r="F285" s="20">
        <v>0</v>
      </c>
      <c r="G285" s="10" t="s">
        <v>10</v>
      </c>
      <c r="H285" s="9">
        <v>16</v>
      </c>
      <c r="I285" s="9"/>
      <c r="J285" s="9">
        <v>1000</v>
      </c>
      <c r="K285" s="5">
        <f t="shared" si="39"/>
        <v>0</v>
      </c>
      <c r="L285" s="6">
        <f t="shared" si="38"/>
        <v>0</v>
      </c>
      <c r="M285" s="3"/>
      <c r="N285" s="11">
        <f t="shared" si="40"/>
        <v>16</v>
      </c>
      <c r="O285" s="5"/>
      <c r="P285" s="5">
        <v>1</v>
      </c>
      <c r="Q285" s="5">
        <v>0.25</v>
      </c>
      <c r="R285" s="12">
        <f t="shared" si="37"/>
        <v>17.25</v>
      </c>
      <c r="S285" s="3"/>
      <c r="T285" s="9">
        <f>SUMIFS('Shop Wastage+CS Margin'!F:F,'Shop Wastage+CS Margin'!D:D,'Franchise Wastage '!D285,'Shop Wastage+CS Margin'!C:C,'Franchise Wastage '!C285)</f>
        <v>40</v>
      </c>
      <c r="U285" s="13">
        <f>SUMIFS('Shop Wastage+CS Margin'!A:A,'Shop Wastage+CS Margin'!D:D,'Franchise Wastage '!D285,'Shop Wastage+CS Margin'!C:C,'Franchise Wastage '!C285)</f>
        <v>5</v>
      </c>
      <c r="V285" s="16">
        <f t="shared" si="44"/>
        <v>22.5</v>
      </c>
      <c r="W285" s="3">
        <v>22</v>
      </c>
      <c r="X285" s="7">
        <f t="shared" si="43"/>
        <v>4.75</v>
      </c>
      <c r="Y285" s="7">
        <f t="shared" si="41"/>
        <v>22.75</v>
      </c>
      <c r="AA285" s="18">
        <f>SUMIFS(Sheet3!C:C,Sheet3!B:B,'Franchise Wastage '!D285,Sheet3!A:A,'Franchise Wastage '!C286)</f>
        <v>0</v>
      </c>
      <c r="AC285" s="3">
        <f t="shared" si="45"/>
        <v>18</v>
      </c>
    </row>
    <row r="286" spans="1:29" ht="15" customHeight="1" x14ac:dyDescent="0.25">
      <c r="A286">
        <f t="shared" si="42"/>
        <v>22</v>
      </c>
      <c r="B286" s="20" t="s">
        <v>2156</v>
      </c>
      <c r="C286" s="20" t="s">
        <v>237</v>
      </c>
      <c r="D286" s="20" t="s">
        <v>238</v>
      </c>
      <c r="E286" s="20">
        <v>65</v>
      </c>
      <c r="F286" s="20">
        <v>0</v>
      </c>
      <c r="G286" s="10" t="s">
        <v>10</v>
      </c>
      <c r="H286" s="9">
        <v>16</v>
      </c>
      <c r="I286" s="9"/>
      <c r="J286" s="9">
        <v>1000</v>
      </c>
      <c r="K286" s="5">
        <f t="shared" si="39"/>
        <v>0</v>
      </c>
      <c r="L286" s="6">
        <f t="shared" si="38"/>
        <v>0</v>
      </c>
      <c r="M286" s="3"/>
      <c r="N286" s="11">
        <f t="shared" si="40"/>
        <v>16</v>
      </c>
      <c r="O286" s="5"/>
      <c r="P286" s="5">
        <v>1</v>
      </c>
      <c r="Q286" s="5">
        <v>0.25</v>
      </c>
      <c r="R286" s="12">
        <f t="shared" si="37"/>
        <v>17.25</v>
      </c>
      <c r="S286" s="3"/>
      <c r="T286" s="9">
        <f>SUMIFS('Shop Wastage+CS Margin'!F:F,'Shop Wastage+CS Margin'!D:D,'Franchise Wastage '!D286,'Shop Wastage+CS Margin'!C:C,'Franchise Wastage '!C286)</f>
        <v>36</v>
      </c>
      <c r="U286" s="13">
        <f>SUMIFS('Shop Wastage+CS Margin'!A:A,'Shop Wastage+CS Margin'!D:D,'Franchise Wastage '!D286,'Shop Wastage+CS Margin'!C:C,'Franchise Wastage '!C286)</f>
        <v>5</v>
      </c>
      <c r="V286" s="16">
        <f t="shared" si="44"/>
        <v>22.5</v>
      </c>
      <c r="W286" s="3">
        <v>22</v>
      </c>
      <c r="X286" s="7">
        <f t="shared" si="43"/>
        <v>4.75</v>
      </c>
      <c r="Y286" s="7">
        <f t="shared" si="41"/>
        <v>18.75</v>
      </c>
      <c r="AA286" s="18">
        <f>SUMIFS(Sheet3!C:C,Sheet3!B:B,'Franchise Wastage '!D286,Sheet3!A:A,'Franchise Wastage '!C287)</f>
        <v>0</v>
      </c>
      <c r="AC286" s="3">
        <f t="shared" si="45"/>
        <v>14</v>
      </c>
    </row>
    <row r="287" spans="1:29" ht="15" customHeight="1" x14ac:dyDescent="0.25">
      <c r="A287">
        <f t="shared" si="42"/>
        <v>22</v>
      </c>
      <c r="B287" s="20" t="s">
        <v>2156</v>
      </c>
      <c r="C287" s="20" t="s">
        <v>56</v>
      </c>
      <c r="D287" s="20" t="s">
        <v>61</v>
      </c>
      <c r="E287" s="20">
        <v>65</v>
      </c>
      <c r="F287" s="20">
        <v>0</v>
      </c>
      <c r="G287" s="10" t="s">
        <v>10</v>
      </c>
      <c r="H287" s="9">
        <v>16</v>
      </c>
      <c r="I287" s="9"/>
      <c r="J287" s="9">
        <v>1000</v>
      </c>
      <c r="K287" s="5">
        <f t="shared" si="39"/>
        <v>0</v>
      </c>
      <c r="L287" s="6">
        <f t="shared" si="38"/>
        <v>0</v>
      </c>
      <c r="M287" s="3"/>
      <c r="N287" s="11">
        <f t="shared" si="40"/>
        <v>16</v>
      </c>
      <c r="O287" s="5"/>
      <c r="P287" s="5">
        <v>2</v>
      </c>
      <c r="Q287" s="5">
        <v>0.25</v>
      </c>
      <c r="R287" s="12">
        <f t="shared" si="37"/>
        <v>18.25</v>
      </c>
      <c r="S287" s="3"/>
      <c r="T287" s="9">
        <f>SUMIFS('Shop Wastage+CS Margin'!F:F,'Shop Wastage+CS Margin'!D:D,'Franchise Wastage '!D287,'Shop Wastage+CS Margin'!C:C,'Franchise Wastage '!C287)</f>
        <v>41</v>
      </c>
      <c r="U287" s="13">
        <f>SUMIFS('Shop Wastage+CS Margin'!A:A,'Shop Wastage+CS Margin'!D:D,'Franchise Wastage '!D287,'Shop Wastage+CS Margin'!C:C,'Franchise Wastage '!C287)</f>
        <v>5</v>
      </c>
      <c r="V287" s="16">
        <f t="shared" si="44"/>
        <v>23.5</v>
      </c>
      <c r="W287" s="3">
        <v>22</v>
      </c>
      <c r="X287" s="7">
        <f t="shared" si="43"/>
        <v>3.75</v>
      </c>
      <c r="Y287" s="7">
        <f t="shared" si="41"/>
        <v>22.75</v>
      </c>
      <c r="AA287" s="18">
        <f>SUMIFS(Sheet3!C:C,Sheet3!B:B,'Franchise Wastage '!D287,Sheet3!A:A,'Franchise Wastage '!C288)</f>
        <v>0</v>
      </c>
      <c r="AC287" s="3">
        <f t="shared" si="45"/>
        <v>19</v>
      </c>
    </row>
    <row r="288" spans="1:29" ht="15" customHeight="1" x14ac:dyDescent="0.25">
      <c r="A288">
        <f t="shared" si="42"/>
        <v>20</v>
      </c>
      <c r="B288" s="20" t="s">
        <v>239</v>
      </c>
      <c r="C288" s="20" t="s">
        <v>72</v>
      </c>
      <c r="D288" s="20" t="s">
        <v>240</v>
      </c>
      <c r="E288" s="20">
        <v>70</v>
      </c>
      <c r="F288" s="20">
        <v>0.4</v>
      </c>
      <c r="G288" s="10" t="s">
        <v>10</v>
      </c>
      <c r="H288" s="9">
        <v>12.5</v>
      </c>
      <c r="I288" s="9"/>
      <c r="J288" s="9">
        <v>1000</v>
      </c>
      <c r="K288" s="5">
        <f t="shared" si="39"/>
        <v>0.66666666666666663</v>
      </c>
      <c r="L288" s="6">
        <f t="shared" si="38"/>
        <v>0</v>
      </c>
      <c r="M288" s="3"/>
      <c r="N288" s="11">
        <f t="shared" si="40"/>
        <v>13.166666666666666</v>
      </c>
      <c r="O288" s="5"/>
      <c r="P288" s="5">
        <v>2</v>
      </c>
      <c r="Q288" s="5">
        <v>0.25</v>
      </c>
      <c r="R288" s="12">
        <f t="shared" si="37"/>
        <v>15.416666666666666</v>
      </c>
      <c r="S288" s="3"/>
      <c r="T288" s="9">
        <f>SUMIFS('Shop Wastage+CS Margin'!F:F,'Shop Wastage+CS Margin'!D:D,'Franchise Wastage '!D288,'Shop Wastage+CS Margin'!C:C,'Franchise Wastage '!C288)</f>
        <v>35</v>
      </c>
      <c r="U288" s="13">
        <f>SUMIFS('Shop Wastage+CS Margin'!A:A,'Shop Wastage+CS Margin'!D:D,'Franchise Wastage '!D288,'Shop Wastage+CS Margin'!C:C,'Franchise Wastage '!C288)</f>
        <v>5</v>
      </c>
      <c r="V288" s="16">
        <f t="shared" si="44"/>
        <v>20.666666666666664</v>
      </c>
      <c r="W288" s="3">
        <v>20</v>
      </c>
      <c r="X288" s="7">
        <f t="shared" si="43"/>
        <v>4.5833333333333339</v>
      </c>
      <c r="Y288" s="7">
        <f t="shared" si="41"/>
        <v>19.583333333333336</v>
      </c>
      <c r="AA288" s="18">
        <f>SUMIFS(Sheet3!C:C,Sheet3!B:B,'Franchise Wastage '!D288,Sheet3!A:A,'Franchise Wastage '!C289)</f>
        <v>20</v>
      </c>
      <c r="AC288" s="3">
        <f t="shared" si="45"/>
        <v>15</v>
      </c>
    </row>
    <row r="289" spans="1:29" ht="15" customHeight="1" x14ac:dyDescent="0.25">
      <c r="A289">
        <f t="shared" si="42"/>
        <v>20</v>
      </c>
      <c r="B289" s="20" t="s">
        <v>239</v>
      </c>
      <c r="C289" s="20" t="s">
        <v>72</v>
      </c>
      <c r="D289" s="20" t="s">
        <v>241</v>
      </c>
      <c r="E289" s="20">
        <v>70</v>
      </c>
      <c r="F289" s="20">
        <v>0.4</v>
      </c>
      <c r="G289" s="10" t="s">
        <v>10</v>
      </c>
      <c r="H289" s="9">
        <v>12.5</v>
      </c>
      <c r="I289" s="9"/>
      <c r="J289" s="9">
        <v>1000</v>
      </c>
      <c r="K289" s="5">
        <f t="shared" si="39"/>
        <v>0.66666666666666663</v>
      </c>
      <c r="L289" s="6">
        <f t="shared" si="38"/>
        <v>0</v>
      </c>
      <c r="M289" s="3"/>
      <c r="N289" s="11">
        <f t="shared" si="40"/>
        <v>13.166666666666666</v>
      </c>
      <c r="O289" s="5"/>
      <c r="P289" s="5">
        <v>2</v>
      </c>
      <c r="Q289" s="5">
        <v>0.25</v>
      </c>
      <c r="R289" s="12">
        <f t="shared" si="37"/>
        <v>15.416666666666666</v>
      </c>
      <c r="S289" s="3"/>
      <c r="T289" s="9">
        <f>SUMIFS('Shop Wastage+CS Margin'!F:F,'Shop Wastage+CS Margin'!D:D,'Franchise Wastage '!D289,'Shop Wastage+CS Margin'!C:C,'Franchise Wastage '!C289)</f>
        <v>36</v>
      </c>
      <c r="U289" s="13">
        <f>SUMIFS('Shop Wastage+CS Margin'!A:A,'Shop Wastage+CS Margin'!D:D,'Franchise Wastage '!D289,'Shop Wastage+CS Margin'!C:C,'Franchise Wastage '!C289)</f>
        <v>5</v>
      </c>
      <c r="V289" s="16">
        <f t="shared" si="44"/>
        <v>20.666666666666664</v>
      </c>
      <c r="W289" s="3">
        <v>20</v>
      </c>
      <c r="X289" s="7">
        <f t="shared" si="43"/>
        <v>4.5833333333333339</v>
      </c>
      <c r="Y289" s="7">
        <f t="shared" si="41"/>
        <v>20.583333333333336</v>
      </c>
      <c r="AA289" s="18">
        <f>SUMIFS(Sheet3!C:C,Sheet3!B:B,'Franchise Wastage '!D289,Sheet3!A:A,'Franchise Wastage '!C290)</f>
        <v>20</v>
      </c>
      <c r="AC289" s="3">
        <f t="shared" si="45"/>
        <v>16</v>
      </c>
    </row>
    <row r="290" spans="1:29" ht="15" customHeight="1" x14ac:dyDescent="0.25">
      <c r="A290">
        <f t="shared" si="42"/>
        <v>20</v>
      </c>
      <c r="B290" s="20" t="s">
        <v>239</v>
      </c>
      <c r="C290" s="20" t="s">
        <v>72</v>
      </c>
      <c r="D290" s="20" t="s">
        <v>242</v>
      </c>
      <c r="E290" s="20">
        <v>70</v>
      </c>
      <c r="F290" s="20">
        <v>0.4</v>
      </c>
      <c r="G290" s="10" t="s">
        <v>10</v>
      </c>
      <c r="H290" s="9">
        <v>12.5</v>
      </c>
      <c r="I290" s="9"/>
      <c r="J290" s="9">
        <v>1000</v>
      </c>
      <c r="K290" s="5">
        <f t="shared" si="39"/>
        <v>0.66666666666666663</v>
      </c>
      <c r="L290" s="6">
        <f t="shared" si="38"/>
        <v>0</v>
      </c>
      <c r="M290" s="3"/>
      <c r="N290" s="11">
        <f t="shared" si="40"/>
        <v>13.166666666666666</v>
      </c>
      <c r="O290" s="5"/>
      <c r="P290" s="5">
        <v>2</v>
      </c>
      <c r="Q290" s="5">
        <v>0.25</v>
      </c>
      <c r="R290" s="12">
        <f t="shared" si="37"/>
        <v>15.416666666666666</v>
      </c>
      <c r="S290" s="3"/>
      <c r="T290" s="9">
        <f>SUMIFS('Shop Wastage+CS Margin'!F:F,'Shop Wastage+CS Margin'!D:D,'Franchise Wastage '!D290,'Shop Wastage+CS Margin'!C:C,'Franchise Wastage '!C290)</f>
        <v>33</v>
      </c>
      <c r="U290" s="13">
        <f>SUMIFS('Shop Wastage+CS Margin'!A:A,'Shop Wastage+CS Margin'!D:D,'Franchise Wastage '!D290,'Shop Wastage+CS Margin'!C:C,'Franchise Wastage '!C290)</f>
        <v>5</v>
      </c>
      <c r="V290" s="16">
        <f t="shared" si="44"/>
        <v>20.666666666666664</v>
      </c>
      <c r="W290" s="3">
        <v>20</v>
      </c>
      <c r="X290" s="7">
        <f t="shared" si="43"/>
        <v>4.5833333333333339</v>
      </c>
      <c r="Y290" s="7">
        <f t="shared" si="41"/>
        <v>17.583333333333336</v>
      </c>
      <c r="AA290" s="18">
        <f>SUMIFS(Sheet3!C:C,Sheet3!B:B,'Franchise Wastage '!D290,Sheet3!A:A,'Franchise Wastage '!C291)</f>
        <v>20</v>
      </c>
      <c r="AC290" s="3">
        <f t="shared" si="45"/>
        <v>13</v>
      </c>
    </row>
    <row r="291" spans="1:29" ht="15" customHeight="1" x14ac:dyDescent="0.25">
      <c r="A291">
        <f t="shared" si="42"/>
        <v>20</v>
      </c>
      <c r="B291" s="20" t="s">
        <v>239</v>
      </c>
      <c r="C291" s="20" t="s">
        <v>72</v>
      </c>
      <c r="D291" s="20" t="s">
        <v>243</v>
      </c>
      <c r="E291" s="20">
        <v>70</v>
      </c>
      <c r="F291" s="20">
        <v>0.4</v>
      </c>
      <c r="G291" s="10" t="s">
        <v>10</v>
      </c>
      <c r="H291" s="9">
        <v>12.5</v>
      </c>
      <c r="I291" s="9"/>
      <c r="J291" s="9">
        <v>1000</v>
      </c>
      <c r="K291" s="5">
        <f t="shared" si="39"/>
        <v>0.66666666666666663</v>
      </c>
      <c r="L291" s="6">
        <f t="shared" si="38"/>
        <v>0</v>
      </c>
      <c r="M291" s="3"/>
      <c r="N291" s="11">
        <f t="shared" si="40"/>
        <v>13.166666666666666</v>
      </c>
      <c r="O291" s="5"/>
      <c r="P291" s="5">
        <v>2</v>
      </c>
      <c r="Q291" s="5">
        <v>0.25</v>
      </c>
      <c r="R291" s="12">
        <f t="shared" si="37"/>
        <v>15.416666666666666</v>
      </c>
      <c r="S291" s="3"/>
      <c r="T291" s="9">
        <f>SUMIFS('Shop Wastage+CS Margin'!F:F,'Shop Wastage+CS Margin'!D:D,'Franchise Wastage '!D291,'Shop Wastage+CS Margin'!C:C,'Franchise Wastage '!C291)</f>
        <v>33</v>
      </c>
      <c r="U291" s="13">
        <f>SUMIFS('Shop Wastage+CS Margin'!A:A,'Shop Wastage+CS Margin'!D:D,'Franchise Wastage '!D291,'Shop Wastage+CS Margin'!C:C,'Franchise Wastage '!C291)</f>
        <v>5</v>
      </c>
      <c r="V291" s="16">
        <f t="shared" si="44"/>
        <v>20.666666666666664</v>
      </c>
      <c r="W291" s="3">
        <v>20</v>
      </c>
      <c r="X291" s="7">
        <f t="shared" si="43"/>
        <v>4.5833333333333339</v>
      </c>
      <c r="Y291" s="7">
        <f t="shared" si="41"/>
        <v>17.583333333333336</v>
      </c>
      <c r="AA291" s="18">
        <f>SUMIFS(Sheet3!C:C,Sheet3!B:B,'Franchise Wastage '!D291,Sheet3!A:A,'Franchise Wastage '!C292)</f>
        <v>0</v>
      </c>
      <c r="AC291" s="3">
        <f t="shared" si="45"/>
        <v>13</v>
      </c>
    </row>
    <row r="292" spans="1:29" ht="15" customHeight="1" x14ac:dyDescent="0.25">
      <c r="A292">
        <f t="shared" si="42"/>
        <v>4.5</v>
      </c>
      <c r="B292" s="20" t="s">
        <v>248</v>
      </c>
      <c r="C292" s="20" t="s">
        <v>122</v>
      </c>
      <c r="D292" s="20" t="s">
        <v>123</v>
      </c>
      <c r="E292" s="20">
        <v>97</v>
      </c>
      <c r="F292" s="20">
        <v>10</v>
      </c>
      <c r="G292" s="10" t="s">
        <v>20</v>
      </c>
      <c r="H292" s="9">
        <v>0</v>
      </c>
      <c r="I292" s="9"/>
      <c r="J292" s="9">
        <v>10</v>
      </c>
      <c r="K292" s="5">
        <f t="shared" si="39"/>
        <v>0</v>
      </c>
      <c r="L292" s="6">
        <f t="shared" si="38"/>
        <v>1.6666666666666667</v>
      </c>
      <c r="M292" s="3"/>
      <c r="N292" s="11">
        <f t="shared" si="40"/>
        <v>1.6666666666666667</v>
      </c>
      <c r="O292" s="5"/>
      <c r="P292" s="5">
        <v>0.5</v>
      </c>
      <c r="Q292" s="5">
        <v>0.25</v>
      </c>
      <c r="R292" s="12">
        <f t="shared" si="37"/>
        <v>2.416666666666667</v>
      </c>
      <c r="S292" s="3"/>
      <c r="T292" s="9">
        <f>SUMIFS('Shop Wastage+CS Margin'!F:F,'Shop Wastage+CS Margin'!D:D,'Franchise Wastage '!D292,'Shop Wastage+CS Margin'!C:C,'Franchise Wastage '!C292)</f>
        <v>13</v>
      </c>
      <c r="U292" s="13">
        <f>SUMIFS('Shop Wastage+CS Margin'!A:A,'Shop Wastage+CS Margin'!D:D,'Franchise Wastage '!D292,'Shop Wastage+CS Margin'!C:C,'Franchise Wastage '!C292)</f>
        <v>2</v>
      </c>
      <c r="V292" s="16">
        <f t="shared" si="44"/>
        <v>4.666666666666667</v>
      </c>
      <c r="W292" s="3">
        <v>4.5</v>
      </c>
      <c r="X292" s="7">
        <f t="shared" si="43"/>
        <v>2.083333333333333</v>
      </c>
      <c r="Y292" s="7">
        <f t="shared" si="41"/>
        <v>10.583333333333332</v>
      </c>
      <c r="AA292" s="18">
        <f>SUMIFS(Sheet3!C:C,Sheet3!B:B,'Franchise Wastage '!D292,Sheet3!A:A,'Franchise Wastage '!C293)</f>
        <v>4</v>
      </c>
      <c r="AC292" s="3">
        <f t="shared" si="45"/>
        <v>8.5</v>
      </c>
    </row>
    <row r="293" spans="1:29" ht="15" customHeight="1" x14ac:dyDescent="0.25">
      <c r="A293">
        <f t="shared" si="42"/>
        <v>4.5</v>
      </c>
      <c r="B293" s="20" t="s">
        <v>248</v>
      </c>
      <c r="C293" s="20" t="s">
        <v>122</v>
      </c>
      <c r="D293" s="20" t="s">
        <v>124</v>
      </c>
      <c r="E293" s="20">
        <v>97</v>
      </c>
      <c r="F293" s="20">
        <v>10</v>
      </c>
      <c r="G293" s="10" t="s">
        <v>20</v>
      </c>
      <c r="H293" s="9">
        <v>0</v>
      </c>
      <c r="I293" s="9"/>
      <c r="J293" s="9">
        <v>40</v>
      </c>
      <c r="K293" s="5">
        <f t="shared" si="39"/>
        <v>0</v>
      </c>
      <c r="L293" s="6">
        <f t="shared" si="38"/>
        <v>0.41666666666666669</v>
      </c>
      <c r="M293" s="3"/>
      <c r="N293" s="11">
        <f t="shared" si="40"/>
        <v>0.41666666666666669</v>
      </c>
      <c r="O293" s="5"/>
      <c r="P293" s="5">
        <v>0.5</v>
      </c>
      <c r="Q293" s="5">
        <v>0.25</v>
      </c>
      <c r="R293" s="12">
        <f t="shared" si="37"/>
        <v>1.1666666666666667</v>
      </c>
      <c r="S293" s="3"/>
      <c r="T293" s="9">
        <f>SUMIFS('Shop Wastage+CS Margin'!F:F,'Shop Wastage+CS Margin'!D:D,'Franchise Wastage '!D293,'Shop Wastage+CS Margin'!C:C,'Franchise Wastage '!C293)</f>
        <v>12</v>
      </c>
      <c r="U293" s="13">
        <f>SUMIFS('Shop Wastage+CS Margin'!A:A,'Shop Wastage+CS Margin'!D:D,'Franchise Wastage '!D293,'Shop Wastage+CS Margin'!C:C,'Franchise Wastage '!C293)</f>
        <v>2</v>
      </c>
      <c r="V293" s="16">
        <f t="shared" si="44"/>
        <v>3.416666666666667</v>
      </c>
      <c r="W293" s="3">
        <v>4.5</v>
      </c>
      <c r="X293" s="7">
        <f t="shared" si="43"/>
        <v>3.333333333333333</v>
      </c>
      <c r="Y293" s="7">
        <f t="shared" si="41"/>
        <v>10.833333333333334</v>
      </c>
      <c r="AA293" s="18">
        <f>SUMIFS(Sheet3!C:C,Sheet3!B:B,'Franchise Wastage '!D293,Sheet3!A:A,'Franchise Wastage '!C294)</f>
        <v>4.1835748792270531</v>
      </c>
      <c r="AC293" s="3">
        <f t="shared" si="45"/>
        <v>7.5</v>
      </c>
    </row>
    <row r="294" spans="1:29" ht="15" customHeight="1" x14ac:dyDescent="0.25">
      <c r="A294">
        <f t="shared" si="42"/>
        <v>4.5</v>
      </c>
      <c r="B294" s="20" t="s">
        <v>248</v>
      </c>
      <c r="C294" s="20" t="s">
        <v>122</v>
      </c>
      <c r="D294" s="20" t="s">
        <v>125</v>
      </c>
      <c r="E294" s="20">
        <v>97</v>
      </c>
      <c r="F294" s="20">
        <v>10</v>
      </c>
      <c r="G294" s="10" t="s">
        <v>20</v>
      </c>
      <c r="H294" s="9">
        <v>0</v>
      </c>
      <c r="I294" s="9"/>
      <c r="J294" s="9">
        <v>35</v>
      </c>
      <c r="K294" s="5">
        <f t="shared" si="39"/>
        <v>0</v>
      </c>
      <c r="L294" s="6">
        <f t="shared" si="38"/>
        <v>0.47619047619047622</v>
      </c>
      <c r="M294" s="3"/>
      <c r="N294" s="11">
        <f t="shared" si="40"/>
        <v>0.47619047619047622</v>
      </c>
      <c r="O294" s="5"/>
      <c r="P294" s="5">
        <v>0.5</v>
      </c>
      <c r="Q294" s="5">
        <v>0.25</v>
      </c>
      <c r="R294" s="12">
        <f t="shared" si="37"/>
        <v>1.2261904761904763</v>
      </c>
      <c r="S294" s="3"/>
      <c r="T294" s="9">
        <f>SUMIFS('Shop Wastage+CS Margin'!F:F,'Shop Wastage+CS Margin'!D:D,'Franchise Wastage '!D294,'Shop Wastage+CS Margin'!C:C,'Franchise Wastage '!C294)</f>
        <v>12</v>
      </c>
      <c r="U294" s="13">
        <f>SUMIFS('Shop Wastage+CS Margin'!A:A,'Shop Wastage+CS Margin'!D:D,'Franchise Wastage '!D294,'Shop Wastage+CS Margin'!C:C,'Franchise Wastage '!C294)</f>
        <v>2</v>
      </c>
      <c r="V294" s="16">
        <f t="shared" si="44"/>
        <v>3.4761904761904763</v>
      </c>
      <c r="W294" s="3">
        <v>4.5</v>
      </c>
      <c r="X294" s="7">
        <f t="shared" si="43"/>
        <v>3.2738095238095237</v>
      </c>
      <c r="Y294" s="7">
        <f t="shared" si="41"/>
        <v>10.773809523809524</v>
      </c>
      <c r="AA294" s="18">
        <f>SUMIFS(Sheet3!C:C,Sheet3!B:B,'Franchise Wastage '!D294,Sheet3!A:A,'Franchise Wastage '!C295)</f>
        <v>4.028643639427127</v>
      </c>
      <c r="AC294" s="3">
        <f t="shared" si="45"/>
        <v>7.5</v>
      </c>
    </row>
    <row r="295" spans="1:29" ht="15" customHeight="1" x14ac:dyDescent="0.25">
      <c r="A295">
        <f t="shared" si="42"/>
        <v>4.5</v>
      </c>
      <c r="B295" s="20" t="s">
        <v>248</v>
      </c>
      <c r="C295" s="20" t="s">
        <v>122</v>
      </c>
      <c r="D295" s="20" t="s">
        <v>126</v>
      </c>
      <c r="E295" s="20">
        <v>97</v>
      </c>
      <c r="F295" s="20">
        <v>10</v>
      </c>
      <c r="G295" s="10" t="s">
        <v>20</v>
      </c>
      <c r="H295" s="9">
        <v>0</v>
      </c>
      <c r="I295" s="9"/>
      <c r="J295" s="9">
        <v>35</v>
      </c>
      <c r="K295" s="5">
        <f t="shared" si="39"/>
        <v>0</v>
      </c>
      <c r="L295" s="6">
        <f t="shared" si="38"/>
        <v>0.47619047619047622</v>
      </c>
      <c r="M295" s="3"/>
      <c r="N295" s="11">
        <f t="shared" si="40"/>
        <v>0.47619047619047622</v>
      </c>
      <c r="O295" s="5"/>
      <c r="P295" s="5">
        <v>0.5</v>
      </c>
      <c r="Q295" s="5">
        <v>0.25</v>
      </c>
      <c r="R295" s="12">
        <f t="shared" si="37"/>
        <v>1.2261904761904763</v>
      </c>
      <c r="S295" s="3"/>
      <c r="T295" s="9">
        <f>SUMIFS('Shop Wastage+CS Margin'!F:F,'Shop Wastage+CS Margin'!D:D,'Franchise Wastage '!D295,'Shop Wastage+CS Margin'!C:C,'Franchise Wastage '!C295)</f>
        <v>13</v>
      </c>
      <c r="U295" s="13">
        <f>SUMIFS('Shop Wastage+CS Margin'!A:A,'Shop Wastage+CS Margin'!D:D,'Franchise Wastage '!D295,'Shop Wastage+CS Margin'!C:C,'Franchise Wastage '!C295)</f>
        <v>2</v>
      </c>
      <c r="V295" s="16">
        <f t="shared" si="44"/>
        <v>3.4761904761904763</v>
      </c>
      <c r="W295" s="3">
        <v>4.5</v>
      </c>
      <c r="X295" s="7">
        <f t="shared" si="43"/>
        <v>3.2738095238095237</v>
      </c>
      <c r="Y295" s="7">
        <f t="shared" si="41"/>
        <v>11.773809523809524</v>
      </c>
      <c r="AA295" s="18">
        <f>SUMIFS(Sheet3!C:C,Sheet3!B:B,'Franchise Wastage '!D295,Sheet3!A:A,'Franchise Wastage '!C296)</f>
        <v>4.1505791505791505</v>
      </c>
      <c r="AC295" s="3">
        <f t="shared" si="45"/>
        <v>8.5</v>
      </c>
    </row>
    <row r="296" spans="1:29" ht="15" customHeight="1" x14ac:dyDescent="0.25">
      <c r="A296">
        <f t="shared" si="42"/>
        <v>4.5</v>
      </c>
      <c r="B296" s="20" t="s">
        <v>248</v>
      </c>
      <c r="C296" s="20" t="s">
        <v>122</v>
      </c>
      <c r="D296" s="20" t="s">
        <v>127</v>
      </c>
      <c r="E296" s="20">
        <v>97</v>
      </c>
      <c r="F296" s="20">
        <v>10</v>
      </c>
      <c r="G296" s="10" t="s">
        <v>20</v>
      </c>
      <c r="H296" s="9">
        <v>0</v>
      </c>
      <c r="I296" s="9"/>
      <c r="J296" s="9">
        <v>15</v>
      </c>
      <c r="K296" s="5">
        <f t="shared" si="39"/>
        <v>0</v>
      </c>
      <c r="L296" s="6">
        <f t="shared" si="38"/>
        <v>1.1111111111111109</v>
      </c>
      <c r="M296" s="3"/>
      <c r="N296" s="11">
        <f t="shared" si="40"/>
        <v>1.1111111111111109</v>
      </c>
      <c r="O296" s="5"/>
      <c r="P296" s="5">
        <v>0.5</v>
      </c>
      <c r="Q296" s="5">
        <v>0.25</v>
      </c>
      <c r="R296" s="12">
        <f t="shared" si="37"/>
        <v>1.8611111111111109</v>
      </c>
      <c r="S296" s="3"/>
      <c r="T296" s="9">
        <f>SUMIFS('Shop Wastage+CS Margin'!F:F,'Shop Wastage+CS Margin'!D:D,'Franchise Wastage '!D296,'Shop Wastage+CS Margin'!C:C,'Franchise Wastage '!C296)</f>
        <v>13</v>
      </c>
      <c r="U296" s="13">
        <f>SUMIFS('Shop Wastage+CS Margin'!A:A,'Shop Wastage+CS Margin'!D:D,'Franchise Wastage '!D296,'Shop Wastage+CS Margin'!C:C,'Franchise Wastage '!C296)</f>
        <v>2</v>
      </c>
      <c r="V296" s="16">
        <f t="shared" si="44"/>
        <v>4.1111111111111107</v>
      </c>
      <c r="W296" s="3">
        <v>4.5</v>
      </c>
      <c r="X296" s="7">
        <f t="shared" si="43"/>
        <v>2.6388888888888893</v>
      </c>
      <c r="Y296" s="7">
        <f t="shared" si="41"/>
        <v>11.138888888888889</v>
      </c>
      <c r="AA296" s="18">
        <f>SUMIFS(Sheet3!C:C,Sheet3!B:B,'Franchise Wastage '!D296,Sheet3!A:A,'Franchise Wastage '!C297)</f>
        <v>4.2061994609164417</v>
      </c>
      <c r="AC296" s="3">
        <f t="shared" si="45"/>
        <v>8.5</v>
      </c>
    </row>
    <row r="297" spans="1:29" ht="15" customHeight="1" x14ac:dyDescent="0.25">
      <c r="A297">
        <f t="shared" si="42"/>
        <v>4.5</v>
      </c>
      <c r="B297" s="20" t="s">
        <v>248</v>
      </c>
      <c r="C297" s="20" t="s">
        <v>122</v>
      </c>
      <c r="D297" s="20" t="s">
        <v>128</v>
      </c>
      <c r="E297" s="20">
        <v>97</v>
      </c>
      <c r="F297" s="20">
        <v>10</v>
      </c>
      <c r="G297" s="10" t="s">
        <v>20</v>
      </c>
      <c r="H297" s="9">
        <v>0</v>
      </c>
      <c r="I297" s="9"/>
      <c r="J297" s="9">
        <v>45</v>
      </c>
      <c r="K297" s="5">
        <f t="shared" si="39"/>
        <v>0</v>
      </c>
      <c r="L297" s="6">
        <f t="shared" si="38"/>
        <v>0.37037037037037035</v>
      </c>
      <c r="M297" s="3"/>
      <c r="N297" s="11">
        <f t="shared" si="40"/>
        <v>0.37037037037037035</v>
      </c>
      <c r="O297" s="5"/>
      <c r="P297" s="5">
        <v>0.5</v>
      </c>
      <c r="Q297" s="5">
        <v>0.25</v>
      </c>
      <c r="R297" s="12">
        <f t="shared" si="37"/>
        <v>1.1203703703703702</v>
      </c>
      <c r="S297" s="3"/>
      <c r="T297" s="9">
        <f>SUMIFS('Shop Wastage+CS Margin'!F:F,'Shop Wastage+CS Margin'!D:D,'Franchise Wastage '!D297,'Shop Wastage+CS Margin'!C:C,'Franchise Wastage '!C297)</f>
        <v>12</v>
      </c>
      <c r="U297" s="13">
        <f>SUMIFS('Shop Wastage+CS Margin'!A:A,'Shop Wastage+CS Margin'!D:D,'Franchise Wastage '!D297,'Shop Wastage+CS Margin'!C:C,'Franchise Wastage '!C297)</f>
        <v>2</v>
      </c>
      <c r="V297" s="16">
        <f t="shared" si="44"/>
        <v>3.3703703703703702</v>
      </c>
      <c r="W297" s="3">
        <v>4.5</v>
      </c>
      <c r="X297" s="7">
        <f t="shared" si="43"/>
        <v>3.3796296296296298</v>
      </c>
      <c r="Y297" s="7">
        <f t="shared" si="41"/>
        <v>10.87962962962963</v>
      </c>
      <c r="AA297" s="18">
        <f>SUMIFS(Sheet3!C:C,Sheet3!B:B,'Franchise Wastage '!D297,Sheet3!A:A,'Franchise Wastage '!C298)</f>
        <v>4.0035335689045937</v>
      </c>
      <c r="AC297" s="3">
        <f t="shared" si="45"/>
        <v>7.5</v>
      </c>
    </row>
    <row r="298" spans="1:29" ht="15" customHeight="1" x14ac:dyDescent="0.25">
      <c r="A298">
        <f t="shared" si="42"/>
        <v>6</v>
      </c>
      <c r="B298" s="20" t="s">
        <v>248</v>
      </c>
      <c r="C298" s="20" t="s">
        <v>122</v>
      </c>
      <c r="D298" s="20" t="s">
        <v>129</v>
      </c>
      <c r="E298" s="20">
        <v>97</v>
      </c>
      <c r="F298" s="20">
        <v>10</v>
      </c>
      <c r="G298" s="10" t="s">
        <v>20</v>
      </c>
      <c r="H298" s="9">
        <v>0</v>
      </c>
      <c r="I298" s="9"/>
      <c r="J298" s="9">
        <v>15</v>
      </c>
      <c r="K298" s="5">
        <f t="shared" si="39"/>
        <v>0</v>
      </c>
      <c r="L298" s="6">
        <f t="shared" si="38"/>
        <v>1.1111111111111109</v>
      </c>
      <c r="M298" s="3"/>
      <c r="N298" s="11">
        <f t="shared" si="40"/>
        <v>1.1111111111111109</v>
      </c>
      <c r="O298" s="5"/>
      <c r="P298" s="5">
        <v>0.5</v>
      </c>
      <c r="Q298" s="5">
        <v>0.25</v>
      </c>
      <c r="R298" s="12">
        <f t="shared" si="37"/>
        <v>1.8611111111111109</v>
      </c>
      <c r="S298" s="3"/>
      <c r="T298" s="9">
        <f>SUMIFS('Shop Wastage+CS Margin'!F:F,'Shop Wastage+CS Margin'!D:D,'Franchise Wastage '!D298,'Shop Wastage+CS Margin'!C:C,'Franchise Wastage '!C298)</f>
        <v>14</v>
      </c>
      <c r="U298" s="13">
        <f>SUMIFS('Shop Wastage+CS Margin'!A:A,'Shop Wastage+CS Margin'!D:D,'Franchise Wastage '!D298,'Shop Wastage+CS Margin'!C:C,'Franchise Wastage '!C298)</f>
        <v>2</v>
      </c>
      <c r="V298" s="16">
        <f t="shared" si="44"/>
        <v>4.1111111111111107</v>
      </c>
      <c r="W298" s="3">
        <v>6</v>
      </c>
      <c r="X298" s="7">
        <f t="shared" si="43"/>
        <v>4.1388888888888893</v>
      </c>
      <c r="Y298" s="7">
        <f t="shared" si="41"/>
        <v>12.138888888888889</v>
      </c>
      <c r="AA298" s="18">
        <f>SUMIFS(Sheet3!C:C,Sheet3!B:B,'Franchise Wastage '!D298,Sheet3!A:A,'Franchise Wastage '!C299)</f>
        <v>4</v>
      </c>
      <c r="AC298" s="3">
        <f t="shared" si="45"/>
        <v>8</v>
      </c>
    </row>
    <row r="299" spans="1:29" ht="15" customHeight="1" x14ac:dyDescent="0.25">
      <c r="A299">
        <f t="shared" si="42"/>
        <v>8</v>
      </c>
      <c r="B299" s="20" t="s">
        <v>248</v>
      </c>
      <c r="C299" s="20" t="s">
        <v>122</v>
      </c>
      <c r="D299" s="20" t="s">
        <v>130</v>
      </c>
      <c r="E299" s="20">
        <v>97</v>
      </c>
      <c r="F299" s="20">
        <v>11</v>
      </c>
      <c r="G299" s="10" t="s">
        <v>20</v>
      </c>
      <c r="H299" s="9">
        <v>0</v>
      </c>
      <c r="I299" s="9"/>
      <c r="J299" s="9">
        <v>5</v>
      </c>
      <c r="K299" s="5">
        <f t="shared" si="39"/>
        <v>0</v>
      </c>
      <c r="L299" s="6">
        <f t="shared" si="38"/>
        <v>3.6666666666666665</v>
      </c>
      <c r="M299" s="3"/>
      <c r="N299" s="11">
        <f t="shared" si="40"/>
        <v>3.6666666666666665</v>
      </c>
      <c r="O299" s="5"/>
      <c r="P299" s="5">
        <v>0.5</v>
      </c>
      <c r="Q299" s="5">
        <v>0.25</v>
      </c>
      <c r="R299" s="12">
        <f t="shared" si="37"/>
        <v>4.4166666666666661</v>
      </c>
      <c r="S299" s="3"/>
      <c r="T299" s="9">
        <f>SUMIFS('Shop Wastage+CS Margin'!F:F,'Shop Wastage+CS Margin'!D:D,'Franchise Wastage '!D299,'Shop Wastage+CS Margin'!C:C,'Franchise Wastage '!C299)</f>
        <v>26</v>
      </c>
      <c r="U299" s="13">
        <f>SUMIFS('Shop Wastage+CS Margin'!A:A,'Shop Wastage+CS Margin'!D:D,'Franchise Wastage '!D299,'Shop Wastage+CS Margin'!C:C,'Franchise Wastage '!C299)</f>
        <v>3</v>
      </c>
      <c r="V299" s="16">
        <f t="shared" si="44"/>
        <v>7.6666666666666661</v>
      </c>
      <c r="W299" s="3">
        <v>8</v>
      </c>
      <c r="X299" s="7">
        <f t="shared" si="43"/>
        <v>3.5833333333333339</v>
      </c>
      <c r="Y299" s="7">
        <f t="shared" si="41"/>
        <v>21.583333333333336</v>
      </c>
      <c r="AA299" s="18">
        <f>SUMIFS(Sheet3!C:C,Sheet3!B:B,'Franchise Wastage '!D299,Sheet3!A:A,'Franchise Wastage '!C300)</f>
        <v>11.614678899082568</v>
      </c>
      <c r="AC299" s="3">
        <f t="shared" si="45"/>
        <v>18</v>
      </c>
    </row>
    <row r="300" spans="1:29" ht="15" customHeight="1" x14ac:dyDescent="0.25">
      <c r="A300">
        <f t="shared" si="42"/>
        <v>4.5</v>
      </c>
      <c r="B300" s="20" t="s">
        <v>248</v>
      </c>
      <c r="C300" s="20" t="s">
        <v>122</v>
      </c>
      <c r="D300" s="20" t="s">
        <v>131</v>
      </c>
      <c r="E300" s="20">
        <v>97</v>
      </c>
      <c r="F300" s="20">
        <v>10</v>
      </c>
      <c r="G300" s="10" t="s">
        <v>20</v>
      </c>
      <c r="H300" s="9">
        <v>0</v>
      </c>
      <c r="I300" s="9"/>
      <c r="J300" s="9">
        <v>35</v>
      </c>
      <c r="K300" s="5">
        <f t="shared" si="39"/>
        <v>0</v>
      </c>
      <c r="L300" s="6">
        <f t="shared" si="38"/>
        <v>0.47619047619047622</v>
      </c>
      <c r="M300" s="3"/>
      <c r="N300" s="11">
        <f t="shared" si="40"/>
        <v>0.47619047619047622</v>
      </c>
      <c r="O300" s="5"/>
      <c r="P300" s="5">
        <v>0.5</v>
      </c>
      <c r="Q300" s="5">
        <v>0.25</v>
      </c>
      <c r="R300" s="12">
        <f t="shared" si="37"/>
        <v>1.2261904761904763</v>
      </c>
      <c r="S300" s="3"/>
      <c r="T300" s="9">
        <f>SUMIFS('Shop Wastage+CS Margin'!F:F,'Shop Wastage+CS Margin'!D:D,'Franchise Wastage '!D300,'Shop Wastage+CS Margin'!C:C,'Franchise Wastage '!C300)</f>
        <v>12</v>
      </c>
      <c r="U300" s="13">
        <f>SUMIFS('Shop Wastage+CS Margin'!A:A,'Shop Wastage+CS Margin'!D:D,'Franchise Wastage '!D300,'Shop Wastage+CS Margin'!C:C,'Franchise Wastage '!C300)</f>
        <v>2</v>
      </c>
      <c r="V300" s="16">
        <f t="shared" si="44"/>
        <v>3.4761904761904763</v>
      </c>
      <c r="W300" s="3">
        <v>4.5</v>
      </c>
      <c r="X300" s="7">
        <f t="shared" si="43"/>
        <v>3.2738095238095237</v>
      </c>
      <c r="Y300" s="7">
        <f t="shared" si="41"/>
        <v>10.773809523809524</v>
      </c>
      <c r="AA300" s="18">
        <f>SUMIFS(Sheet3!C:C,Sheet3!B:B,'Franchise Wastage '!D300,Sheet3!A:A,'Franchise Wastage '!C301)</f>
        <v>4.0088105726872243</v>
      </c>
      <c r="AC300" s="3">
        <f t="shared" si="45"/>
        <v>7.5</v>
      </c>
    </row>
    <row r="301" spans="1:29" ht="15" customHeight="1" x14ac:dyDescent="0.25">
      <c r="A301">
        <f t="shared" si="42"/>
        <v>4.5</v>
      </c>
      <c r="B301" s="20" t="s">
        <v>248</v>
      </c>
      <c r="C301" s="20" t="s">
        <v>122</v>
      </c>
      <c r="D301" s="20" t="s">
        <v>132</v>
      </c>
      <c r="E301" s="20">
        <v>97</v>
      </c>
      <c r="F301" s="20">
        <v>10</v>
      </c>
      <c r="G301" s="10" t="s">
        <v>20</v>
      </c>
      <c r="H301" s="9">
        <v>0</v>
      </c>
      <c r="I301" s="9"/>
      <c r="J301" s="9">
        <v>15</v>
      </c>
      <c r="K301" s="5">
        <f t="shared" si="39"/>
        <v>0</v>
      </c>
      <c r="L301" s="6">
        <f t="shared" si="38"/>
        <v>1.1111111111111109</v>
      </c>
      <c r="M301" s="3"/>
      <c r="N301" s="11">
        <f t="shared" si="40"/>
        <v>1.1111111111111109</v>
      </c>
      <c r="O301" s="5"/>
      <c r="P301" s="5">
        <v>0.5</v>
      </c>
      <c r="Q301" s="5">
        <v>0.25</v>
      </c>
      <c r="R301" s="12">
        <f t="shared" si="37"/>
        <v>1.8611111111111109</v>
      </c>
      <c r="S301" s="3"/>
      <c r="T301" s="9">
        <f>SUMIFS('Shop Wastage+CS Margin'!F:F,'Shop Wastage+CS Margin'!D:D,'Franchise Wastage '!D301,'Shop Wastage+CS Margin'!C:C,'Franchise Wastage '!C301)</f>
        <v>13</v>
      </c>
      <c r="U301" s="13">
        <f>SUMIFS('Shop Wastage+CS Margin'!A:A,'Shop Wastage+CS Margin'!D:D,'Franchise Wastage '!D301,'Shop Wastage+CS Margin'!C:C,'Franchise Wastage '!C301)</f>
        <v>2</v>
      </c>
      <c r="V301" s="16">
        <f t="shared" si="44"/>
        <v>4.1111111111111107</v>
      </c>
      <c r="W301" s="3">
        <v>4.5</v>
      </c>
      <c r="X301" s="7">
        <f t="shared" si="43"/>
        <v>2.6388888888888893</v>
      </c>
      <c r="Y301" s="7">
        <f t="shared" si="41"/>
        <v>11.138888888888889</v>
      </c>
      <c r="AA301" s="18">
        <f>SUMIFS(Sheet3!C:C,Sheet3!B:B,'Franchise Wastage '!D301,Sheet3!A:A,'Franchise Wastage '!C302)</f>
        <v>4.0489130434782608</v>
      </c>
      <c r="AC301" s="3">
        <f t="shared" si="45"/>
        <v>8.5</v>
      </c>
    </row>
    <row r="302" spans="1:29" ht="15" customHeight="1" x14ac:dyDescent="0.25">
      <c r="A302">
        <f t="shared" si="42"/>
        <v>6</v>
      </c>
      <c r="B302" s="20" t="s">
        <v>248</v>
      </c>
      <c r="C302" s="20" t="s">
        <v>122</v>
      </c>
      <c r="D302" s="20" t="s">
        <v>133</v>
      </c>
      <c r="E302" s="20">
        <v>97</v>
      </c>
      <c r="F302" s="20">
        <v>10</v>
      </c>
      <c r="G302" s="10" t="s">
        <v>20</v>
      </c>
      <c r="H302" s="9">
        <v>0</v>
      </c>
      <c r="I302" s="9"/>
      <c r="J302" s="9">
        <v>10</v>
      </c>
      <c r="K302" s="5">
        <f t="shared" si="39"/>
        <v>0</v>
      </c>
      <c r="L302" s="6">
        <f t="shared" si="38"/>
        <v>1.6666666666666667</v>
      </c>
      <c r="M302" s="3"/>
      <c r="N302" s="11">
        <f t="shared" si="40"/>
        <v>1.6666666666666667</v>
      </c>
      <c r="O302" s="5"/>
      <c r="P302" s="5">
        <v>0.5</v>
      </c>
      <c r="Q302" s="5">
        <v>0.25</v>
      </c>
      <c r="R302" s="12">
        <f t="shared" si="37"/>
        <v>2.416666666666667</v>
      </c>
      <c r="S302" s="3"/>
      <c r="T302" s="9">
        <f>SUMIFS('Shop Wastage+CS Margin'!F:F,'Shop Wastage+CS Margin'!D:D,'Franchise Wastage '!D302,'Shop Wastage+CS Margin'!C:C,'Franchise Wastage '!C302)</f>
        <v>14</v>
      </c>
      <c r="U302" s="13">
        <f>SUMIFS('Shop Wastage+CS Margin'!A:A,'Shop Wastage+CS Margin'!D:D,'Franchise Wastage '!D302,'Shop Wastage+CS Margin'!C:C,'Franchise Wastage '!C302)</f>
        <v>2</v>
      </c>
      <c r="V302" s="16">
        <f t="shared" si="44"/>
        <v>4.666666666666667</v>
      </c>
      <c r="W302" s="3">
        <v>6</v>
      </c>
      <c r="X302" s="7">
        <f t="shared" si="43"/>
        <v>3.583333333333333</v>
      </c>
      <c r="Y302" s="7">
        <f t="shared" si="41"/>
        <v>11.583333333333332</v>
      </c>
      <c r="AA302" s="18">
        <f>SUMIFS(Sheet3!C:C,Sheet3!B:B,'Franchise Wastage '!D302,Sheet3!A:A,'Franchise Wastage '!#REF!)</f>
        <v>0</v>
      </c>
      <c r="AC302" s="3">
        <f t="shared" si="45"/>
        <v>8</v>
      </c>
    </row>
    <row r="303" spans="1:29" ht="15" customHeight="1" x14ac:dyDescent="0.25">
      <c r="A303">
        <f t="shared" si="42"/>
        <v>23</v>
      </c>
      <c r="B303" s="20" t="s">
        <v>249</v>
      </c>
      <c r="C303" s="20" t="s">
        <v>264</v>
      </c>
      <c r="D303" s="20" t="s">
        <v>265</v>
      </c>
      <c r="E303" s="20">
        <v>92.5</v>
      </c>
      <c r="F303" s="20">
        <v>5.5</v>
      </c>
      <c r="G303" s="10" t="s">
        <v>10</v>
      </c>
      <c r="H303" s="9">
        <v>7.5</v>
      </c>
      <c r="I303" s="9"/>
      <c r="J303" s="9">
        <v>1000</v>
      </c>
      <c r="K303" s="5">
        <f t="shared" si="39"/>
        <v>9.1666666666666661</v>
      </c>
      <c r="L303" s="6">
        <f t="shared" ref="L303:L353" si="46">(((IF(G303="Pcs",F303,"0"))/J303)*1000)/($D$1*10)</f>
        <v>0</v>
      </c>
      <c r="M303" s="3"/>
      <c r="N303" s="11">
        <f t="shared" si="40"/>
        <v>16.666666666666664</v>
      </c>
      <c r="O303" s="5"/>
      <c r="P303" s="5">
        <v>1</v>
      </c>
      <c r="Q303" s="5">
        <v>0.25</v>
      </c>
      <c r="R303" s="12">
        <f t="shared" ref="R303:R352" si="47">N303+P303+Q303</f>
        <v>17.916666666666664</v>
      </c>
      <c r="S303" s="3"/>
      <c r="T303" s="9">
        <f>SUMIFS('Shop Wastage+CS Margin'!F:F,'Shop Wastage+CS Margin'!D:D,'Franchise Wastage '!D303,'Shop Wastage+CS Margin'!C:C,'Franchise Wastage '!C303)</f>
        <v>28</v>
      </c>
      <c r="U303" s="13">
        <f>SUMIFS('Shop Wastage+CS Margin'!A:A,'Shop Wastage+CS Margin'!D:D,'Franchise Wastage '!D303,'Shop Wastage+CS Margin'!C:C,'Franchise Wastage '!C303)</f>
        <v>5</v>
      </c>
      <c r="V303" s="16">
        <f t="shared" si="44"/>
        <v>23.166666666666664</v>
      </c>
      <c r="W303" s="3">
        <v>23</v>
      </c>
      <c r="X303" s="7">
        <f t="shared" si="43"/>
        <v>5.0833333333333357</v>
      </c>
      <c r="Y303" s="7">
        <f t="shared" si="41"/>
        <v>10.083333333333336</v>
      </c>
      <c r="AA303" s="18">
        <f>SUMIFS(Sheet3!C:C,Sheet3!B:B,'Franchise Wastage '!D303,Sheet3!A:A,'Franchise Wastage '!C304)</f>
        <v>26</v>
      </c>
      <c r="AC303" s="3">
        <f t="shared" si="45"/>
        <v>5</v>
      </c>
    </row>
    <row r="304" spans="1:29" ht="15" customHeight="1" x14ac:dyDescent="0.25">
      <c r="A304">
        <f t="shared" si="42"/>
        <v>23</v>
      </c>
      <c r="B304" s="20" t="s">
        <v>249</v>
      </c>
      <c r="C304" s="20" t="s">
        <v>264</v>
      </c>
      <c r="D304" s="20" t="s">
        <v>266</v>
      </c>
      <c r="E304" s="20">
        <v>92.5</v>
      </c>
      <c r="F304" s="20">
        <v>5.5</v>
      </c>
      <c r="G304" s="10" t="s">
        <v>10</v>
      </c>
      <c r="H304" s="9">
        <v>7.5</v>
      </c>
      <c r="I304" s="9"/>
      <c r="J304" s="9">
        <v>1000</v>
      </c>
      <c r="K304" s="5">
        <f t="shared" si="39"/>
        <v>9.1666666666666661</v>
      </c>
      <c r="L304" s="6">
        <f t="shared" si="46"/>
        <v>0</v>
      </c>
      <c r="M304" s="3"/>
      <c r="N304" s="11">
        <f t="shared" si="40"/>
        <v>16.666666666666664</v>
      </c>
      <c r="O304" s="5"/>
      <c r="P304" s="5">
        <v>1</v>
      </c>
      <c r="Q304" s="5">
        <v>0.25</v>
      </c>
      <c r="R304" s="12">
        <f t="shared" si="47"/>
        <v>17.916666666666664</v>
      </c>
      <c r="S304" s="3"/>
      <c r="T304" s="9">
        <f>SUMIFS('Shop Wastage+CS Margin'!F:F,'Shop Wastage+CS Margin'!D:D,'Franchise Wastage '!D304,'Shop Wastage+CS Margin'!C:C,'Franchise Wastage '!C304)</f>
        <v>28</v>
      </c>
      <c r="U304" s="13">
        <f>SUMIFS('Shop Wastage+CS Margin'!A:A,'Shop Wastage+CS Margin'!D:D,'Franchise Wastage '!D304,'Shop Wastage+CS Margin'!C:C,'Franchise Wastage '!C304)</f>
        <v>5</v>
      </c>
      <c r="V304" s="16">
        <f t="shared" si="44"/>
        <v>23.166666666666664</v>
      </c>
      <c r="W304" s="3">
        <v>23</v>
      </c>
      <c r="X304" s="7">
        <f t="shared" si="43"/>
        <v>5.0833333333333357</v>
      </c>
      <c r="Y304" s="7">
        <f t="shared" si="41"/>
        <v>10.083333333333336</v>
      </c>
      <c r="AA304" s="18">
        <f>SUMIFS(Sheet3!C:C,Sheet3!B:B,'Franchise Wastage '!D304,Sheet3!A:A,'Franchise Wastage '!C305)</f>
        <v>24</v>
      </c>
      <c r="AC304" s="3">
        <f t="shared" si="45"/>
        <v>5</v>
      </c>
    </row>
    <row r="305" spans="1:29" ht="15" customHeight="1" x14ac:dyDescent="0.25">
      <c r="A305">
        <f t="shared" si="42"/>
        <v>23</v>
      </c>
      <c r="B305" s="20" t="s">
        <v>249</v>
      </c>
      <c r="C305" s="20" t="s">
        <v>264</v>
      </c>
      <c r="D305" s="20" t="s">
        <v>267</v>
      </c>
      <c r="E305" s="20">
        <v>92.5</v>
      </c>
      <c r="F305" s="20">
        <v>5.5</v>
      </c>
      <c r="G305" s="10" t="s">
        <v>10</v>
      </c>
      <c r="H305" s="9">
        <v>7.5</v>
      </c>
      <c r="I305" s="9"/>
      <c r="J305" s="9">
        <v>1000</v>
      </c>
      <c r="K305" s="5">
        <f t="shared" si="39"/>
        <v>9.1666666666666661</v>
      </c>
      <c r="L305" s="6">
        <f t="shared" si="46"/>
        <v>0</v>
      </c>
      <c r="M305" s="3"/>
      <c r="N305" s="11">
        <f t="shared" si="40"/>
        <v>16.666666666666664</v>
      </c>
      <c r="O305" s="5"/>
      <c r="P305" s="5">
        <v>1</v>
      </c>
      <c r="Q305" s="5">
        <v>0.25</v>
      </c>
      <c r="R305" s="12">
        <f t="shared" si="47"/>
        <v>17.916666666666664</v>
      </c>
      <c r="S305" s="3"/>
      <c r="T305" s="9">
        <f>SUMIFS('Shop Wastage+CS Margin'!F:F,'Shop Wastage+CS Margin'!D:D,'Franchise Wastage '!D305,'Shop Wastage+CS Margin'!C:C,'Franchise Wastage '!C305)</f>
        <v>28</v>
      </c>
      <c r="U305" s="13">
        <f>SUMIFS('Shop Wastage+CS Margin'!A:A,'Shop Wastage+CS Margin'!D:D,'Franchise Wastage '!D305,'Shop Wastage+CS Margin'!C:C,'Franchise Wastage '!C305)</f>
        <v>5</v>
      </c>
      <c r="V305" s="16">
        <f t="shared" si="44"/>
        <v>23.166666666666664</v>
      </c>
      <c r="W305" s="3">
        <v>23</v>
      </c>
      <c r="X305" s="7">
        <f t="shared" si="43"/>
        <v>5.0833333333333357</v>
      </c>
      <c r="Y305" s="7">
        <f t="shared" si="41"/>
        <v>10.083333333333336</v>
      </c>
      <c r="AA305" s="18">
        <f>SUMIFS(Sheet3!C:C,Sheet3!B:B,'Franchise Wastage '!D305,Sheet3!A:A,'Franchise Wastage '!C306)</f>
        <v>26.666666666666668</v>
      </c>
      <c r="AC305" s="3">
        <f t="shared" si="45"/>
        <v>5</v>
      </c>
    </row>
    <row r="306" spans="1:29" ht="15" customHeight="1" x14ac:dyDescent="0.25">
      <c r="A306">
        <f t="shared" si="42"/>
        <v>23</v>
      </c>
      <c r="B306" s="20" t="s">
        <v>249</v>
      </c>
      <c r="C306" s="20" t="s">
        <v>264</v>
      </c>
      <c r="D306" s="20" t="s">
        <v>268</v>
      </c>
      <c r="E306" s="20">
        <v>92.5</v>
      </c>
      <c r="F306" s="20">
        <v>5.5</v>
      </c>
      <c r="G306" s="10" t="s">
        <v>10</v>
      </c>
      <c r="H306" s="9">
        <v>7.5</v>
      </c>
      <c r="I306" s="9"/>
      <c r="J306" s="9">
        <v>1000</v>
      </c>
      <c r="K306" s="5">
        <f t="shared" si="39"/>
        <v>9.1666666666666661</v>
      </c>
      <c r="L306" s="6">
        <f t="shared" si="46"/>
        <v>0</v>
      </c>
      <c r="M306" s="3"/>
      <c r="N306" s="11">
        <f t="shared" si="40"/>
        <v>16.666666666666664</v>
      </c>
      <c r="O306" s="5"/>
      <c r="P306" s="5">
        <v>1</v>
      </c>
      <c r="Q306" s="5">
        <v>0.25</v>
      </c>
      <c r="R306" s="12">
        <f t="shared" si="47"/>
        <v>17.916666666666664</v>
      </c>
      <c r="S306" s="3"/>
      <c r="T306" s="9">
        <f>SUMIFS('Shop Wastage+CS Margin'!F:F,'Shop Wastage+CS Margin'!D:D,'Franchise Wastage '!D306,'Shop Wastage+CS Margin'!C:C,'Franchise Wastage '!C306)</f>
        <v>28</v>
      </c>
      <c r="U306" s="13">
        <f>SUMIFS('Shop Wastage+CS Margin'!A:A,'Shop Wastage+CS Margin'!D:D,'Franchise Wastage '!D306,'Shop Wastage+CS Margin'!C:C,'Franchise Wastage '!C306)</f>
        <v>5</v>
      </c>
      <c r="V306" s="16">
        <f t="shared" si="44"/>
        <v>23.166666666666664</v>
      </c>
      <c r="W306" s="3">
        <v>23</v>
      </c>
      <c r="X306" s="7">
        <f t="shared" si="43"/>
        <v>5.0833333333333357</v>
      </c>
      <c r="Y306" s="7">
        <f t="shared" si="41"/>
        <v>10.083333333333336</v>
      </c>
      <c r="AA306" s="18">
        <f>SUMIFS(Sheet3!C:C,Sheet3!B:B,'Franchise Wastage '!D306,Sheet3!A:A,'Franchise Wastage '!C307)</f>
        <v>27</v>
      </c>
      <c r="AC306" s="3">
        <f t="shared" si="45"/>
        <v>5</v>
      </c>
    </row>
    <row r="307" spans="1:29" ht="15" customHeight="1" x14ac:dyDescent="0.25">
      <c r="A307">
        <f t="shared" si="42"/>
        <v>23</v>
      </c>
      <c r="B307" s="20" t="s">
        <v>249</v>
      </c>
      <c r="C307" s="20" t="s">
        <v>264</v>
      </c>
      <c r="D307" s="20" t="s">
        <v>269</v>
      </c>
      <c r="E307" s="20">
        <v>92.5</v>
      </c>
      <c r="F307" s="20">
        <v>5.5</v>
      </c>
      <c r="G307" s="10" t="s">
        <v>10</v>
      </c>
      <c r="H307" s="9">
        <v>7.5</v>
      </c>
      <c r="I307" s="9"/>
      <c r="J307" s="9">
        <v>1000</v>
      </c>
      <c r="K307" s="5">
        <f t="shared" si="39"/>
        <v>9.1666666666666661</v>
      </c>
      <c r="L307" s="6">
        <f t="shared" si="46"/>
        <v>0</v>
      </c>
      <c r="M307" s="3"/>
      <c r="N307" s="11">
        <f t="shared" si="40"/>
        <v>16.666666666666664</v>
      </c>
      <c r="O307" s="5"/>
      <c r="P307" s="5">
        <v>1</v>
      </c>
      <c r="Q307" s="5">
        <v>0.25</v>
      </c>
      <c r="R307" s="12">
        <f t="shared" si="47"/>
        <v>17.916666666666664</v>
      </c>
      <c r="S307" s="3"/>
      <c r="T307" s="9">
        <f>SUMIFS('Shop Wastage+CS Margin'!F:F,'Shop Wastage+CS Margin'!D:D,'Franchise Wastage '!D307,'Shop Wastage+CS Margin'!C:C,'Franchise Wastage '!C307)</f>
        <v>28</v>
      </c>
      <c r="U307" s="13">
        <f>SUMIFS('Shop Wastage+CS Margin'!A:A,'Shop Wastage+CS Margin'!D:D,'Franchise Wastage '!D307,'Shop Wastage+CS Margin'!C:C,'Franchise Wastage '!C307)</f>
        <v>5</v>
      </c>
      <c r="V307" s="16">
        <f t="shared" si="44"/>
        <v>23.166666666666664</v>
      </c>
      <c r="W307" s="3">
        <v>23</v>
      </c>
      <c r="X307" s="7">
        <f t="shared" si="43"/>
        <v>5.0833333333333357</v>
      </c>
      <c r="Y307" s="7">
        <f t="shared" si="41"/>
        <v>10.083333333333336</v>
      </c>
      <c r="AA307" s="18">
        <f>SUMIFS(Sheet3!C:C,Sheet3!B:B,'Franchise Wastage '!D307,Sheet3!A:A,'Franchise Wastage '!C308)</f>
        <v>0</v>
      </c>
      <c r="AC307" s="3">
        <f t="shared" si="45"/>
        <v>5</v>
      </c>
    </row>
    <row r="308" spans="1:29" ht="15" customHeight="1" x14ac:dyDescent="0.25">
      <c r="A308">
        <f t="shared" si="42"/>
        <v>23</v>
      </c>
      <c r="B308" s="20" t="s">
        <v>249</v>
      </c>
      <c r="C308" s="20" t="s">
        <v>264</v>
      </c>
      <c r="D308" s="20" t="s">
        <v>270</v>
      </c>
      <c r="E308" s="20">
        <v>92.5</v>
      </c>
      <c r="F308" s="20">
        <v>5.5</v>
      </c>
      <c r="G308" s="10" t="s">
        <v>10</v>
      </c>
      <c r="H308" s="9">
        <v>7.5</v>
      </c>
      <c r="I308" s="9"/>
      <c r="J308" s="9">
        <v>1000</v>
      </c>
      <c r="K308" s="5">
        <f t="shared" si="39"/>
        <v>9.1666666666666661</v>
      </c>
      <c r="L308" s="6">
        <f t="shared" si="46"/>
        <v>0</v>
      </c>
      <c r="M308" s="3"/>
      <c r="N308" s="11">
        <f t="shared" si="40"/>
        <v>16.666666666666664</v>
      </c>
      <c r="O308" s="5"/>
      <c r="P308" s="5">
        <v>1</v>
      </c>
      <c r="Q308" s="5">
        <v>0.25</v>
      </c>
      <c r="R308" s="12">
        <f t="shared" si="47"/>
        <v>17.916666666666664</v>
      </c>
      <c r="S308" s="3"/>
      <c r="T308" s="9">
        <f>SUMIFS('Shop Wastage+CS Margin'!F:F,'Shop Wastage+CS Margin'!D:D,'Franchise Wastage '!D308,'Shop Wastage+CS Margin'!C:C,'Franchise Wastage '!C308)</f>
        <v>28</v>
      </c>
      <c r="U308" s="13">
        <f>SUMIFS('Shop Wastage+CS Margin'!A:A,'Shop Wastage+CS Margin'!D:D,'Franchise Wastage '!D308,'Shop Wastage+CS Margin'!C:C,'Franchise Wastage '!C308)</f>
        <v>5</v>
      </c>
      <c r="V308" s="16">
        <f t="shared" si="44"/>
        <v>23.166666666666664</v>
      </c>
      <c r="W308" s="3">
        <v>23</v>
      </c>
      <c r="X308" s="7">
        <f t="shared" si="43"/>
        <v>5.0833333333333357</v>
      </c>
      <c r="Y308" s="7">
        <f t="shared" si="41"/>
        <v>10.083333333333336</v>
      </c>
      <c r="AA308" s="18">
        <f>SUMIFS(Sheet3!C:C,Sheet3!B:B,'Franchise Wastage '!D308,Sheet3!A:A,'Franchise Wastage '!C309)</f>
        <v>26.857142857142858</v>
      </c>
      <c r="AC308" s="3">
        <f t="shared" si="45"/>
        <v>5</v>
      </c>
    </row>
    <row r="309" spans="1:29" ht="15" customHeight="1" x14ac:dyDescent="0.25">
      <c r="A309">
        <f t="shared" si="42"/>
        <v>23</v>
      </c>
      <c r="B309" s="20" t="s">
        <v>249</v>
      </c>
      <c r="C309" s="20" t="s">
        <v>264</v>
      </c>
      <c r="D309" s="20" t="s">
        <v>271</v>
      </c>
      <c r="E309" s="20">
        <v>92.5</v>
      </c>
      <c r="F309" s="20">
        <v>5.5</v>
      </c>
      <c r="G309" s="10" t="s">
        <v>10</v>
      </c>
      <c r="H309" s="9">
        <v>7.5</v>
      </c>
      <c r="I309" s="9"/>
      <c r="J309" s="9">
        <v>1000</v>
      </c>
      <c r="K309" s="5">
        <f t="shared" si="39"/>
        <v>9.1666666666666661</v>
      </c>
      <c r="L309" s="6">
        <f t="shared" si="46"/>
        <v>0</v>
      </c>
      <c r="M309" s="3"/>
      <c r="N309" s="11">
        <f t="shared" si="40"/>
        <v>16.666666666666664</v>
      </c>
      <c r="O309" s="5"/>
      <c r="P309" s="5">
        <v>1</v>
      </c>
      <c r="Q309" s="5">
        <v>0.25</v>
      </c>
      <c r="R309" s="12">
        <f t="shared" si="47"/>
        <v>17.916666666666664</v>
      </c>
      <c r="S309" s="3"/>
      <c r="T309" s="9">
        <f>SUMIFS('Shop Wastage+CS Margin'!F:F,'Shop Wastage+CS Margin'!D:D,'Franchise Wastage '!D309,'Shop Wastage+CS Margin'!C:C,'Franchise Wastage '!C309)</f>
        <v>28</v>
      </c>
      <c r="U309" s="13">
        <f>SUMIFS('Shop Wastage+CS Margin'!A:A,'Shop Wastage+CS Margin'!D:D,'Franchise Wastage '!D309,'Shop Wastage+CS Margin'!C:C,'Franchise Wastage '!C309)</f>
        <v>5</v>
      </c>
      <c r="V309" s="16">
        <f t="shared" si="44"/>
        <v>23.166666666666664</v>
      </c>
      <c r="W309" s="3">
        <v>23</v>
      </c>
      <c r="X309" s="7">
        <f t="shared" si="43"/>
        <v>5.0833333333333357</v>
      </c>
      <c r="Y309" s="7">
        <f t="shared" si="41"/>
        <v>10.083333333333336</v>
      </c>
      <c r="AA309" s="18">
        <f>SUMIFS(Sheet3!C:C,Sheet3!B:B,'Franchise Wastage '!D309,Sheet3!A:A,'Franchise Wastage '!C310)</f>
        <v>24.666666666666668</v>
      </c>
      <c r="AC309" s="3">
        <f t="shared" si="45"/>
        <v>5</v>
      </c>
    </row>
    <row r="310" spans="1:29" ht="15" customHeight="1" x14ac:dyDescent="0.25">
      <c r="A310">
        <f t="shared" si="42"/>
        <v>23</v>
      </c>
      <c r="B310" s="20" t="s">
        <v>249</v>
      </c>
      <c r="C310" s="20" t="s">
        <v>264</v>
      </c>
      <c r="D310" s="20" t="s">
        <v>272</v>
      </c>
      <c r="E310" s="20">
        <v>92.5</v>
      </c>
      <c r="F310" s="20">
        <v>5.5</v>
      </c>
      <c r="G310" s="10" t="s">
        <v>10</v>
      </c>
      <c r="H310" s="9">
        <v>7.5</v>
      </c>
      <c r="I310" s="9"/>
      <c r="J310" s="9">
        <v>1000</v>
      </c>
      <c r="K310" s="5">
        <f t="shared" si="39"/>
        <v>9.1666666666666661</v>
      </c>
      <c r="L310" s="6">
        <f t="shared" si="46"/>
        <v>0</v>
      </c>
      <c r="M310" s="3"/>
      <c r="N310" s="11">
        <f t="shared" si="40"/>
        <v>16.666666666666664</v>
      </c>
      <c r="O310" s="5"/>
      <c r="P310" s="5">
        <v>1</v>
      </c>
      <c r="Q310" s="5">
        <v>0.25</v>
      </c>
      <c r="R310" s="12">
        <f t="shared" si="47"/>
        <v>17.916666666666664</v>
      </c>
      <c r="S310" s="3"/>
      <c r="T310" s="9">
        <f>SUMIFS('Shop Wastage+CS Margin'!F:F,'Shop Wastage+CS Margin'!D:D,'Franchise Wastage '!D310,'Shop Wastage+CS Margin'!C:C,'Franchise Wastage '!C310)</f>
        <v>28</v>
      </c>
      <c r="U310" s="13">
        <f>SUMIFS('Shop Wastage+CS Margin'!A:A,'Shop Wastage+CS Margin'!D:D,'Franchise Wastage '!D310,'Shop Wastage+CS Margin'!C:C,'Franchise Wastage '!C310)</f>
        <v>5</v>
      </c>
      <c r="V310" s="16">
        <f t="shared" si="44"/>
        <v>23.166666666666664</v>
      </c>
      <c r="W310" s="3">
        <v>23</v>
      </c>
      <c r="X310" s="7">
        <f t="shared" si="43"/>
        <v>5.0833333333333357</v>
      </c>
      <c r="Y310" s="7">
        <f t="shared" si="41"/>
        <v>10.083333333333336</v>
      </c>
      <c r="AA310" s="18">
        <f>SUMIFS(Sheet3!C:C,Sheet3!B:B,'Franchise Wastage '!D310,Sheet3!A:A,'Franchise Wastage '!C311)</f>
        <v>24</v>
      </c>
      <c r="AC310" s="3">
        <f t="shared" si="45"/>
        <v>5</v>
      </c>
    </row>
    <row r="311" spans="1:29" ht="15" customHeight="1" x14ac:dyDescent="0.25">
      <c r="A311">
        <f t="shared" si="42"/>
        <v>23</v>
      </c>
      <c r="B311" s="20" t="s">
        <v>249</v>
      </c>
      <c r="C311" s="20" t="s">
        <v>264</v>
      </c>
      <c r="D311" s="20" t="s">
        <v>273</v>
      </c>
      <c r="E311" s="20">
        <v>92.5</v>
      </c>
      <c r="F311" s="20">
        <v>5.5</v>
      </c>
      <c r="G311" s="10" t="s">
        <v>10</v>
      </c>
      <c r="H311" s="9">
        <v>7.5</v>
      </c>
      <c r="I311" s="9"/>
      <c r="J311" s="9">
        <v>1000</v>
      </c>
      <c r="K311" s="5">
        <f t="shared" si="39"/>
        <v>9.1666666666666661</v>
      </c>
      <c r="L311" s="6">
        <f t="shared" si="46"/>
        <v>0</v>
      </c>
      <c r="M311" s="3"/>
      <c r="N311" s="11">
        <f t="shared" si="40"/>
        <v>16.666666666666664</v>
      </c>
      <c r="O311" s="5"/>
      <c r="P311" s="5">
        <v>1</v>
      </c>
      <c r="Q311" s="5">
        <v>0.25</v>
      </c>
      <c r="R311" s="12">
        <f t="shared" si="47"/>
        <v>17.916666666666664</v>
      </c>
      <c r="S311" s="3"/>
      <c r="T311" s="9">
        <f>SUMIFS('Shop Wastage+CS Margin'!F:F,'Shop Wastage+CS Margin'!D:D,'Franchise Wastage '!D311,'Shop Wastage+CS Margin'!C:C,'Franchise Wastage '!C311)</f>
        <v>28</v>
      </c>
      <c r="U311" s="13">
        <f>SUMIFS('Shop Wastage+CS Margin'!A:A,'Shop Wastage+CS Margin'!D:D,'Franchise Wastage '!D311,'Shop Wastage+CS Margin'!C:C,'Franchise Wastage '!C311)</f>
        <v>5</v>
      </c>
      <c r="V311" s="16">
        <f t="shared" si="44"/>
        <v>23.166666666666664</v>
      </c>
      <c r="W311" s="3">
        <v>23</v>
      </c>
      <c r="X311" s="7">
        <f t="shared" si="43"/>
        <v>5.0833333333333357</v>
      </c>
      <c r="Y311" s="7">
        <f t="shared" si="41"/>
        <v>10.083333333333336</v>
      </c>
      <c r="AA311" s="18">
        <f>SUMIFS(Sheet3!C:C,Sheet3!B:B,'Franchise Wastage '!D311,Sheet3!A:A,'Franchise Wastage '!C312)</f>
        <v>0</v>
      </c>
      <c r="AC311" s="3">
        <f t="shared" si="45"/>
        <v>5</v>
      </c>
    </row>
    <row r="312" spans="1:29" ht="15" customHeight="1" x14ac:dyDescent="0.25">
      <c r="A312">
        <f t="shared" si="42"/>
        <v>23</v>
      </c>
      <c r="B312" s="20" t="s">
        <v>249</v>
      </c>
      <c r="C312" s="20" t="s">
        <v>264</v>
      </c>
      <c r="D312" s="20" t="s">
        <v>274</v>
      </c>
      <c r="E312" s="20">
        <v>92.5</v>
      </c>
      <c r="F312" s="20">
        <v>5.5</v>
      </c>
      <c r="G312" s="10" t="s">
        <v>10</v>
      </c>
      <c r="H312" s="9">
        <v>7.5</v>
      </c>
      <c r="I312" s="9"/>
      <c r="J312" s="9">
        <v>1000</v>
      </c>
      <c r="K312" s="5">
        <f t="shared" si="39"/>
        <v>9.1666666666666661</v>
      </c>
      <c r="L312" s="6">
        <f t="shared" si="46"/>
        <v>0</v>
      </c>
      <c r="M312" s="3"/>
      <c r="N312" s="11">
        <f t="shared" si="40"/>
        <v>16.666666666666664</v>
      </c>
      <c r="O312" s="5"/>
      <c r="P312" s="5">
        <v>1</v>
      </c>
      <c r="Q312" s="5">
        <v>0.25</v>
      </c>
      <c r="R312" s="12">
        <f t="shared" si="47"/>
        <v>17.916666666666664</v>
      </c>
      <c r="S312" s="3"/>
      <c r="T312" s="9">
        <f>SUMIFS('Shop Wastage+CS Margin'!F:F,'Shop Wastage+CS Margin'!D:D,'Franchise Wastage '!D312,'Shop Wastage+CS Margin'!C:C,'Franchise Wastage '!C312)</f>
        <v>28</v>
      </c>
      <c r="U312" s="13">
        <f>SUMIFS('Shop Wastage+CS Margin'!A:A,'Shop Wastage+CS Margin'!D:D,'Franchise Wastage '!D312,'Shop Wastage+CS Margin'!C:C,'Franchise Wastage '!C312)</f>
        <v>5</v>
      </c>
      <c r="V312" s="16">
        <f t="shared" si="44"/>
        <v>23.166666666666664</v>
      </c>
      <c r="W312" s="3">
        <v>23</v>
      </c>
      <c r="X312" s="7">
        <f t="shared" si="43"/>
        <v>5.0833333333333357</v>
      </c>
      <c r="Y312" s="7">
        <f t="shared" si="41"/>
        <v>10.083333333333336</v>
      </c>
      <c r="AA312" s="18">
        <f>SUMIFS(Sheet3!C:C,Sheet3!B:B,'Franchise Wastage '!D312,Sheet3!A:A,'Franchise Wastage '!C313)</f>
        <v>0</v>
      </c>
      <c r="AC312" s="3">
        <f t="shared" si="45"/>
        <v>5</v>
      </c>
    </row>
    <row r="313" spans="1:29" ht="15" customHeight="1" x14ac:dyDescent="0.25">
      <c r="A313">
        <f t="shared" si="42"/>
        <v>23</v>
      </c>
      <c r="B313" s="20" t="s">
        <v>249</v>
      </c>
      <c r="C313" s="20" t="s">
        <v>264</v>
      </c>
      <c r="D313" s="20" t="s">
        <v>275</v>
      </c>
      <c r="E313" s="20">
        <v>92.5</v>
      </c>
      <c r="F313" s="20">
        <v>5.5</v>
      </c>
      <c r="G313" s="10" t="s">
        <v>10</v>
      </c>
      <c r="H313" s="9">
        <v>7.5</v>
      </c>
      <c r="I313" s="9"/>
      <c r="J313" s="9">
        <v>1000</v>
      </c>
      <c r="K313" s="5">
        <f t="shared" si="39"/>
        <v>9.1666666666666661</v>
      </c>
      <c r="L313" s="6">
        <f t="shared" si="46"/>
        <v>0</v>
      </c>
      <c r="M313" s="3"/>
      <c r="N313" s="11">
        <f t="shared" si="40"/>
        <v>16.666666666666664</v>
      </c>
      <c r="O313" s="5"/>
      <c r="P313" s="5">
        <v>1</v>
      </c>
      <c r="Q313" s="5">
        <v>0.25</v>
      </c>
      <c r="R313" s="12">
        <f t="shared" si="47"/>
        <v>17.916666666666664</v>
      </c>
      <c r="S313" s="3"/>
      <c r="T313" s="9">
        <f>SUMIFS('Shop Wastage+CS Margin'!F:F,'Shop Wastage+CS Margin'!D:D,'Franchise Wastage '!D313,'Shop Wastage+CS Margin'!C:C,'Franchise Wastage '!C313)</f>
        <v>28</v>
      </c>
      <c r="U313" s="13">
        <f>SUMIFS('Shop Wastage+CS Margin'!A:A,'Shop Wastage+CS Margin'!D:D,'Franchise Wastage '!D313,'Shop Wastage+CS Margin'!C:C,'Franchise Wastage '!C313)</f>
        <v>5</v>
      </c>
      <c r="V313" s="16">
        <f t="shared" si="44"/>
        <v>23.166666666666664</v>
      </c>
      <c r="W313" s="3">
        <v>23</v>
      </c>
      <c r="X313" s="7">
        <f t="shared" si="43"/>
        <v>5.0833333333333357</v>
      </c>
      <c r="Y313" s="7">
        <f t="shared" si="41"/>
        <v>10.083333333333336</v>
      </c>
      <c r="AA313" s="18">
        <f>SUMIFS(Sheet3!C:C,Sheet3!B:B,'Franchise Wastage '!D313,Sheet3!A:A,'Franchise Wastage '!C314)</f>
        <v>0</v>
      </c>
      <c r="AC313" s="3">
        <f t="shared" si="45"/>
        <v>5</v>
      </c>
    </row>
    <row r="314" spans="1:29" ht="15" customHeight="1" x14ac:dyDescent="0.25">
      <c r="A314">
        <f t="shared" si="42"/>
        <v>23</v>
      </c>
      <c r="B314" s="20" t="s">
        <v>249</v>
      </c>
      <c r="C314" s="20" t="s">
        <v>264</v>
      </c>
      <c r="D314" s="20" t="s">
        <v>276</v>
      </c>
      <c r="E314" s="20">
        <v>92.5</v>
      </c>
      <c r="F314" s="20">
        <v>5.5</v>
      </c>
      <c r="G314" s="10" t="s">
        <v>10</v>
      </c>
      <c r="H314" s="9">
        <v>7.5</v>
      </c>
      <c r="I314" s="9"/>
      <c r="J314" s="9">
        <v>1000</v>
      </c>
      <c r="K314" s="5">
        <f t="shared" si="39"/>
        <v>9.1666666666666661</v>
      </c>
      <c r="L314" s="6">
        <f t="shared" si="46"/>
        <v>0</v>
      </c>
      <c r="M314" s="3"/>
      <c r="N314" s="11">
        <f t="shared" si="40"/>
        <v>16.666666666666664</v>
      </c>
      <c r="O314" s="5"/>
      <c r="P314" s="5">
        <v>1</v>
      </c>
      <c r="Q314" s="5">
        <v>0.25</v>
      </c>
      <c r="R314" s="12">
        <f t="shared" si="47"/>
        <v>17.916666666666664</v>
      </c>
      <c r="S314" s="3"/>
      <c r="T314" s="9">
        <f>SUMIFS('Shop Wastage+CS Margin'!F:F,'Shop Wastage+CS Margin'!D:D,'Franchise Wastage '!D314,'Shop Wastage+CS Margin'!C:C,'Franchise Wastage '!C314)</f>
        <v>28</v>
      </c>
      <c r="U314" s="13">
        <f>SUMIFS('Shop Wastage+CS Margin'!A:A,'Shop Wastage+CS Margin'!D:D,'Franchise Wastage '!D314,'Shop Wastage+CS Margin'!C:C,'Franchise Wastage '!C314)</f>
        <v>5</v>
      </c>
      <c r="V314" s="16">
        <f t="shared" si="44"/>
        <v>23.166666666666664</v>
      </c>
      <c r="W314" s="3">
        <v>23</v>
      </c>
      <c r="X314" s="7">
        <f t="shared" si="43"/>
        <v>5.0833333333333357</v>
      </c>
      <c r="Y314" s="7">
        <f t="shared" si="41"/>
        <v>10.083333333333336</v>
      </c>
      <c r="AA314" s="18">
        <f>SUMIFS(Sheet3!C:C,Sheet3!B:B,'Franchise Wastage '!D314,Sheet3!A:A,'Franchise Wastage '!C315)</f>
        <v>25</v>
      </c>
      <c r="AC314" s="3">
        <f t="shared" si="45"/>
        <v>5</v>
      </c>
    </row>
    <row r="315" spans="1:29" ht="15" customHeight="1" x14ac:dyDescent="0.25">
      <c r="A315">
        <f t="shared" si="42"/>
        <v>23</v>
      </c>
      <c r="B315" s="20" t="s">
        <v>249</v>
      </c>
      <c r="C315" s="20" t="s">
        <v>264</v>
      </c>
      <c r="D315" s="20" t="s">
        <v>277</v>
      </c>
      <c r="E315" s="20">
        <v>92.5</v>
      </c>
      <c r="F315" s="20">
        <v>5.5</v>
      </c>
      <c r="G315" s="10" t="s">
        <v>10</v>
      </c>
      <c r="H315" s="9">
        <v>7.5</v>
      </c>
      <c r="I315" s="9"/>
      <c r="J315" s="9">
        <v>1000</v>
      </c>
      <c r="K315" s="5">
        <f t="shared" si="39"/>
        <v>9.1666666666666661</v>
      </c>
      <c r="L315" s="6">
        <f t="shared" si="46"/>
        <v>0</v>
      </c>
      <c r="M315" s="3"/>
      <c r="N315" s="11">
        <f t="shared" si="40"/>
        <v>16.666666666666664</v>
      </c>
      <c r="O315" s="5"/>
      <c r="P315" s="5">
        <v>1</v>
      </c>
      <c r="Q315" s="5">
        <v>0.25</v>
      </c>
      <c r="R315" s="12">
        <f t="shared" si="47"/>
        <v>17.916666666666664</v>
      </c>
      <c r="S315" s="3"/>
      <c r="T315" s="9">
        <f>SUMIFS('Shop Wastage+CS Margin'!F:F,'Shop Wastage+CS Margin'!D:D,'Franchise Wastage '!D315,'Shop Wastage+CS Margin'!C:C,'Franchise Wastage '!C315)</f>
        <v>28</v>
      </c>
      <c r="U315" s="13">
        <f>SUMIFS('Shop Wastage+CS Margin'!A:A,'Shop Wastage+CS Margin'!D:D,'Franchise Wastage '!D315,'Shop Wastage+CS Margin'!C:C,'Franchise Wastage '!C315)</f>
        <v>5</v>
      </c>
      <c r="V315" s="16">
        <f t="shared" si="44"/>
        <v>23.166666666666664</v>
      </c>
      <c r="W315" s="3">
        <v>23</v>
      </c>
      <c r="X315" s="7">
        <f t="shared" si="43"/>
        <v>5.0833333333333357</v>
      </c>
      <c r="Y315" s="7">
        <f t="shared" si="41"/>
        <v>10.083333333333336</v>
      </c>
      <c r="AA315" s="18">
        <f>SUMIFS(Sheet3!C:C,Sheet3!B:B,'Franchise Wastage '!D315,Sheet3!A:A,'Franchise Wastage '!C316)</f>
        <v>27</v>
      </c>
      <c r="AC315" s="3">
        <f t="shared" si="45"/>
        <v>5</v>
      </c>
    </row>
    <row r="316" spans="1:29" ht="15" customHeight="1" x14ac:dyDescent="0.25">
      <c r="A316">
        <f t="shared" si="42"/>
        <v>23</v>
      </c>
      <c r="B316" s="20" t="s">
        <v>249</v>
      </c>
      <c r="C316" s="20" t="s">
        <v>264</v>
      </c>
      <c r="D316" s="20" t="s">
        <v>278</v>
      </c>
      <c r="E316" s="20">
        <v>92.5</v>
      </c>
      <c r="F316" s="20">
        <v>5.5</v>
      </c>
      <c r="G316" s="10" t="s">
        <v>10</v>
      </c>
      <c r="H316" s="9">
        <v>7.5</v>
      </c>
      <c r="I316" s="9"/>
      <c r="J316" s="9">
        <v>1000</v>
      </c>
      <c r="K316" s="5">
        <f t="shared" si="39"/>
        <v>9.1666666666666661</v>
      </c>
      <c r="L316" s="6">
        <f t="shared" si="46"/>
        <v>0</v>
      </c>
      <c r="M316" s="3"/>
      <c r="N316" s="11">
        <f t="shared" si="40"/>
        <v>16.666666666666664</v>
      </c>
      <c r="O316" s="5"/>
      <c r="P316" s="5">
        <v>1</v>
      </c>
      <c r="Q316" s="5">
        <v>0.25</v>
      </c>
      <c r="R316" s="12">
        <f t="shared" si="47"/>
        <v>17.916666666666664</v>
      </c>
      <c r="S316" s="3"/>
      <c r="T316" s="9">
        <f>SUMIFS('Shop Wastage+CS Margin'!F:F,'Shop Wastage+CS Margin'!D:D,'Franchise Wastage '!D316,'Shop Wastage+CS Margin'!C:C,'Franchise Wastage '!C316)</f>
        <v>28</v>
      </c>
      <c r="U316" s="13">
        <f>SUMIFS('Shop Wastage+CS Margin'!A:A,'Shop Wastage+CS Margin'!D:D,'Franchise Wastage '!D316,'Shop Wastage+CS Margin'!C:C,'Franchise Wastage '!C316)</f>
        <v>5</v>
      </c>
      <c r="V316" s="16">
        <f t="shared" si="44"/>
        <v>23.166666666666664</v>
      </c>
      <c r="W316" s="3">
        <v>23</v>
      </c>
      <c r="X316" s="7">
        <f t="shared" si="43"/>
        <v>5.0833333333333357</v>
      </c>
      <c r="Y316" s="7">
        <f t="shared" si="41"/>
        <v>10.083333333333336</v>
      </c>
      <c r="AA316" s="18">
        <f>SUMIFS(Sheet3!C:C,Sheet3!B:B,'Franchise Wastage '!D316,Sheet3!A:A,'Franchise Wastage '!C317)</f>
        <v>0</v>
      </c>
      <c r="AC316" s="3">
        <f t="shared" si="45"/>
        <v>5</v>
      </c>
    </row>
    <row r="317" spans="1:29" ht="15" customHeight="1" x14ac:dyDescent="0.25">
      <c r="A317">
        <f t="shared" si="42"/>
        <v>23</v>
      </c>
      <c r="B317" s="20" t="s">
        <v>249</v>
      </c>
      <c r="C317" s="20" t="s">
        <v>264</v>
      </c>
      <c r="D317" s="20" t="s">
        <v>279</v>
      </c>
      <c r="E317" s="20">
        <v>92.5</v>
      </c>
      <c r="F317" s="20">
        <v>5.5</v>
      </c>
      <c r="G317" s="10" t="s">
        <v>10</v>
      </c>
      <c r="H317" s="9">
        <v>7.5</v>
      </c>
      <c r="I317" s="9"/>
      <c r="J317" s="9">
        <v>1000</v>
      </c>
      <c r="K317" s="5">
        <f t="shared" si="39"/>
        <v>9.1666666666666661</v>
      </c>
      <c r="L317" s="6">
        <f t="shared" si="46"/>
        <v>0</v>
      </c>
      <c r="M317" s="3"/>
      <c r="N317" s="11">
        <f t="shared" si="40"/>
        <v>16.666666666666664</v>
      </c>
      <c r="O317" s="5"/>
      <c r="P317" s="5">
        <v>1</v>
      </c>
      <c r="Q317" s="5">
        <v>0.25</v>
      </c>
      <c r="R317" s="12">
        <f t="shared" si="47"/>
        <v>17.916666666666664</v>
      </c>
      <c r="S317" s="3"/>
      <c r="T317" s="9">
        <f>SUMIFS('Shop Wastage+CS Margin'!F:F,'Shop Wastage+CS Margin'!D:D,'Franchise Wastage '!D317,'Shop Wastage+CS Margin'!C:C,'Franchise Wastage '!C317)</f>
        <v>28</v>
      </c>
      <c r="U317" s="13">
        <f>SUMIFS('Shop Wastage+CS Margin'!A:A,'Shop Wastage+CS Margin'!D:D,'Franchise Wastage '!D317,'Shop Wastage+CS Margin'!C:C,'Franchise Wastage '!C317)</f>
        <v>5</v>
      </c>
      <c r="V317" s="16">
        <f t="shared" si="44"/>
        <v>23.166666666666664</v>
      </c>
      <c r="W317" s="3">
        <v>23</v>
      </c>
      <c r="X317" s="7">
        <f t="shared" si="43"/>
        <v>5.0833333333333357</v>
      </c>
      <c r="Y317" s="7">
        <f t="shared" si="41"/>
        <v>10.083333333333336</v>
      </c>
      <c r="AA317" s="18">
        <f>SUMIFS(Sheet3!C:C,Sheet3!B:B,'Franchise Wastage '!D317,Sheet3!A:A,'Franchise Wastage '!C318)</f>
        <v>0</v>
      </c>
      <c r="AC317" s="3">
        <f t="shared" si="45"/>
        <v>5</v>
      </c>
    </row>
    <row r="318" spans="1:29" ht="15" customHeight="1" x14ac:dyDescent="0.25">
      <c r="A318">
        <f t="shared" si="42"/>
        <v>23</v>
      </c>
      <c r="B318" s="20" t="s">
        <v>249</v>
      </c>
      <c r="C318" s="20" t="s">
        <v>264</v>
      </c>
      <c r="D318" s="20" t="s">
        <v>280</v>
      </c>
      <c r="E318" s="20">
        <v>92.5</v>
      </c>
      <c r="F318" s="20">
        <v>5.5</v>
      </c>
      <c r="G318" s="10" t="s">
        <v>10</v>
      </c>
      <c r="H318" s="9">
        <v>7.5</v>
      </c>
      <c r="I318" s="9"/>
      <c r="J318" s="9">
        <v>1000</v>
      </c>
      <c r="K318" s="5">
        <f t="shared" si="39"/>
        <v>9.1666666666666661</v>
      </c>
      <c r="L318" s="6">
        <f t="shared" si="46"/>
        <v>0</v>
      </c>
      <c r="M318" s="3"/>
      <c r="N318" s="11">
        <f t="shared" si="40"/>
        <v>16.666666666666664</v>
      </c>
      <c r="O318" s="5"/>
      <c r="P318" s="5">
        <v>1</v>
      </c>
      <c r="Q318" s="5">
        <v>0.25</v>
      </c>
      <c r="R318" s="12">
        <f t="shared" si="47"/>
        <v>17.916666666666664</v>
      </c>
      <c r="S318" s="3"/>
      <c r="T318" s="9">
        <f>SUMIFS('Shop Wastage+CS Margin'!F:F,'Shop Wastage+CS Margin'!D:D,'Franchise Wastage '!D318,'Shop Wastage+CS Margin'!C:C,'Franchise Wastage '!C318)</f>
        <v>28</v>
      </c>
      <c r="U318" s="13">
        <f>SUMIFS('Shop Wastage+CS Margin'!A:A,'Shop Wastage+CS Margin'!D:D,'Franchise Wastage '!D318,'Shop Wastage+CS Margin'!C:C,'Franchise Wastage '!C318)</f>
        <v>5</v>
      </c>
      <c r="V318" s="16">
        <f t="shared" si="44"/>
        <v>23.166666666666664</v>
      </c>
      <c r="W318" s="3">
        <v>23</v>
      </c>
      <c r="X318" s="7">
        <f t="shared" si="43"/>
        <v>5.0833333333333357</v>
      </c>
      <c r="Y318" s="7">
        <f t="shared" si="41"/>
        <v>10.083333333333336</v>
      </c>
      <c r="AA318" s="18">
        <f>SUMIFS(Sheet3!C:C,Sheet3!B:B,'Franchise Wastage '!D318,Sheet3!A:A,'Franchise Wastage '!C319)</f>
        <v>0</v>
      </c>
      <c r="AC318" s="3">
        <f t="shared" si="45"/>
        <v>5</v>
      </c>
    </row>
    <row r="319" spans="1:29" ht="15" customHeight="1" x14ac:dyDescent="0.25">
      <c r="A319">
        <f t="shared" si="42"/>
        <v>23</v>
      </c>
      <c r="B319" s="20" t="s">
        <v>249</v>
      </c>
      <c r="C319" s="20" t="s">
        <v>264</v>
      </c>
      <c r="D319" s="20" t="s">
        <v>281</v>
      </c>
      <c r="E319" s="20">
        <v>92.5</v>
      </c>
      <c r="F319" s="20">
        <v>5.5</v>
      </c>
      <c r="G319" s="10" t="s">
        <v>10</v>
      </c>
      <c r="H319" s="9">
        <v>7.5</v>
      </c>
      <c r="I319" s="9"/>
      <c r="J319" s="9">
        <v>1000</v>
      </c>
      <c r="K319" s="5">
        <f t="shared" si="39"/>
        <v>9.1666666666666661</v>
      </c>
      <c r="L319" s="6">
        <f t="shared" si="46"/>
        <v>0</v>
      </c>
      <c r="M319" s="3"/>
      <c r="N319" s="11">
        <f t="shared" si="40"/>
        <v>16.666666666666664</v>
      </c>
      <c r="O319" s="5"/>
      <c r="P319" s="5">
        <v>1</v>
      </c>
      <c r="Q319" s="5">
        <v>0.25</v>
      </c>
      <c r="R319" s="12">
        <f t="shared" si="47"/>
        <v>17.916666666666664</v>
      </c>
      <c r="S319" s="3"/>
      <c r="T319" s="9">
        <f>SUMIFS('Shop Wastage+CS Margin'!F:F,'Shop Wastage+CS Margin'!D:D,'Franchise Wastage '!D319,'Shop Wastage+CS Margin'!C:C,'Franchise Wastage '!C319)</f>
        <v>28</v>
      </c>
      <c r="U319" s="13">
        <f>SUMIFS('Shop Wastage+CS Margin'!A:A,'Shop Wastage+CS Margin'!D:D,'Franchise Wastage '!D319,'Shop Wastage+CS Margin'!C:C,'Franchise Wastage '!C319)</f>
        <v>5</v>
      </c>
      <c r="V319" s="16">
        <f t="shared" si="44"/>
        <v>23.166666666666664</v>
      </c>
      <c r="W319" s="3">
        <v>23</v>
      </c>
      <c r="X319" s="7">
        <f t="shared" si="43"/>
        <v>5.0833333333333357</v>
      </c>
      <c r="Y319" s="7">
        <f t="shared" si="41"/>
        <v>10.083333333333336</v>
      </c>
      <c r="AA319" s="18">
        <f>SUMIFS(Sheet3!C:C,Sheet3!B:B,'Franchise Wastage '!D319,Sheet3!A:A,'Franchise Wastage '!C320)</f>
        <v>0</v>
      </c>
      <c r="AC319" s="3">
        <f t="shared" si="45"/>
        <v>5</v>
      </c>
    </row>
    <row r="320" spans="1:29" ht="15" customHeight="1" x14ac:dyDescent="0.25">
      <c r="A320">
        <f t="shared" si="42"/>
        <v>23</v>
      </c>
      <c r="B320" s="20" t="s">
        <v>249</v>
      </c>
      <c r="C320" s="20" t="s">
        <v>264</v>
      </c>
      <c r="D320" s="20" t="s">
        <v>282</v>
      </c>
      <c r="E320" s="20">
        <v>92.5</v>
      </c>
      <c r="F320" s="20">
        <v>5.5</v>
      </c>
      <c r="G320" s="10" t="s">
        <v>10</v>
      </c>
      <c r="H320" s="9">
        <v>7.5</v>
      </c>
      <c r="I320" s="9"/>
      <c r="J320" s="9">
        <v>1000</v>
      </c>
      <c r="K320" s="5">
        <f t="shared" si="39"/>
        <v>9.1666666666666661</v>
      </c>
      <c r="L320" s="6">
        <f t="shared" si="46"/>
        <v>0</v>
      </c>
      <c r="M320" s="3"/>
      <c r="N320" s="11">
        <f t="shared" si="40"/>
        <v>16.666666666666664</v>
      </c>
      <c r="O320" s="5"/>
      <c r="P320" s="5">
        <v>1</v>
      </c>
      <c r="Q320" s="5">
        <v>0.25</v>
      </c>
      <c r="R320" s="12">
        <f t="shared" si="47"/>
        <v>17.916666666666664</v>
      </c>
      <c r="S320" s="3"/>
      <c r="T320" s="9">
        <f>SUMIFS('Shop Wastage+CS Margin'!F:F,'Shop Wastage+CS Margin'!D:D,'Franchise Wastage '!D320,'Shop Wastage+CS Margin'!C:C,'Franchise Wastage '!C320)</f>
        <v>28</v>
      </c>
      <c r="U320" s="13">
        <f>SUMIFS('Shop Wastage+CS Margin'!A:A,'Shop Wastage+CS Margin'!D:D,'Franchise Wastage '!D320,'Shop Wastage+CS Margin'!C:C,'Franchise Wastage '!C320)</f>
        <v>5</v>
      </c>
      <c r="V320" s="16">
        <f t="shared" si="44"/>
        <v>23.166666666666664</v>
      </c>
      <c r="W320" s="3">
        <v>23</v>
      </c>
      <c r="X320" s="7">
        <f t="shared" si="43"/>
        <v>5.0833333333333357</v>
      </c>
      <c r="Y320" s="7">
        <f t="shared" si="41"/>
        <v>10.083333333333336</v>
      </c>
      <c r="AA320" s="18">
        <f>SUMIFS(Sheet3!C:C,Sheet3!B:B,'Franchise Wastage '!D320,Sheet3!A:A,'Franchise Wastage '!C321)</f>
        <v>33</v>
      </c>
      <c r="AC320" s="3">
        <f t="shared" si="45"/>
        <v>5</v>
      </c>
    </row>
    <row r="321" spans="1:29" ht="15" customHeight="1" x14ac:dyDescent="0.25">
      <c r="A321">
        <f t="shared" si="42"/>
        <v>23</v>
      </c>
      <c r="B321" s="20" t="s">
        <v>249</v>
      </c>
      <c r="C321" s="20" t="s">
        <v>264</v>
      </c>
      <c r="D321" s="20" t="s">
        <v>283</v>
      </c>
      <c r="E321" s="20">
        <v>92.5</v>
      </c>
      <c r="F321" s="20">
        <v>5.5</v>
      </c>
      <c r="G321" s="10" t="s">
        <v>10</v>
      </c>
      <c r="H321" s="9">
        <v>7.5</v>
      </c>
      <c r="I321" s="9"/>
      <c r="J321" s="9">
        <v>1000</v>
      </c>
      <c r="K321" s="5">
        <f t="shared" si="39"/>
        <v>9.1666666666666661</v>
      </c>
      <c r="L321" s="6">
        <f t="shared" si="46"/>
        <v>0</v>
      </c>
      <c r="M321" s="3"/>
      <c r="N321" s="11">
        <f t="shared" si="40"/>
        <v>16.666666666666664</v>
      </c>
      <c r="O321" s="5"/>
      <c r="P321" s="5">
        <v>1</v>
      </c>
      <c r="Q321" s="5">
        <v>0.25</v>
      </c>
      <c r="R321" s="12">
        <f t="shared" si="47"/>
        <v>17.916666666666664</v>
      </c>
      <c r="S321" s="3"/>
      <c r="T321" s="9">
        <f>SUMIFS('Shop Wastage+CS Margin'!F:F,'Shop Wastage+CS Margin'!D:D,'Franchise Wastage '!D321,'Shop Wastage+CS Margin'!C:C,'Franchise Wastage '!C321)</f>
        <v>28</v>
      </c>
      <c r="U321" s="13">
        <f>SUMIFS('Shop Wastage+CS Margin'!A:A,'Shop Wastage+CS Margin'!D:D,'Franchise Wastage '!D321,'Shop Wastage+CS Margin'!C:C,'Franchise Wastage '!C321)</f>
        <v>5</v>
      </c>
      <c r="V321" s="16">
        <f t="shared" si="44"/>
        <v>23.166666666666664</v>
      </c>
      <c r="W321" s="3">
        <v>23</v>
      </c>
      <c r="X321" s="7">
        <f t="shared" si="43"/>
        <v>5.0833333333333357</v>
      </c>
      <c r="Y321" s="7">
        <f t="shared" si="41"/>
        <v>10.083333333333336</v>
      </c>
      <c r="AA321" s="18">
        <f>SUMIFS(Sheet3!C:C,Sheet3!B:B,'Franchise Wastage '!D321,Sheet3!A:A,'Franchise Wastage '!C322)</f>
        <v>0</v>
      </c>
      <c r="AC321" s="3">
        <f t="shared" si="45"/>
        <v>5</v>
      </c>
    </row>
    <row r="322" spans="1:29" ht="15" customHeight="1" x14ac:dyDescent="0.25">
      <c r="A322">
        <f t="shared" si="42"/>
        <v>23</v>
      </c>
      <c r="B322" s="20" t="s">
        <v>249</v>
      </c>
      <c r="C322" s="20" t="s">
        <v>264</v>
      </c>
      <c r="D322" s="20" t="s">
        <v>284</v>
      </c>
      <c r="E322" s="20">
        <v>92.5</v>
      </c>
      <c r="F322" s="20">
        <v>5.5</v>
      </c>
      <c r="G322" s="10" t="s">
        <v>10</v>
      </c>
      <c r="H322" s="9">
        <v>7.5</v>
      </c>
      <c r="I322" s="9"/>
      <c r="J322" s="9">
        <v>1000</v>
      </c>
      <c r="K322" s="5">
        <f t="shared" ref="K322:K385" si="48">((IF(G322="Net Wt",F322,"0"))*J322)/($D$1*10)</f>
        <v>9.1666666666666661</v>
      </c>
      <c r="L322" s="6">
        <f t="shared" si="46"/>
        <v>0</v>
      </c>
      <c r="M322" s="3"/>
      <c r="N322" s="11">
        <f t="shared" ref="N322:N385" si="49">VALUE(K322+L322+H322)</f>
        <v>16.666666666666664</v>
      </c>
      <c r="O322" s="5"/>
      <c r="P322" s="5">
        <v>1</v>
      </c>
      <c r="Q322" s="5">
        <v>0.25</v>
      </c>
      <c r="R322" s="12">
        <f t="shared" si="47"/>
        <v>17.916666666666664</v>
      </c>
      <c r="S322" s="3"/>
      <c r="T322" s="9">
        <f>SUMIFS('Shop Wastage+CS Margin'!F:F,'Shop Wastage+CS Margin'!D:D,'Franchise Wastage '!D322,'Shop Wastage+CS Margin'!C:C,'Franchise Wastage '!C322)</f>
        <v>28</v>
      </c>
      <c r="U322" s="13">
        <f>SUMIFS('Shop Wastage+CS Margin'!A:A,'Shop Wastage+CS Margin'!D:D,'Franchise Wastage '!D322,'Shop Wastage+CS Margin'!C:C,'Franchise Wastage '!C322)</f>
        <v>5</v>
      </c>
      <c r="V322" s="16">
        <f t="shared" si="44"/>
        <v>23.166666666666664</v>
      </c>
      <c r="W322" s="3">
        <v>23</v>
      </c>
      <c r="X322" s="7">
        <f t="shared" si="43"/>
        <v>5.0833333333333357</v>
      </c>
      <c r="Y322" s="7">
        <f t="shared" ref="Y322:Y385" si="50">VALUE(T322-R322)</f>
        <v>10.083333333333336</v>
      </c>
      <c r="AA322" s="18">
        <f>SUMIFS(Sheet3!C:C,Sheet3!B:B,'Franchise Wastage '!D322,Sheet3!A:A,'Franchise Wastage '!C323)</f>
        <v>0</v>
      </c>
      <c r="AC322" s="3">
        <f t="shared" si="45"/>
        <v>5</v>
      </c>
    </row>
    <row r="323" spans="1:29" ht="15" customHeight="1" x14ac:dyDescent="0.25">
      <c r="A323">
        <f t="shared" ref="A323:A386" si="51">W323</f>
        <v>23</v>
      </c>
      <c r="B323" s="20" t="s">
        <v>249</v>
      </c>
      <c r="C323" s="20" t="s">
        <v>264</v>
      </c>
      <c r="D323" s="20" t="s">
        <v>285</v>
      </c>
      <c r="E323" s="20">
        <v>92.5</v>
      </c>
      <c r="F323" s="20">
        <v>5.5</v>
      </c>
      <c r="G323" s="10" t="s">
        <v>10</v>
      </c>
      <c r="H323" s="9">
        <v>7.5</v>
      </c>
      <c r="I323" s="9"/>
      <c r="J323" s="9">
        <v>1000</v>
      </c>
      <c r="K323" s="5">
        <f t="shared" si="48"/>
        <v>9.1666666666666661</v>
      </c>
      <c r="L323" s="6">
        <f t="shared" si="46"/>
        <v>0</v>
      </c>
      <c r="M323" s="3"/>
      <c r="N323" s="11">
        <f t="shared" si="49"/>
        <v>16.666666666666664</v>
      </c>
      <c r="O323" s="5"/>
      <c r="P323" s="5">
        <v>1</v>
      </c>
      <c r="Q323" s="5">
        <v>0.25</v>
      </c>
      <c r="R323" s="12">
        <f t="shared" si="47"/>
        <v>17.916666666666664</v>
      </c>
      <c r="S323" s="3"/>
      <c r="T323" s="9">
        <f>SUMIFS('Shop Wastage+CS Margin'!F:F,'Shop Wastage+CS Margin'!D:D,'Franchise Wastage '!D323,'Shop Wastage+CS Margin'!C:C,'Franchise Wastage '!C323)</f>
        <v>28</v>
      </c>
      <c r="U323" s="13">
        <f>SUMIFS('Shop Wastage+CS Margin'!A:A,'Shop Wastage+CS Margin'!D:D,'Franchise Wastage '!D323,'Shop Wastage+CS Margin'!C:C,'Franchise Wastage '!C323)</f>
        <v>5</v>
      </c>
      <c r="V323" s="16">
        <f t="shared" si="44"/>
        <v>23.166666666666664</v>
      </c>
      <c r="W323" s="3">
        <v>23</v>
      </c>
      <c r="X323" s="7">
        <f t="shared" ref="X323:X386" si="52">W323-R323</f>
        <v>5.0833333333333357</v>
      </c>
      <c r="Y323" s="7">
        <f t="shared" si="50"/>
        <v>10.083333333333336</v>
      </c>
      <c r="AA323" s="18">
        <f>SUMIFS(Sheet3!C:C,Sheet3!B:B,'Franchise Wastage '!D323,Sheet3!A:A,'Franchise Wastage '!C324)</f>
        <v>0</v>
      </c>
      <c r="AC323" s="3">
        <f t="shared" si="45"/>
        <v>5</v>
      </c>
    </row>
    <row r="324" spans="1:29" ht="15" customHeight="1" x14ac:dyDescent="0.25">
      <c r="A324">
        <f t="shared" si="51"/>
        <v>23</v>
      </c>
      <c r="B324" s="20" t="s">
        <v>249</v>
      </c>
      <c r="C324" s="20" t="s">
        <v>264</v>
      </c>
      <c r="D324" s="20" t="s">
        <v>286</v>
      </c>
      <c r="E324" s="20">
        <v>92.5</v>
      </c>
      <c r="F324" s="20">
        <v>5.5</v>
      </c>
      <c r="G324" s="10" t="s">
        <v>10</v>
      </c>
      <c r="H324" s="9">
        <v>7.5</v>
      </c>
      <c r="I324" s="9"/>
      <c r="J324" s="9">
        <v>1000</v>
      </c>
      <c r="K324" s="5">
        <f t="shared" si="48"/>
        <v>9.1666666666666661</v>
      </c>
      <c r="L324" s="6">
        <f t="shared" si="46"/>
        <v>0</v>
      </c>
      <c r="M324" s="3"/>
      <c r="N324" s="11">
        <f t="shared" si="49"/>
        <v>16.666666666666664</v>
      </c>
      <c r="O324" s="5"/>
      <c r="P324" s="5">
        <v>1</v>
      </c>
      <c r="Q324" s="5">
        <v>0.25</v>
      </c>
      <c r="R324" s="12">
        <f t="shared" si="47"/>
        <v>17.916666666666664</v>
      </c>
      <c r="S324" s="3"/>
      <c r="T324" s="9">
        <f>SUMIFS('Shop Wastage+CS Margin'!F:F,'Shop Wastage+CS Margin'!D:D,'Franchise Wastage '!D324,'Shop Wastage+CS Margin'!C:C,'Franchise Wastage '!C324)</f>
        <v>28</v>
      </c>
      <c r="U324" s="13">
        <f>SUMIFS('Shop Wastage+CS Margin'!A:A,'Shop Wastage+CS Margin'!D:D,'Franchise Wastage '!D324,'Shop Wastage+CS Margin'!C:C,'Franchise Wastage '!C324)</f>
        <v>5</v>
      </c>
      <c r="V324" s="16">
        <f t="shared" si="44"/>
        <v>23.166666666666664</v>
      </c>
      <c r="W324" s="3">
        <v>23</v>
      </c>
      <c r="X324" s="7">
        <f t="shared" si="52"/>
        <v>5.0833333333333357</v>
      </c>
      <c r="Y324" s="7">
        <f t="shared" si="50"/>
        <v>10.083333333333336</v>
      </c>
      <c r="AA324" s="18">
        <f>SUMIFS(Sheet3!C:C,Sheet3!B:B,'Franchise Wastage '!D324,Sheet3!A:A,'Franchise Wastage '!C325)</f>
        <v>0</v>
      </c>
      <c r="AC324" s="3">
        <f t="shared" si="45"/>
        <v>5</v>
      </c>
    </row>
    <row r="325" spans="1:29" ht="15" customHeight="1" x14ac:dyDescent="0.25">
      <c r="A325">
        <f t="shared" si="51"/>
        <v>23</v>
      </c>
      <c r="B325" s="20" t="s">
        <v>249</v>
      </c>
      <c r="C325" s="20" t="s">
        <v>264</v>
      </c>
      <c r="D325" s="20" t="s">
        <v>287</v>
      </c>
      <c r="E325" s="20">
        <v>92.5</v>
      </c>
      <c r="F325" s="20">
        <v>5.5</v>
      </c>
      <c r="G325" s="10" t="s">
        <v>10</v>
      </c>
      <c r="H325" s="9">
        <v>7.5</v>
      </c>
      <c r="I325" s="9"/>
      <c r="J325" s="9">
        <v>1000</v>
      </c>
      <c r="K325" s="5">
        <f t="shared" si="48"/>
        <v>9.1666666666666661</v>
      </c>
      <c r="L325" s="6">
        <f t="shared" si="46"/>
        <v>0</v>
      </c>
      <c r="M325" s="3"/>
      <c r="N325" s="11">
        <f t="shared" si="49"/>
        <v>16.666666666666664</v>
      </c>
      <c r="O325" s="5"/>
      <c r="P325" s="5">
        <v>1</v>
      </c>
      <c r="Q325" s="5">
        <v>0.25</v>
      </c>
      <c r="R325" s="12">
        <f t="shared" si="47"/>
        <v>17.916666666666664</v>
      </c>
      <c r="S325" s="3"/>
      <c r="T325" s="9">
        <f>SUMIFS('Shop Wastage+CS Margin'!F:F,'Shop Wastage+CS Margin'!D:D,'Franchise Wastage '!D325,'Shop Wastage+CS Margin'!C:C,'Franchise Wastage '!C325)</f>
        <v>28</v>
      </c>
      <c r="U325" s="13">
        <f>SUMIFS('Shop Wastage+CS Margin'!A:A,'Shop Wastage+CS Margin'!D:D,'Franchise Wastage '!D325,'Shop Wastage+CS Margin'!C:C,'Franchise Wastage '!C325)</f>
        <v>5</v>
      </c>
      <c r="V325" s="16">
        <f t="shared" ref="V325:V388" si="53">R325+U325+Q325</f>
        <v>23.166666666666664</v>
      </c>
      <c r="W325" s="3">
        <v>23</v>
      </c>
      <c r="X325" s="7">
        <f t="shared" si="52"/>
        <v>5.0833333333333357</v>
      </c>
      <c r="Y325" s="7">
        <f t="shared" si="50"/>
        <v>10.083333333333336</v>
      </c>
      <c r="AA325" s="18">
        <f>SUMIFS(Sheet3!C:C,Sheet3!B:B,'Franchise Wastage '!D325,Sheet3!A:A,'Franchise Wastage '!C326)</f>
        <v>24</v>
      </c>
      <c r="AC325" s="3">
        <f t="shared" si="45"/>
        <v>5</v>
      </c>
    </row>
    <row r="326" spans="1:29" ht="15" customHeight="1" x14ac:dyDescent="0.25">
      <c r="A326">
        <f t="shared" si="51"/>
        <v>23</v>
      </c>
      <c r="B326" s="20" t="s">
        <v>249</v>
      </c>
      <c r="C326" s="20" t="s">
        <v>264</v>
      </c>
      <c r="D326" s="20" t="s">
        <v>288</v>
      </c>
      <c r="E326" s="20">
        <v>92.5</v>
      </c>
      <c r="F326" s="20">
        <v>5.5</v>
      </c>
      <c r="G326" s="10" t="s">
        <v>10</v>
      </c>
      <c r="H326" s="9">
        <v>7.5</v>
      </c>
      <c r="I326" s="9"/>
      <c r="J326" s="9">
        <v>1000</v>
      </c>
      <c r="K326" s="5">
        <f t="shared" si="48"/>
        <v>9.1666666666666661</v>
      </c>
      <c r="L326" s="6">
        <f t="shared" si="46"/>
        <v>0</v>
      </c>
      <c r="M326" s="3"/>
      <c r="N326" s="11">
        <f t="shared" si="49"/>
        <v>16.666666666666664</v>
      </c>
      <c r="O326" s="5"/>
      <c r="P326" s="5">
        <v>1</v>
      </c>
      <c r="Q326" s="5">
        <v>0.25</v>
      </c>
      <c r="R326" s="12">
        <f t="shared" si="47"/>
        <v>17.916666666666664</v>
      </c>
      <c r="S326" s="3"/>
      <c r="T326" s="9">
        <f>SUMIFS('Shop Wastage+CS Margin'!F:F,'Shop Wastage+CS Margin'!D:D,'Franchise Wastage '!D326,'Shop Wastage+CS Margin'!C:C,'Franchise Wastage '!C326)</f>
        <v>28</v>
      </c>
      <c r="U326" s="13">
        <f>SUMIFS('Shop Wastage+CS Margin'!A:A,'Shop Wastage+CS Margin'!D:D,'Franchise Wastage '!D326,'Shop Wastage+CS Margin'!C:C,'Franchise Wastage '!C326)</f>
        <v>5</v>
      </c>
      <c r="V326" s="16">
        <f t="shared" si="53"/>
        <v>23.166666666666664</v>
      </c>
      <c r="W326" s="3">
        <v>23</v>
      </c>
      <c r="X326" s="7">
        <f t="shared" si="52"/>
        <v>5.0833333333333357</v>
      </c>
      <c r="Y326" s="7">
        <f t="shared" si="50"/>
        <v>10.083333333333336</v>
      </c>
      <c r="AA326" s="18">
        <f>SUMIFS(Sheet3!C:C,Sheet3!B:B,'Franchise Wastage '!D326,Sheet3!A:A,'Franchise Wastage '!C327)</f>
        <v>0</v>
      </c>
      <c r="AC326" s="3">
        <f t="shared" si="45"/>
        <v>5</v>
      </c>
    </row>
    <row r="327" spans="1:29" ht="15" customHeight="1" x14ac:dyDescent="0.25">
      <c r="A327">
        <f t="shared" si="51"/>
        <v>23</v>
      </c>
      <c r="B327" s="20" t="s">
        <v>249</v>
      </c>
      <c r="C327" s="20" t="s">
        <v>264</v>
      </c>
      <c r="D327" s="20" t="s">
        <v>289</v>
      </c>
      <c r="E327" s="20">
        <v>92.5</v>
      </c>
      <c r="F327" s="20">
        <v>5.5</v>
      </c>
      <c r="G327" s="10" t="s">
        <v>10</v>
      </c>
      <c r="H327" s="9">
        <v>7.5</v>
      </c>
      <c r="I327" s="9"/>
      <c r="J327" s="9">
        <v>1000</v>
      </c>
      <c r="K327" s="5">
        <f t="shared" si="48"/>
        <v>9.1666666666666661</v>
      </c>
      <c r="L327" s="6">
        <f t="shared" si="46"/>
        <v>0</v>
      </c>
      <c r="M327" s="3"/>
      <c r="N327" s="11">
        <f t="shared" si="49"/>
        <v>16.666666666666664</v>
      </c>
      <c r="O327" s="5"/>
      <c r="P327" s="5">
        <v>1</v>
      </c>
      <c r="Q327" s="5">
        <v>0.25</v>
      </c>
      <c r="R327" s="12">
        <f t="shared" si="47"/>
        <v>17.916666666666664</v>
      </c>
      <c r="S327" s="3"/>
      <c r="T327" s="9">
        <f>SUMIFS('Shop Wastage+CS Margin'!F:F,'Shop Wastage+CS Margin'!D:D,'Franchise Wastage '!D327,'Shop Wastage+CS Margin'!C:C,'Franchise Wastage '!C327)</f>
        <v>28</v>
      </c>
      <c r="U327" s="13">
        <f>SUMIFS('Shop Wastage+CS Margin'!A:A,'Shop Wastage+CS Margin'!D:D,'Franchise Wastage '!D327,'Shop Wastage+CS Margin'!C:C,'Franchise Wastage '!C327)</f>
        <v>5</v>
      </c>
      <c r="V327" s="16">
        <f t="shared" si="53"/>
        <v>23.166666666666664</v>
      </c>
      <c r="W327" s="3">
        <v>23</v>
      </c>
      <c r="X327" s="7">
        <f t="shared" si="52"/>
        <v>5.0833333333333357</v>
      </c>
      <c r="Y327" s="7">
        <f t="shared" si="50"/>
        <v>10.083333333333336</v>
      </c>
      <c r="AA327" s="18">
        <f>SUMIFS(Sheet3!C:C,Sheet3!B:B,'Franchise Wastage '!D327,Sheet3!A:A,'Franchise Wastage '!C328)</f>
        <v>0</v>
      </c>
      <c r="AC327" s="3">
        <f t="shared" si="45"/>
        <v>5</v>
      </c>
    </row>
    <row r="328" spans="1:29" ht="15" customHeight="1" x14ac:dyDescent="0.25">
      <c r="A328">
        <f t="shared" si="51"/>
        <v>23</v>
      </c>
      <c r="B328" s="20" t="s">
        <v>249</v>
      </c>
      <c r="C328" s="20" t="s">
        <v>264</v>
      </c>
      <c r="D328" s="20" t="s">
        <v>290</v>
      </c>
      <c r="E328" s="20">
        <v>92.5</v>
      </c>
      <c r="F328" s="20">
        <v>5.5</v>
      </c>
      <c r="G328" s="10" t="s">
        <v>10</v>
      </c>
      <c r="H328" s="9">
        <v>7.5</v>
      </c>
      <c r="I328" s="9"/>
      <c r="J328" s="9">
        <v>1000</v>
      </c>
      <c r="K328" s="5">
        <f t="shared" si="48"/>
        <v>9.1666666666666661</v>
      </c>
      <c r="L328" s="6">
        <f t="shared" si="46"/>
        <v>0</v>
      </c>
      <c r="M328" s="3"/>
      <c r="N328" s="11">
        <f t="shared" si="49"/>
        <v>16.666666666666664</v>
      </c>
      <c r="O328" s="5"/>
      <c r="P328" s="5">
        <v>1</v>
      </c>
      <c r="Q328" s="5">
        <v>0.25</v>
      </c>
      <c r="R328" s="12">
        <f t="shared" si="47"/>
        <v>17.916666666666664</v>
      </c>
      <c r="S328" s="3"/>
      <c r="T328" s="9">
        <f>SUMIFS('Shop Wastage+CS Margin'!F:F,'Shop Wastage+CS Margin'!D:D,'Franchise Wastage '!D328,'Shop Wastage+CS Margin'!C:C,'Franchise Wastage '!C328)</f>
        <v>28</v>
      </c>
      <c r="U328" s="13">
        <f>SUMIFS('Shop Wastage+CS Margin'!A:A,'Shop Wastage+CS Margin'!D:D,'Franchise Wastage '!D328,'Shop Wastage+CS Margin'!C:C,'Franchise Wastage '!C328)</f>
        <v>5</v>
      </c>
      <c r="V328" s="16">
        <f t="shared" si="53"/>
        <v>23.166666666666664</v>
      </c>
      <c r="W328" s="3">
        <v>23</v>
      </c>
      <c r="X328" s="7">
        <f t="shared" si="52"/>
        <v>5.0833333333333357</v>
      </c>
      <c r="Y328" s="7">
        <f t="shared" si="50"/>
        <v>10.083333333333336</v>
      </c>
      <c r="AA328" s="18">
        <f>SUMIFS(Sheet3!C:C,Sheet3!B:B,'Franchise Wastage '!D328,Sheet3!A:A,'Franchise Wastage '!C329)</f>
        <v>24</v>
      </c>
      <c r="AC328" s="3">
        <f t="shared" ref="AC328:AC391" si="54">T328-W328</f>
        <v>5</v>
      </c>
    </row>
    <row r="329" spans="1:29" ht="15" customHeight="1" x14ac:dyDescent="0.25">
      <c r="A329">
        <f t="shared" si="51"/>
        <v>23</v>
      </c>
      <c r="B329" s="20" t="s">
        <v>249</v>
      </c>
      <c r="C329" s="20" t="s">
        <v>264</v>
      </c>
      <c r="D329" s="20" t="s">
        <v>291</v>
      </c>
      <c r="E329" s="20">
        <v>92.5</v>
      </c>
      <c r="F329" s="20">
        <v>5.5</v>
      </c>
      <c r="G329" s="10" t="s">
        <v>10</v>
      </c>
      <c r="H329" s="9">
        <v>7.5</v>
      </c>
      <c r="I329" s="9"/>
      <c r="J329" s="9">
        <v>1000</v>
      </c>
      <c r="K329" s="5">
        <f t="shared" si="48"/>
        <v>9.1666666666666661</v>
      </c>
      <c r="L329" s="6">
        <f t="shared" si="46"/>
        <v>0</v>
      </c>
      <c r="M329" s="3"/>
      <c r="N329" s="11">
        <f t="shared" si="49"/>
        <v>16.666666666666664</v>
      </c>
      <c r="O329" s="5"/>
      <c r="P329" s="5">
        <v>1</v>
      </c>
      <c r="Q329" s="5">
        <v>0.25</v>
      </c>
      <c r="R329" s="12">
        <f t="shared" si="47"/>
        <v>17.916666666666664</v>
      </c>
      <c r="S329" s="3"/>
      <c r="T329" s="9">
        <f>SUMIFS('Shop Wastage+CS Margin'!F:F,'Shop Wastage+CS Margin'!D:D,'Franchise Wastage '!D329,'Shop Wastage+CS Margin'!C:C,'Franchise Wastage '!C329)</f>
        <v>28</v>
      </c>
      <c r="U329" s="13">
        <f>SUMIFS('Shop Wastage+CS Margin'!A:A,'Shop Wastage+CS Margin'!D:D,'Franchise Wastage '!D329,'Shop Wastage+CS Margin'!C:C,'Franchise Wastage '!C329)</f>
        <v>5</v>
      </c>
      <c r="V329" s="16">
        <f t="shared" si="53"/>
        <v>23.166666666666664</v>
      </c>
      <c r="W329" s="3">
        <v>23</v>
      </c>
      <c r="X329" s="7">
        <f t="shared" si="52"/>
        <v>5.0833333333333357</v>
      </c>
      <c r="Y329" s="7">
        <f t="shared" si="50"/>
        <v>10.083333333333336</v>
      </c>
      <c r="AA329" s="18">
        <f>SUMIFS(Sheet3!C:C,Sheet3!B:B,'Franchise Wastage '!D329,Sheet3!A:A,'Franchise Wastage '!C330)</f>
        <v>0</v>
      </c>
      <c r="AC329" s="3">
        <f t="shared" si="54"/>
        <v>5</v>
      </c>
    </row>
    <row r="330" spans="1:29" ht="15" customHeight="1" x14ac:dyDescent="0.25">
      <c r="A330">
        <f t="shared" si="51"/>
        <v>23</v>
      </c>
      <c r="B330" s="20" t="s">
        <v>249</v>
      </c>
      <c r="C330" s="20" t="s">
        <v>264</v>
      </c>
      <c r="D330" s="20" t="s">
        <v>292</v>
      </c>
      <c r="E330" s="20">
        <v>92.5</v>
      </c>
      <c r="F330" s="20">
        <v>5.5</v>
      </c>
      <c r="G330" s="10" t="s">
        <v>10</v>
      </c>
      <c r="H330" s="9">
        <v>7.5</v>
      </c>
      <c r="I330" s="9"/>
      <c r="J330" s="9">
        <v>1000</v>
      </c>
      <c r="K330" s="5">
        <f t="shared" si="48"/>
        <v>9.1666666666666661</v>
      </c>
      <c r="L330" s="6">
        <f t="shared" si="46"/>
        <v>0</v>
      </c>
      <c r="M330" s="3"/>
      <c r="N330" s="11">
        <f t="shared" si="49"/>
        <v>16.666666666666664</v>
      </c>
      <c r="O330" s="5"/>
      <c r="P330" s="5">
        <v>1</v>
      </c>
      <c r="Q330" s="5">
        <v>0.25</v>
      </c>
      <c r="R330" s="12">
        <f t="shared" si="47"/>
        <v>17.916666666666664</v>
      </c>
      <c r="S330" s="3"/>
      <c r="T330" s="9">
        <f>SUMIFS('Shop Wastage+CS Margin'!F:F,'Shop Wastage+CS Margin'!D:D,'Franchise Wastage '!D330,'Shop Wastage+CS Margin'!C:C,'Franchise Wastage '!C330)</f>
        <v>28</v>
      </c>
      <c r="U330" s="13">
        <f>SUMIFS('Shop Wastage+CS Margin'!A:A,'Shop Wastage+CS Margin'!D:D,'Franchise Wastage '!D330,'Shop Wastage+CS Margin'!C:C,'Franchise Wastage '!C330)</f>
        <v>5</v>
      </c>
      <c r="V330" s="16">
        <f t="shared" si="53"/>
        <v>23.166666666666664</v>
      </c>
      <c r="W330" s="3">
        <v>23</v>
      </c>
      <c r="X330" s="7">
        <f t="shared" si="52"/>
        <v>5.0833333333333357</v>
      </c>
      <c r="Y330" s="7">
        <f t="shared" si="50"/>
        <v>10.083333333333336</v>
      </c>
      <c r="AA330" s="18">
        <f>SUMIFS(Sheet3!C:C,Sheet3!B:B,'Franchise Wastage '!D330,Sheet3!A:A,'Franchise Wastage '!C331)</f>
        <v>0</v>
      </c>
      <c r="AC330" s="3">
        <f t="shared" si="54"/>
        <v>5</v>
      </c>
    </row>
    <row r="331" spans="1:29" ht="15" customHeight="1" x14ac:dyDescent="0.25">
      <c r="A331">
        <f t="shared" si="51"/>
        <v>23</v>
      </c>
      <c r="B331" s="20" t="s">
        <v>249</v>
      </c>
      <c r="C331" s="20" t="s">
        <v>264</v>
      </c>
      <c r="D331" s="20" t="s">
        <v>293</v>
      </c>
      <c r="E331" s="20">
        <v>92.5</v>
      </c>
      <c r="F331" s="20">
        <v>5.5</v>
      </c>
      <c r="G331" s="10" t="s">
        <v>10</v>
      </c>
      <c r="H331" s="9">
        <v>7.5</v>
      </c>
      <c r="I331" s="9"/>
      <c r="J331" s="9">
        <v>1000</v>
      </c>
      <c r="K331" s="5">
        <f t="shared" si="48"/>
        <v>9.1666666666666661</v>
      </c>
      <c r="L331" s="6">
        <f t="shared" si="46"/>
        <v>0</v>
      </c>
      <c r="M331" s="3"/>
      <c r="N331" s="11">
        <f t="shared" si="49"/>
        <v>16.666666666666664</v>
      </c>
      <c r="O331" s="5"/>
      <c r="P331" s="5">
        <v>1</v>
      </c>
      <c r="Q331" s="5">
        <v>0.25</v>
      </c>
      <c r="R331" s="12">
        <f t="shared" si="47"/>
        <v>17.916666666666664</v>
      </c>
      <c r="S331" s="3"/>
      <c r="T331" s="9">
        <f>SUMIFS('Shop Wastage+CS Margin'!F:F,'Shop Wastage+CS Margin'!D:D,'Franchise Wastage '!D331,'Shop Wastage+CS Margin'!C:C,'Franchise Wastage '!C331)</f>
        <v>28</v>
      </c>
      <c r="U331" s="13">
        <f>SUMIFS('Shop Wastage+CS Margin'!A:A,'Shop Wastage+CS Margin'!D:D,'Franchise Wastage '!D331,'Shop Wastage+CS Margin'!C:C,'Franchise Wastage '!C331)</f>
        <v>5</v>
      </c>
      <c r="V331" s="16">
        <f t="shared" si="53"/>
        <v>23.166666666666664</v>
      </c>
      <c r="W331" s="3">
        <v>23</v>
      </c>
      <c r="X331" s="7">
        <f t="shared" si="52"/>
        <v>5.0833333333333357</v>
      </c>
      <c r="Y331" s="7">
        <f t="shared" si="50"/>
        <v>10.083333333333336</v>
      </c>
      <c r="AA331" s="18">
        <f>SUMIFS(Sheet3!C:C,Sheet3!B:B,'Franchise Wastage '!D331,Sheet3!A:A,'Franchise Wastage '!C332)</f>
        <v>0</v>
      </c>
      <c r="AC331" s="3">
        <f t="shared" si="54"/>
        <v>5</v>
      </c>
    </row>
    <row r="332" spans="1:29" ht="15" customHeight="1" x14ac:dyDescent="0.25">
      <c r="A332">
        <f t="shared" si="51"/>
        <v>23</v>
      </c>
      <c r="B332" s="20" t="s">
        <v>249</v>
      </c>
      <c r="C332" s="20" t="s">
        <v>264</v>
      </c>
      <c r="D332" s="20" t="s">
        <v>294</v>
      </c>
      <c r="E332" s="20">
        <v>92.5</v>
      </c>
      <c r="F332" s="20">
        <v>5.5</v>
      </c>
      <c r="G332" s="10" t="s">
        <v>10</v>
      </c>
      <c r="H332" s="9">
        <v>7.5</v>
      </c>
      <c r="I332" s="9"/>
      <c r="J332" s="9">
        <v>1000</v>
      </c>
      <c r="K332" s="5">
        <f t="shared" si="48"/>
        <v>9.1666666666666661</v>
      </c>
      <c r="L332" s="6">
        <f t="shared" si="46"/>
        <v>0</v>
      </c>
      <c r="M332" s="3"/>
      <c r="N332" s="11">
        <f t="shared" si="49"/>
        <v>16.666666666666664</v>
      </c>
      <c r="O332" s="5"/>
      <c r="P332" s="5">
        <v>1</v>
      </c>
      <c r="Q332" s="5">
        <v>0.25</v>
      </c>
      <c r="R332" s="12">
        <f t="shared" si="47"/>
        <v>17.916666666666664</v>
      </c>
      <c r="S332" s="3"/>
      <c r="T332" s="9">
        <f>SUMIFS('Shop Wastage+CS Margin'!F:F,'Shop Wastage+CS Margin'!D:D,'Franchise Wastage '!D332,'Shop Wastage+CS Margin'!C:C,'Franchise Wastage '!C332)</f>
        <v>28</v>
      </c>
      <c r="U332" s="13">
        <f>SUMIFS('Shop Wastage+CS Margin'!A:A,'Shop Wastage+CS Margin'!D:D,'Franchise Wastage '!D332,'Shop Wastage+CS Margin'!C:C,'Franchise Wastage '!C332)</f>
        <v>5</v>
      </c>
      <c r="V332" s="16">
        <f t="shared" si="53"/>
        <v>23.166666666666664</v>
      </c>
      <c r="W332" s="3">
        <v>23</v>
      </c>
      <c r="X332" s="7">
        <f t="shared" si="52"/>
        <v>5.0833333333333357</v>
      </c>
      <c r="Y332" s="7">
        <f t="shared" si="50"/>
        <v>10.083333333333336</v>
      </c>
      <c r="AA332" s="18">
        <f>SUMIFS(Sheet3!C:C,Sheet3!B:B,'Franchise Wastage '!D332,Sheet3!A:A,'Franchise Wastage '!C333)</f>
        <v>0</v>
      </c>
      <c r="AC332" s="3">
        <f t="shared" si="54"/>
        <v>5</v>
      </c>
    </row>
    <row r="333" spans="1:29" ht="15" customHeight="1" x14ac:dyDescent="0.25">
      <c r="A333">
        <f t="shared" si="51"/>
        <v>23</v>
      </c>
      <c r="B333" s="20" t="s">
        <v>249</v>
      </c>
      <c r="C333" s="20" t="s">
        <v>264</v>
      </c>
      <c r="D333" s="20" t="s">
        <v>295</v>
      </c>
      <c r="E333" s="20">
        <v>92.5</v>
      </c>
      <c r="F333" s="20">
        <v>5.5</v>
      </c>
      <c r="G333" s="10" t="s">
        <v>10</v>
      </c>
      <c r="H333" s="9">
        <v>7.5</v>
      </c>
      <c r="I333" s="9"/>
      <c r="J333" s="9">
        <v>1000</v>
      </c>
      <c r="K333" s="5">
        <f t="shared" si="48"/>
        <v>9.1666666666666661</v>
      </c>
      <c r="L333" s="6">
        <f t="shared" si="46"/>
        <v>0</v>
      </c>
      <c r="M333" s="3"/>
      <c r="N333" s="11">
        <f t="shared" si="49"/>
        <v>16.666666666666664</v>
      </c>
      <c r="O333" s="5"/>
      <c r="P333" s="5">
        <v>1</v>
      </c>
      <c r="Q333" s="5">
        <v>0.25</v>
      </c>
      <c r="R333" s="12">
        <f t="shared" si="47"/>
        <v>17.916666666666664</v>
      </c>
      <c r="S333" s="3"/>
      <c r="T333" s="9">
        <f>SUMIFS('Shop Wastage+CS Margin'!F:F,'Shop Wastage+CS Margin'!D:D,'Franchise Wastage '!D333,'Shop Wastage+CS Margin'!C:C,'Franchise Wastage '!C333)</f>
        <v>28</v>
      </c>
      <c r="U333" s="13">
        <f>SUMIFS('Shop Wastage+CS Margin'!A:A,'Shop Wastage+CS Margin'!D:D,'Franchise Wastage '!D333,'Shop Wastage+CS Margin'!C:C,'Franchise Wastage '!C333)</f>
        <v>5</v>
      </c>
      <c r="V333" s="16">
        <f t="shared" si="53"/>
        <v>23.166666666666664</v>
      </c>
      <c r="W333" s="3">
        <v>23</v>
      </c>
      <c r="X333" s="7">
        <f t="shared" si="52"/>
        <v>5.0833333333333357</v>
      </c>
      <c r="Y333" s="7">
        <f t="shared" si="50"/>
        <v>10.083333333333336</v>
      </c>
      <c r="AA333" s="18">
        <f>SUMIFS(Sheet3!C:C,Sheet3!B:B,'Franchise Wastage '!D333,Sheet3!A:A,'Franchise Wastage '!C334)</f>
        <v>24</v>
      </c>
      <c r="AC333" s="3">
        <f t="shared" si="54"/>
        <v>5</v>
      </c>
    </row>
    <row r="334" spans="1:29" ht="15" customHeight="1" x14ac:dyDescent="0.25">
      <c r="A334">
        <f t="shared" si="51"/>
        <v>23</v>
      </c>
      <c r="B334" s="20" t="s">
        <v>249</v>
      </c>
      <c r="C334" s="20" t="s">
        <v>264</v>
      </c>
      <c r="D334" s="20" t="s">
        <v>296</v>
      </c>
      <c r="E334" s="20">
        <v>92.5</v>
      </c>
      <c r="F334" s="20">
        <v>5.5</v>
      </c>
      <c r="G334" s="10" t="s">
        <v>10</v>
      </c>
      <c r="H334" s="9">
        <v>7.5</v>
      </c>
      <c r="I334" s="9"/>
      <c r="J334" s="9">
        <v>1000</v>
      </c>
      <c r="K334" s="5">
        <f t="shared" si="48"/>
        <v>9.1666666666666661</v>
      </c>
      <c r="L334" s="6">
        <f t="shared" si="46"/>
        <v>0</v>
      </c>
      <c r="M334" s="3"/>
      <c r="N334" s="11">
        <f t="shared" si="49"/>
        <v>16.666666666666664</v>
      </c>
      <c r="O334" s="5"/>
      <c r="P334" s="5">
        <v>1</v>
      </c>
      <c r="Q334" s="5">
        <v>0.25</v>
      </c>
      <c r="R334" s="12">
        <f t="shared" si="47"/>
        <v>17.916666666666664</v>
      </c>
      <c r="S334" s="3"/>
      <c r="T334" s="9">
        <f>SUMIFS('Shop Wastage+CS Margin'!F:F,'Shop Wastage+CS Margin'!D:D,'Franchise Wastage '!D334,'Shop Wastage+CS Margin'!C:C,'Franchise Wastage '!C334)</f>
        <v>28</v>
      </c>
      <c r="U334" s="13">
        <f>SUMIFS('Shop Wastage+CS Margin'!A:A,'Shop Wastage+CS Margin'!D:D,'Franchise Wastage '!D334,'Shop Wastage+CS Margin'!C:C,'Franchise Wastage '!C334)</f>
        <v>5</v>
      </c>
      <c r="V334" s="16">
        <f t="shared" si="53"/>
        <v>23.166666666666664</v>
      </c>
      <c r="W334" s="3">
        <v>23</v>
      </c>
      <c r="X334" s="7">
        <f t="shared" si="52"/>
        <v>5.0833333333333357</v>
      </c>
      <c r="Y334" s="7">
        <f t="shared" si="50"/>
        <v>10.083333333333336</v>
      </c>
      <c r="AA334" s="18">
        <f>SUMIFS(Sheet3!C:C,Sheet3!B:B,'Franchise Wastage '!D334,Sheet3!A:A,'Franchise Wastage '!C335)</f>
        <v>0</v>
      </c>
      <c r="AC334" s="3">
        <f t="shared" si="54"/>
        <v>5</v>
      </c>
    </row>
    <row r="335" spans="1:29" ht="15" customHeight="1" x14ac:dyDescent="0.25">
      <c r="A335">
        <f t="shared" si="51"/>
        <v>18</v>
      </c>
      <c r="B335" s="20" t="s">
        <v>2157</v>
      </c>
      <c r="C335" s="20" t="s">
        <v>297</v>
      </c>
      <c r="D335" s="20" t="s">
        <v>298</v>
      </c>
      <c r="E335" s="20">
        <v>70</v>
      </c>
      <c r="F335" s="20">
        <v>0.6</v>
      </c>
      <c r="G335" s="10" t="s">
        <v>10</v>
      </c>
      <c r="H335" s="9">
        <v>11</v>
      </c>
      <c r="I335" s="9"/>
      <c r="J335" s="9">
        <v>1000</v>
      </c>
      <c r="K335" s="5">
        <f t="shared" si="48"/>
        <v>1</v>
      </c>
      <c r="L335" s="6">
        <f t="shared" si="46"/>
        <v>0</v>
      </c>
      <c r="M335" s="3"/>
      <c r="N335" s="11">
        <f t="shared" si="49"/>
        <v>12</v>
      </c>
      <c r="O335" s="5"/>
      <c r="P335" s="5">
        <v>1</v>
      </c>
      <c r="Q335" s="5">
        <v>0.25</v>
      </c>
      <c r="R335" s="12">
        <f t="shared" si="47"/>
        <v>13.25</v>
      </c>
      <c r="S335" s="3"/>
      <c r="T335" s="9">
        <f>SUMIFS('Shop Wastage+CS Margin'!F:F,'Shop Wastage+CS Margin'!D:D,'Franchise Wastage '!D335,'Shop Wastage+CS Margin'!C:C,'Franchise Wastage '!C335)</f>
        <v>32</v>
      </c>
      <c r="U335" s="13">
        <f>SUMIFS('Shop Wastage+CS Margin'!A:A,'Shop Wastage+CS Margin'!D:D,'Franchise Wastage '!D335,'Shop Wastage+CS Margin'!C:C,'Franchise Wastage '!C335)</f>
        <v>5</v>
      </c>
      <c r="V335" s="16">
        <f t="shared" si="53"/>
        <v>18.5</v>
      </c>
      <c r="W335" s="3">
        <v>18</v>
      </c>
      <c r="X335" s="7">
        <f t="shared" si="52"/>
        <v>4.75</v>
      </c>
      <c r="Y335" s="7">
        <f t="shared" si="50"/>
        <v>18.75</v>
      </c>
      <c r="AA335" s="18">
        <f>SUMIFS(Sheet3!C:C,Sheet3!B:B,'Franchise Wastage '!D335,Sheet3!A:A,'Franchise Wastage '!C336)</f>
        <v>0</v>
      </c>
      <c r="AC335" s="3">
        <f t="shared" si="54"/>
        <v>14</v>
      </c>
    </row>
    <row r="336" spans="1:29" ht="15" customHeight="1" x14ac:dyDescent="0.25">
      <c r="A336">
        <f t="shared" si="51"/>
        <v>21</v>
      </c>
      <c r="B336" s="20" t="s">
        <v>2157</v>
      </c>
      <c r="C336" s="20" t="s">
        <v>299</v>
      </c>
      <c r="D336" s="20" t="s">
        <v>14</v>
      </c>
      <c r="E336" s="20">
        <v>80</v>
      </c>
      <c r="F336" s="20">
        <v>0.8</v>
      </c>
      <c r="G336" s="10" t="s">
        <v>10</v>
      </c>
      <c r="H336" s="9">
        <v>13</v>
      </c>
      <c r="I336" s="9"/>
      <c r="J336" s="9">
        <v>1000</v>
      </c>
      <c r="K336" s="5">
        <f t="shared" si="48"/>
        <v>1.3333333333333333</v>
      </c>
      <c r="L336" s="6">
        <f t="shared" si="46"/>
        <v>0</v>
      </c>
      <c r="M336" s="3"/>
      <c r="N336" s="11">
        <f t="shared" si="49"/>
        <v>14.333333333333334</v>
      </c>
      <c r="O336" s="5"/>
      <c r="P336" s="5">
        <v>1</v>
      </c>
      <c r="Q336" s="5">
        <v>0.25</v>
      </c>
      <c r="R336" s="12">
        <f t="shared" si="47"/>
        <v>15.583333333333334</v>
      </c>
      <c r="S336" s="3"/>
      <c r="T336" s="9">
        <f>SUMIFS('Shop Wastage+CS Margin'!F:F,'Shop Wastage+CS Margin'!D:D,'Franchise Wastage '!D336,'Shop Wastage+CS Margin'!C:C,'Franchise Wastage '!C336)</f>
        <v>34</v>
      </c>
      <c r="U336" s="13">
        <f>SUMIFS('Shop Wastage+CS Margin'!A:A,'Shop Wastage+CS Margin'!D:D,'Franchise Wastage '!D336,'Shop Wastage+CS Margin'!C:C,'Franchise Wastage '!C336)</f>
        <v>5</v>
      </c>
      <c r="V336" s="16">
        <f t="shared" si="53"/>
        <v>20.833333333333336</v>
      </c>
      <c r="W336" s="3">
        <v>21</v>
      </c>
      <c r="X336" s="7">
        <f t="shared" si="52"/>
        <v>5.4166666666666661</v>
      </c>
      <c r="Y336" s="7">
        <f t="shared" si="50"/>
        <v>18.416666666666664</v>
      </c>
      <c r="AA336" s="18">
        <f>SUMIFS(Sheet3!C:C,Sheet3!B:B,'Franchise Wastage '!D336,Sheet3!A:A,'Franchise Wastage '!C337)</f>
        <v>0</v>
      </c>
      <c r="AC336" s="3">
        <f t="shared" si="54"/>
        <v>13</v>
      </c>
    </row>
    <row r="337" spans="1:29" ht="15" customHeight="1" x14ac:dyDescent="0.25">
      <c r="A337">
        <f t="shared" si="51"/>
        <v>22</v>
      </c>
      <c r="B337" s="20" t="s">
        <v>2157</v>
      </c>
      <c r="C337" s="20" t="s">
        <v>38</v>
      </c>
      <c r="D337" s="20" t="s">
        <v>39</v>
      </c>
      <c r="E337" s="20">
        <v>70</v>
      </c>
      <c r="F337" s="20">
        <v>0.9</v>
      </c>
      <c r="G337" s="10" t="s">
        <v>10</v>
      </c>
      <c r="H337" s="9">
        <v>14</v>
      </c>
      <c r="I337" s="9"/>
      <c r="J337" s="9">
        <v>1000</v>
      </c>
      <c r="K337" s="5">
        <f t="shared" si="48"/>
        <v>1.5</v>
      </c>
      <c r="L337" s="6">
        <f t="shared" si="46"/>
        <v>0</v>
      </c>
      <c r="M337" s="3"/>
      <c r="N337" s="11">
        <f t="shared" si="49"/>
        <v>15.5</v>
      </c>
      <c r="O337" s="5"/>
      <c r="P337" s="5">
        <v>1</v>
      </c>
      <c r="Q337" s="5">
        <v>0.25</v>
      </c>
      <c r="R337" s="12">
        <f t="shared" si="47"/>
        <v>16.75</v>
      </c>
      <c r="S337" s="3"/>
      <c r="T337" s="9">
        <f>SUMIFS('Shop Wastage+CS Margin'!F:F,'Shop Wastage+CS Margin'!D:D,'Franchise Wastage '!D337,'Shop Wastage+CS Margin'!C:C,'Franchise Wastage '!C337)</f>
        <v>32</v>
      </c>
      <c r="U337" s="13">
        <f>SUMIFS('Shop Wastage+CS Margin'!A:A,'Shop Wastage+CS Margin'!D:D,'Franchise Wastage '!D337,'Shop Wastage+CS Margin'!C:C,'Franchise Wastage '!C337)</f>
        <v>5</v>
      </c>
      <c r="V337" s="16">
        <f t="shared" si="53"/>
        <v>22</v>
      </c>
      <c r="W337" s="3">
        <v>22</v>
      </c>
      <c r="X337" s="7">
        <f t="shared" si="52"/>
        <v>5.25</v>
      </c>
      <c r="Y337" s="7">
        <f t="shared" si="50"/>
        <v>15.25</v>
      </c>
      <c r="AA337" s="18">
        <f>SUMIFS(Sheet3!C:C,Sheet3!B:B,'Franchise Wastage '!D337,Sheet3!A:A,'Franchise Wastage '!C338)</f>
        <v>0</v>
      </c>
      <c r="AC337" s="3">
        <f t="shared" si="54"/>
        <v>10</v>
      </c>
    </row>
    <row r="338" spans="1:29" ht="15" customHeight="1" x14ac:dyDescent="0.25">
      <c r="A338">
        <f t="shared" si="51"/>
        <v>17</v>
      </c>
      <c r="B338" s="20" t="s">
        <v>2157</v>
      </c>
      <c r="C338" s="20" t="s">
        <v>158</v>
      </c>
      <c r="D338" s="20" t="s">
        <v>300</v>
      </c>
      <c r="E338" s="20">
        <v>80</v>
      </c>
      <c r="F338" s="20">
        <v>1</v>
      </c>
      <c r="G338" s="10" t="s">
        <v>10</v>
      </c>
      <c r="H338" s="9">
        <v>9</v>
      </c>
      <c r="I338" s="9"/>
      <c r="J338" s="9">
        <v>1000</v>
      </c>
      <c r="K338" s="5">
        <f t="shared" si="48"/>
        <v>1.6666666666666667</v>
      </c>
      <c r="L338" s="6">
        <f t="shared" si="46"/>
        <v>0</v>
      </c>
      <c r="M338" s="3"/>
      <c r="N338" s="11">
        <f t="shared" si="49"/>
        <v>10.666666666666666</v>
      </c>
      <c r="O338" s="5"/>
      <c r="P338" s="5">
        <v>1</v>
      </c>
      <c r="Q338" s="5">
        <v>0.25</v>
      </c>
      <c r="R338" s="12">
        <f t="shared" si="47"/>
        <v>11.916666666666666</v>
      </c>
      <c r="S338" s="3"/>
      <c r="T338" s="9">
        <f>SUMIFS('Shop Wastage+CS Margin'!F:F,'Shop Wastage+CS Margin'!D:D,'Franchise Wastage '!D338,'Shop Wastage+CS Margin'!C:C,'Franchise Wastage '!C338)</f>
        <v>30</v>
      </c>
      <c r="U338" s="13">
        <f>SUMIFS('Shop Wastage+CS Margin'!A:A,'Shop Wastage+CS Margin'!D:D,'Franchise Wastage '!D338,'Shop Wastage+CS Margin'!C:C,'Franchise Wastage '!C338)</f>
        <v>5</v>
      </c>
      <c r="V338" s="16">
        <f t="shared" si="53"/>
        <v>17.166666666666664</v>
      </c>
      <c r="W338" s="3">
        <v>17</v>
      </c>
      <c r="X338" s="7">
        <f t="shared" si="52"/>
        <v>5.0833333333333339</v>
      </c>
      <c r="Y338" s="7">
        <f t="shared" si="50"/>
        <v>18.083333333333336</v>
      </c>
      <c r="AA338" s="18">
        <f>SUMIFS(Sheet3!C:C,Sheet3!B:B,'Franchise Wastage '!D338,Sheet3!A:A,'Franchise Wastage '!C339)</f>
        <v>0</v>
      </c>
      <c r="AC338" s="3">
        <f t="shared" si="54"/>
        <v>13</v>
      </c>
    </row>
    <row r="339" spans="1:29" ht="15" customHeight="1" x14ac:dyDescent="0.25">
      <c r="A339">
        <f t="shared" si="51"/>
        <v>17</v>
      </c>
      <c r="B339" s="20" t="s">
        <v>2157</v>
      </c>
      <c r="C339" s="20" t="s">
        <v>158</v>
      </c>
      <c r="D339" s="20" t="s">
        <v>90</v>
      </c>
      <c r="E339" s="20">
        <v>80</v>
      </c>
      <c r="F339" s="20">
        <v>1</v>
      </c>
      <c r="G339" s="10" t="s">
        <v>10</v>
      </c>
      <c r="H339" s="9">
        <v>9</v>
      </c>
      <c r="I339" s="9"/>
      <c r="J339" s="9">
        <v>1000</v>
      </c>
      <c r="K339" s="5">
        <f t="shared" si="48"/>
        <v>1.6666666666666667</v>
      </c>
      <c r="L339" s="6">
        <f t="shared" si="46"/>
        <v>0</v>
      </c>
      <c r="M339" s="3"/>
      <c r="N339" s="11">
        <f t="shared" si="49"/>
        <v>10.666666666666666</v>
      </c>
      <c r="O339" s="5"/>
      <c r="P339" s="5">
        <v>1</v>
      </c>
      <c r="Q339" s="5">
        <v>0.25</v>
      </c>
      <c r="R339" s="12">
        <f t="shared" si="47"/>
        <v>11.916666666666666</v>
      </c>
      <c r="S339" s="3"/>
      <c r="T339" s="9">
        <f>SUMIFS('Shop Wastage+CS Margin'!F:F,'Shop Wastage+CS Margin'!D:D,'Franchise Wastage '!D339,'Shop Wastage+CS Margin'!C:C,'Franchise Wastage '!C339)</f>
        <v>30</v>
      </c>
      <c r="U339" s="13">
        <f>SUMIFS('Shop Wastage+CS Margin'!A:A,'Shop Wastage+CS Margin'!D:D,'Franchise Wastage '!D339,'Shop Wastage+CS Margin'!C:C,'Franchise Wastage '!C339)</f>
        <v>5</v>
      </c>
      <c r="V339" s="16">
        <f t="shared" si="53"/>
        <v>17.166666666666664</v>
      </c>
      <c r="W339" s="3">
        <v>17</v>
      </c>
      <c r="X339" s="7">
        <f t="shared" si="52"/>
        <v>5.0833333333333339</v>
      </c>
      <c r="Y339" s="7">
        <f t="shared" si="50"/>
        <v>18.083333333333336</v>
      </c>
      <c r="AA339" s="18">
        <f>SUMIFS(Sheet3!C:C,Sheet3!B:B,'Franchise Wastage '!D339,Sheet3!A:A,'Franchise Wastage '!C340)</f>
        <v>0</v>
      </c>
      <c r="AC339" s="3">
        <f t="shared" si="54"/>
        <v>13</v>
      </c>
    </row>
    <row r="340" spans="1:29" ht="15" customHeight="1" x14ac:dyDescent="0.25">
      <c r="A340">
        <f t="shared" si="51"/>
        <v>17</v>
      </c>
      <c r="B340" s="20" t="s">
        <v>2157</v>
      </c>
      <c r="C340" s="20" t="s">
        <v>158</v>
      </c>
      <c r="D340" s="20" t="s">
        <v>250</v>
      </c>
      <c r="E340" s="20">
        <v>80</v>
      </c>
      <c r="F340" s="20">
        <v>1</v>
      </c>
      <c r="G340" s="10" t="s">
        <v>10</v>
      </c>
      <c r="H340" s="9">
        <v>9</v>
      </c>
      <c r="I340" s="9"/>
      <c r="J340" s="9">
        <v>1000</v>
      </c>
      <c r="K340" s="5">
        <f t="shared" si="48"/>
        <v>1.6666666666666667</v>
      </c>
      <c r="L340" s="6">
        <f t="shared" si="46"/>
        <v>0</v>
      </c>
      <c r="M340" s="3"/>
      <c r="N340" s="11">
        <f t="shared" si="49"/>
        <v>10.666666666666666</v>
      </c>
      <c r="O340" s="5"/>
      <c r="P340" s="5">
        <v>1</v>
      </c>
      <c r="Q340" s="5">
        <v>0.25</v>
      </c>
      <c r="R340" s="12">
        <f t="shared" si="47"/>
        <v>11.916666666666666</v>
      </c>
      <c r="S340" s="3"/>
      <c r="T340" s="9">
        <f>SUMIFS('Shop Wastage+CS Margin'!F:F,'Shop Wastage+CS Margin'!D:D,'Franchise Wastage '!D340,'Shop Wastage+CS Margin'!C:C,'Franchise Wastage '!C340)</f>
        <v>30</v>
      </c>
      <c r="U340" s="13">
        <f>SUMIFS('Shop Wastage+CS Margin'!A:A,'Shop Wastage+CS Margin'!D:D,'Franchise Wastage '!D340,'Shop Wastage+CS Margin'!C:C,'Franchise Wastage '!C340)</f>
        <v>5</v>
      </c>
      <c r="V340" s="16">
        <f t="shared" si="53"/>
        <v>17.166666666666664</v>
      </c>
      <c r="W340" s="3">
        <v>17</v>
      </c>
      <c r="X340" s="7">
        <f t="shared" si="52"/>
        <v>5.0833333333333339</v>
      </c>
      <c r="Y340" s="7">
        <f t="shared" si="50"/>
        <v>18.083333333333336</v>
      </c>
      <c r="AA340" s="18">
        <f>SUMIFS(Sheet3!C:C,Sheet3!B:B,'Franchise Wastage '!D340,Sheet3!A:A,'Franchise Wastage '!C341)</f>
        <v>0</v>
      </c>
      <c r="AC340" s="3">
        <f t="shared" si="54"/>
        <v>13</v>
      </c>
    </row>
    <row r="341" spans="1:29" ht="15" customHeight="1" x14ac:dyDescent="0.25">
      <c r="A341">
        <f t="shared" si="51"/>
        <v>17</v>
      </c>
      <c r="B341" s="20" t="s">
        <v>2157</v>
      </c>
      <c r="C341" s="20" t="s">
        <v>158</v>
      </c>
      <c r="D341" s="20" t="s">
        <v>251</v>
      </c>
      <c r="E341" s="20">
        <v>80</v>
      </c>
      <c r="F341" s="20">
        <v>1</v>
      </c>
      <c r="G341" s="10" t="s">
        <v>10</v>
      </c>
      <c r="H341" s="9">
        <v>9</v>
      </c>
      <c r="I341" s="9"/>
      <c r="J341" s="9">
        <v>1000</v>
      </c>
      <c r="K341" s="5">
        <f t="shared" si="48"/>
        <v>1.6666666666666667</v>
      </c>
      <c r="L341" s="6">
        <f t="shared" si="46"/>
        <v>0</v>
      </c>
      <c r="M341" s="3"/>
      <c r="N341" s="11">
        <f t="shared" si="49"/>
        <v>10.666666666666666</v>
      </c>
      <c r="O341" s="5"/>
      <c r="P341" s="5">
        <v>1</v>
      </c>
      <c r="Q341" s="5">
        <v>0.25</v>
      </c>
      <c r="R341" s="12">
        <f t="shared" si="47"/>
        <v>11.916666666666666</v>
      </c>
      <c r="S341" s="3"/>
      <c r="T341" s="9">
        <f>SUMIFS('Shop Wastage+CS Margin'!F:F,'Shop Wastage+CS Margin'!D:D,'Franchise Wastage '!D341,'Shop Wastage+CS Margin'!C:C,'Franchise Wastage '!C341)</f>
        <v>33</v>
      </c>
      <c r="U341" s="13">
        <f>SUMIFS('Shop Wastage+CS Margin'!A:A,'Shop Wastage+CS Margin'!D:D,'Franchise Wastage '!D341,'Shop Wastage+CS Margin'!C:C,'Franchise Wastage '!C341)</f>
        <v>5</v>
      </c>
      <c r="V341" s="16">
        <f t="shared" si="53"/>
        <v>17.166666666666664</v>
      </c>
      <c r="W341" s="3">
        <v>17</v>
      </c>
      <c r="X341" s="7">
        <f t="shared" si="52"/>
        <v>5.0833333333333339</v>
      </c>
      <c r="Y341" s="7">
        <f t="shared" si="50"/>
        <v>21.083333333333336</v>
      </c>
      <c r="AA341" s="18">
        <f>SUMIFS(Sheet3!C:C,Sheet3!B:B,'Franchise Wastage '!D341,Sheet3!A:A,'Franchise Wastage '!C342)</f>
        <v>0</v>
      </c>
      <c r="AC341" s="3">
        <f t="shared" si="54"/>
        <v>16</v>
      </c>
    </row>
    <row r="342" spans="1:29" ht="15" customHeight="1" x14ac:dyDescent="0.25">
      <c r="A342">
        <f t="shared" si="51"/>
        <v>17</v>
      </c>
      <c r="B342" s="20" t="s">
        <v>2157</v>
      </c>
      <c r="C342" s="20" t="s">
        <v>158</v>
      </c>
      <c r="D342" s="20" t="s">
        <v>301</v>
      </c>
      <c r="E342" s="20">
        <v>80</v>
      </c>
      <c r="F342" s="20">
        <v>1</v>
      </c>
      <c r="G342" s="10" t="s">
        <v>10</v>
      </c>
      <c r="H342" s="9">
        <v>9</v>
      </c>
      <c r="I342" s="9"/>
      <c r="J342" s="9">
        <v>1000</v>
      </c>
      <c r="K342" s="5">
        <f t="shared" si="48"/>
        <v>1.6666666666666667</v>
      </c>
      <c r="L342" s="6">
        <f t="shared" si="46"/>
        <v>0</v>
      </c>
      <c r="M342" s="3"/>
      <c r="N342" s="11">
        <f t="shared" si="49"/>
        <v>10.666666666666666</v>
      </c>
      <c r="O342" s="5"/>
      <c r="P342" s="5">
        <v>1</v>
      </c>
      <c r="Q342" s="5">
        <v>0.25</v>
      </c>
      <c r="R342" s="12">
        <f t="shared" si="47"/>
        <v>11.916666666666666</v>
      </c>
      <c r="S342" s="3"/>
      <c r="T342" s="9">
        <f>SUMIFS('Shop Wastage+CS Margin'!F:F,'Shop Wastage+CS Margin'!D:D,'Franchise Wastage '!D342,'Shop Wastage+CS Margin'!C:C,'Franchise Wastage '!C342)</f>
        <v>30</v>
      </c>
      <c r="U342" s="13">
        <f>SUMIFS('Shop Wastage+CS Margin'!A:A,'Shop Wastage+CS Margin'!D:D,'Franchise Wastage '!D342,'Shop Wastage+CS Margin'!C:C,'Franchise Wastage '!C342)</f>
        <v>5</v>
      </c>
      <c r="V342" s="16">
        <f t="shared" si="53"/>
        <v>17.166666666666664</v>
      </c>
      <c r="W342" s="3">
        <v>17</v>
      </c>
      <c r="X342" s="7">
        <f t="shared" si="52"/>
        <v>5.0833333333333339</v>
      </c>
      <c r="Y342" s="7">
        <f t="shared" si="50"/>
        <v>18.083333333333336</v>
      </c>
      <c r="AA342" s="18">
        <f>SUMIFS(Sheet3!C:C,Sheet3!B:B,'Franchise Wastage '!D342,Sheet3!A:A,'Franchise Wastage '!C343)</f>
        <v>0</v>
      </c>
      <c r="AC342" s="3">
        <f t="shared" si="54"/>
        <v>13</v>
      </c>
    </row>
    <row r="343" spans="1:29" ht="15" customHeight="1" x14ac:dyDescent="0.25">
      <c r="A343">
        <f t="shared" si="51"/>
        <v>17</v>
      </c>
      <c r="B343" s="20" t="s">
        <v>2157</v>
      </c>
      <c r="C343" s="20" t="s">
        <v>158</v>
      </c>
      <c r="D343" s="20" t="s">
        <v>174</v>
      </c>
      <c r="E343" s="20">
        <v>80</v>
      </c>
      <c r="F343" s="20">
        <v>1</v>
      </c>
      <c r="G343" s="10" t="s">
        <v>10</v>
      </c>
      <c r="H343" s="9">
        <v>9</v>
      </c>
      <c r="I343" s="9"/>
      <c r="J343" s="9">
        <v>1000</v>
      </c>
      <c r="K343" s="5">
        <f t="shared" si="48"/>
        <v>1.6666666666666667</v>
      </c>
      <c r="L343" s="6">
        <f t="shared" si="46"/>
        <v>0</v>
      </c>
      <c r="M343" s="3"/>
      <c r="N343" s="11">
        <f t="shared" si="49"/>
        <v>10.666666666666666</v>
      </c>
      <c r="O343" s="5"/>
      <c r="P343" s="5">
        <v>1</v>
      </c>
      <c r="Q343" s="5">
        <v>0.25</v>
      </c>
      <c r="R343" s="12">
        <f t="shared" si="47"/>
        <v>11.916666666666666</v>
      </c>
      <c r="S343" s="3"/>
      <c r="T343" s="9">
        <f>SUMIFS('Shop Wastage+CS Margin'!F:F,'Shop Wastage+CS Margin'!D:D,'Franchise Wastage '!D343,'Shop Wastage+CS Margin'!C:C,'Franchise Wastage '!C343)</f>
        <v>30</v>
      </c>
      <c r="U343" s="13">
        <f>SUMIFS('Shop Wastage+CS Margin'!A:A,'Shop Wastage+CS Margin'!D:D,'Franchise Wastage '!D343,'Shop Wastage+CS Margin'!C:C,'Franchise Wastage '!C343)</f>
        <v>5</v>
      </c>
      <c r="V343" s="16">
        <f t="shared" si="53"/>
        <v>17.166666666666664</v>
      </c>
      <c r="W343" s="3">
        <v>17</v>
      </c>
      <c r="X343" s="7">
        <f t="shared" si="52"/>
        <v>5.0833333333333339</v>
      </c>
      <c r="Y343" s="7">
        <f t="shared" si="50"/>
        <v>18.083333333333336</v>
      </c>
      <c r="AA343" s="18">
        <f>SUMIFS(Sheet3!C:C,Sheet3!B:B,'Franchise Wastage '!D343,Sheet3!A:A,'Franchise Wastage '!C344)</f>
        <v>0</v>
      </c>
      <c r="AC343" s="3">
        <f t="shared" si="54"/>
        <v>13</v>
      </c>
    </row>
    <row r="344" spans="1:29" ht="15" customHeight="1" x14ac:dyDescent="0.25">
      <c r="A344">
        <f t="shared" si="51"/>
        <v>17</v>
      </c>
      <c r="B344" s="20" t="s">
        <v>2157</v>
      </c>
      <c r="C344" s="20" t="s">
        <v>158</v>
      </c>
      <c r="D344" s="20" t="s">
        <v>252</v>
      </c>
      <c r="E344" s="20">
        <v>80</v>
      </c>
      <c r="F344" s="20">
        <v>1</v>
      </c>
      <c r="G344" s="10" t="s">
        <v>10</v>
      </c>
      <c r="H344" s="9">
        <v>9</v>
      </c>
      <c r="I344" s="9"/>
      <c r="J344" s="9">
        <v>1000</v>
      </c>
      <c r="K344" s="5">
        <f t="shared" si="48"/>
        <v>1.6666666666666667</v>
      </c>
      <c r="L344" s="6">
        <f t="shared" si="46"/>
        <v>0</v>
      </c>
      <c r="M344" s="3"/>
      <c r="N344" s="11">
        <f t="shared" si="49"/>
        <v>10.666666666666666</v>
      </c>
      <c r="O344" s="5"/>
      <c r="P344" s="5">
        <v>1</v>
      </c>
      <c r="Q344" s="5">
        <v>0.25</v>
      </c>
      <c r="R344" s="12">
        <f t="shared" si="47"/>
        <v>11.916666666666666</v>
      </c>
      <c r="S344" s="3"/>
      <c r="T344" s="9">
        <f>SUMIFS('Shop Wastage+CS Margin'!F:F,'Shop Wastage+CS Margin'!D:D,'Franchise Wastage '!D344,'Shop Wastage+CS Margin'!C:C,'Franchise Wastage '!C344)</f>
        <v>30</v>
      </c>
      <c r="U344" s="13">
        <f>SUMIFS('Shop Wastage+CS Margin'!A:A,'Shop Wastage+CS Margin'!D:D,'Franchise Wastage '!D344,'Shop Wastage+CS Margin'!C:C,'Franchise Wastage '!C344)</f>
        <v>5</v>
      </c>
      <c r="V344" s="16">
        <f t="shared" si="53"/>
        <v>17.166666666666664</v>
      </c>
      <c r="W344" s="3">
        <v>17</v>
      </c>
      <c r="X344" s="7">
        <f t="shared" si="52"/>
        <v>5.0833333333333339</v>
      </c>
      <c r="Y344" s="7">
        <f t="shared" si="50"/>
        <v>18.083333333333336</v>
      </c>
      <c r="AA344" s="18">
        <f>SUMIFS(Sheet3!C:C,Sheet3!B:B,'Franchise Wastage '!D344,Sheet3!A:A,'Franchise Wastage '!C345)</f>
        <v>0</v>
      </c>
      <c r="AC344" s="3">
        <f t="shared" si="54"/>
        <v>13</v>
      </c>
    </row>
    <row r="345" spans="1:29" ht="15" customHeight="1" x14ac:dyDescent="0.25">
      <c r="A345">
        <f t="shared" si="51"/>
        <v>17</v>
      </c>
      <c r="B345" s="20" t="s">
        <v>2157</v>
      </c>
      <c r="C345" s="20" t="s">
        <v>158</v>
      </c>
      <c r="D345" s="20" t="s">
        <v>302</v>
      </c>
      <c r="E345" s="20">
        <v>80</v>
      </c>
      <c r="F345" s="20">
        <v>1</v>
      </c>
      <c r="G345" s="10" t="s">
        <v>10</v>
      </c>
      <c r="H345" s="9">
        <v>9</v>
      </c>
      <c r="I345" s="9"/>
      <c r="J345" s="9">
        <v>1000</v>
      </c>
      <c r="K345" s="5">
        <f t="shared" si="48"/>
        <v>1.6666666666666667</v>
      </c>
      <c r="L345" s="6">
        <f t="shared" si="46"/>
        <v>0</v>
      </c>
      <c r="M345" s="3"/>
      <c r="N345" s="11">
        <f t="shared" si="49"/>
        <v>10.666666666666666</v>
      </c>
      <c r="O345" s="5"/>
      <c r="P345" s="5">
        <v>1</v>
      </c>
      <c r="Q345" s="5">
        <v>0.25</v>
      </c>
      <c r="R345" s="12">
        <f t="shared" si="47"/>
        <v>11.916666666666666</v>
      </c>
      <c r="S345" s="3"/>
      <c r="T345" s="9">
        <f>SUMIFS('Shop Wastage+CS Margin'!F:F,'Shop Wastage+CS Margin'!D:D,'Franchise Wastage '!D345,'Shop Wastage+CS Margin'!C:C,'Franchise Wastage '!C345)</f>
        <v>30</v>
      </c>
      <c r="U345" s="13">
        <f>SUMIFS('Shop Wastage+CS Margin'!A:A,'Shop Wastage+CS Margin'!D:D,'Franchise Wastage '!D345,'Shop Wastage+CS Margin'!C:C,'Franchise Wastage '!C345)</f>
        <v>5</v>
      </c>
      <c r="V345" s="16">
        <f t="shared" si="53"/>
        <v>17.166666666666664</v>
      </c>
      <c r="W345" s="3">
        <v>17</v>
      </c>
      <c r="X345" s="7">
        <f t="shared" si="52"/>
        <v>5.0833333333333339</v>
      </c>
      <c r="Y345" s="7">
        <f t="shared" si="50"/>
        <v>18.083333333333336</v>
      </c>
      <c r="AA345" s="18">
        <f>SUMIFS(Sheet3!C:C,Sheet3!B:B,'Franchise Wastage '!D345,Sheet3!A:A,'Franchise Wastage '!C346)</f>
        <v>22</v>
      </c>
      <c r="AC345" s="3">
        <f t="shared" si="54"/>
        <v>13</v>
      </c>
    </row>
    <row r="346" spans="1:29" ht="15" customHeight="1" x14ac:dyDescent="0.25">
      <c r="A346">
        <f t="shared" si="51"/>
        <v>17</v>
      </c>
      <c r="B346" s="20" t="s">
        <v>2157</v>
      </c>
      <c r="C346" s="20" t="s">
        <v>158</v>
      </c>
      <c r="D346" s="20" t="s">
        <v>253</v>
      </c>
      <c r="E346" s="20">
        <v>80</v>
      </c>
      <c r="F346" s="20">
        <v>1</v>
      </c>
      <c r="G346" s="10" t="s">
        <v>10</v>
      </c>
      <c r="H346" s="9">
        <v>9</v>
      </c>
      <c r="I346" s="9"/>
      <c r="J346" s="9">
        <v>1000</v>
      </c>
      <c r="K346" s="5">
        <f t="shared" si="48"/>
        <v>1.6666666666666667</v>
      </c>
      <c r="L346" s="6">
        <f t="shared" si="46"/>
        <v>0</v>
      </c>
      <c r="M346" s="3"/>
      <c r="N346" s="11">
        <f t="shared" si="49"/>
        <v>10.666666666666666</v>
      </c>
      <c r="O346" s="5"/>
      <c r="P346" s="5">
        <v>1</v>
      </c>
      <c r="Q346" s="5">
        <v>0.25</v>
      </c>
      <c r="R346" s="12">
        <f t="shared" si="47"/>
        <v>11.916666666666666</v>
      </c>
      <c r="S346" s="3"/>
      <c r="T346" s="9">
        <f>SUMIFS('Shop Wastage+CS Margin'!F:F,'Shop Wastage+CS Margin'!D:D,'Franchise Wastage '!D346,'Shop Wastage+CS Margin'!C:C,'Franchise Wastage '!C346)</f>
        <v>28</v>
      </c>
      <c r="U346" s="13">
        <f>SUMIFS('Shop Wastage+CS Margin'!A:A,'Shop Wastage+CS Margin'!D:D,'Franchise Wastage '!D346,'Shop Wastage+CS Margin'!C:C,'Franchise Wastage '!C346)</f>
        <v>5</v>
      </c>
      <c r="V346" s="16">
        <f t="shared" si="53"/>
        <v>17.166666666666664</v>
      </c>
      <c r="W346" s="3">
        <v>17</v>
      </c>
      <c r="X346" s="7">
        <f t="shared" si="52"/>
        <v>5.0833333333333339</v>
      </c>
      <c r="Y346" s="7">
        <f t="shared" si="50"/>
        <v>16.083333333333336</v>
      </c>
      <c r="AA346" s="18">
        <f>SUMIFS(Sheet3!C:C,Sheet3!B:B,'Franchise Wastage '!D346,Sheet3!A:A,'Franchise Wastage '!C347)</f>
        <v>0</v>
      </c>
      <c r="AC346" s="3">
        <f t="shared" si="54"/>
        <v>11</v>
      </c>
    </row>
    <row r="347" spans="1:29" ht="15" customHeight="1" x14ac:dyDescent="0.25">
      <c r="A347">
        <f t="shared" si="51"/>
        <v>17</v>
      </c>
      <c r="B347" s="20" t="s">
        <v>2157</v>
      </c>
      <c r="C347" s="20" t="s">
        <v>158</v>
      </c>
      <c r="D347" s="20" t="s">
        <v>254</v>
      </c>
      <c r="E347" s="20">
        <v>80</v>
      </c>
      <c r="F347" s="20">
        <v>1</v>
      </c>
      <c r="G347" s="10" t="s">
        <v>10</v>
      </c>
      <c r="H347" s="9">
        <v>9</v>
      </c>
      <c r="I347" s="9"/>
      <c r="J347" s="9">
        <v>1000</v>
      </c>
      <c r="K347" s="5">
        <f t="shared" si="48"/>
        <v>1.6666666666666667</v>
      </c>
      <c r="L347" s="6">
        <f t="shared" si="46"/>
        <v>0</v>
      </c>
      <c r="M347" s="3"/>
      <c r="N347" s="11">
        <f t="shared" si="49"/>
        <v>10.666666666666666</v>
      </c>
      <c r="O347" s="5"/>
      <c r="P347" s="5">
        <v>1</v>
      </c>
      <c r="Q347" s="5">
        <v>0.25</v>
      </c>
      <c r="R347" s="12">
        <f t="shared" si="47"/>
        <v>11.916666666666666</v>
      </c>
      <c r="S347" s="3"/>
      <c r="T347" s="9">
        <f>SUMIFS('Shop Wastage+CS Margin'!F:F,'Shop Wastage+CS Margin'!D:D,'Franchise Wastage '!D347,'Shop Wastage+CS Margin'!C:C,'Franchise Wastage '!C347)</f>
        <v>30</v>
      </c>
      <c r="U347" s="13">
        <f>SUMIFS('Shop Wastage+CS Margin'!A:A,'Shop Wastage+CS Margin'!D:D,'Franchise Wastage '!D347,'Shop Wastage+CS Margin'!C:C,'Franchise Wastage '!C347)</f>
        <v>5</v>
      </c>
      <c r="V347" s="16">
        <f t="shared" si="53"/>
        <v>17.166666666666664</v>
      </c>
      <c r="W347" s="3">
        <v>17</v>
      </c>
      <c r="X347" s="7">
        <f t="shared" si="52"/>
        <v>5.0833333333333339</v>
      </c>
      <c r="Y347" s="7">
        <f t="shared" si="50"/>
        <v>18.083333333333336</v>
      </c>
      <c r="AA347" s="18">
        <f>SUMIFS(Sheet3!C:C,Sheet3!B:B,'Franchise Wastage '!D347,Sheet3!A:A,'Franchise Wastage '!C348)</f>
        <v>0</v>
      </c>
      <c r="AC347" s="3">
        <f t="shared" si="54"/>
        <v>13</v>
      </c>
    </row>
    <row r="348" spans="1:29" ht="15" customHeight="1" x14ac:dyDescent="0.25">
      <c r="A348">
        <f t="shared" si="51"/>
        <v>17</v>
      </c>
      <c r="B348" s="20" t="s">
        <v>2157</v>
      </c>
      <c r="C348" s="20" t="s">
        <v>158</v>
      </c>
      <c r="D348" s="20" t="s">
        <v>303</v>
      </c>
      <c r="E348" s="20">
        <v>80</v>
      </c>
      <c r="F348" s="20">
        <v>1</v>
      </c>
      <c r="G348" s="10" t="s">
        <v>10</v>
      </c>
      <c r="H348" s="9">
        <v>9</v>
      </c>
      <c r="I348" s="9"/>
      <c r="J348" s="9">
        <v>1000</v>
      </c>
      <c r="K348" s="5">
        <f t="shared" si="48"/>
        <v>1.6666666666666667</v>
      </c>
      <c r="L348" s="6">
        <f t="shared" si="46"/>
        <v>0</v>
      </c>
      <c r="M348" s="3"/>
      <c r="N348" s="11">
        <f t="shared" si="49"/>
        <v>10.666666666666666</v>
      </c>
      <c r="O348" s="5"/>
      <c r="P348" s="5">
        <v>1</v>
      </c>
      <c r="Q348" s="5">
        <v>0.25</v>
      </c>
      <c r="R348" s="12">
        <f t="shared" si="47"/>
        <v>11.916666666666666</v>
      </c>
      <c r="S348" s="3"/>
      <c r="T348" s="9">
        <f>SUMIFS('Shop Wastage+CS Margin'!F:F,'Shop Wastage+CS Margin'!D:D,'Franchise Wastage '!D348,'Shop Wastage+CS Margin'!C:C,'Franchise Wastage '!C348)</f>
        <v>30</v>
      </c>
      <c r="U348" s="13">
        <f>SUMIFS('Shop Wastage+CS Margin'!A:A,'Shop Wastage+CS Margin'!D:D,'Franchise Wastage '!D348,'Shop Wastage+CS Margin'!C:C,'Franchise Wastage '!C348)</f>
        <v>5</v>
      </c>
      <c r="V348" s="16">
        <f t="shared" si="53"/>
        <v>17.166666666666664</v>
      </c>
      <c r="W348" s="3">
        <v>17</v>
      </c>
      <c r="X348" s="7">
        <f t="shared" si="52"/>
        <v>5.0833333333333339</v>
      </c>
      <c r="Y348" s="7">
        <f t="shared" si="50"/>
        <v>18.083333333333336</v>
      </c>
      <c r="AA348" s="18">
        <f>SUMIFS(Sheet3!C:C,Sheet3!B:B,'Franchise Wastage '!D348,Sheet3!A:A,'Franchise Wastage '!C349)</f>
        <v>0</v>
      </c>
      <c r="AC348" s="3">
        <f t="shared" si="54"/>
        <v>13</v>
      </c>
    </row>
    <row r="349" spans="1:29" ht="15" customHeight="1" x14ac:dyDescent="0.25">
      <c r="A349">
        <f t="shared" si="51"/>
        <v>17</v>
      </c>
      <c r="B349" s="20" t="s">
        <v>2157</v>
      </c>
      <c r="C349" s="20" t="s">
        <v>158</v>
      </c>
      <c r="D349" s="20" t="s">
        <v>255</v>
      </c>
      <c r="E349" s="20">
        <v>80</v>
      </c>
      <c r="F349" s="20">
        <v>1</v>
      </c>
      <c r="G349" s="10" t="s">
        <v>10</v>
      </c>
      <c r="H349" s="9">
        <v>9</v>
      </c>
      <c r="I349" s="9"/>
      <c r="J349" s="9">
        <v>1000</v>
      </c>
      <c r="K349" s="5">
        <f t="shared" si="48"/>
        <v>1.6666666666666667</v>
      </c>
      <c r="L349" s="6">
        <f t="shared" si="46"/>
        <v>0</v>
      </c>
      <c r="M349" s="3"/>
      <c r="N349" s="11">
        <f t="shared" si="49"/>
        <v>10.666666666666666</v>
      </c>
      <c r="O349" s="5"/>
      <c r="P349" s="5">
        <v>1</v>
      </c>
      <c r="Q349" s="5">
        <v>0.25</v>
      </c>
      <c r="R349" s="12">
        <f t="shared" si="47"/>
        <v>11.916666666666666</v>
      </c>
      <c r="S349" s="3"/>
      <c r="T349" s="9">
        <f>SUMIFS('Shop Wastage+CS Margin'!F:F,'Shop Wastage+CS Margin'!D:D,'Franchise Wastage '!D349,'Shop Wastage+CS Margin'!C:C,'Franchise Wastage '!C349)</f>
        <v>31</v>
      </c>
      <c r="U349" s="13">
        <f>SUMIFS('Shop Wastage+CS Margin'!A:A,'Shop Wastage+CS Margin'!D:D,'Franchise Wastage '!D349,'Shop Wastage+CS Margin'!C:C,'Franchise Wastage '!C349)</f>
        <v>5</v>
      </c>
      <c r="V349" s="16">
        <f t="shared" si="53"/>
        <v>17.166666666666664</v>
      </c>
      <c r="W349" s="3">
        <v>17</v>
      </c>
      <c r="X349" s="7">
        <f t="shared" si="52"/>
        <v>5.0833333333333339</v>
      </c>
      <c r="Y349" s="7">
        <f t="shared" si="50"/>
        <v>19.083333333333336</v>
      </c>
      <c r="AA349" s="18">
        <f>SUMIFS(Sheet3!C:C,Sheet3!B:B,'Franchise Wastage '!D349,Sheet3!A:A,'Franchise Wastage '!C350)</f>
        <v>20.736842105263158</v>
      </c>
      <c r="AC349" s="3">
        <f t="shared" si="54"/>
        <v>14</v>
      </c>
    </row>
    <row r="350" spans="1:29" ht="15" customHeight="1" x14ac:dyDescent="0.25">
      <c r="A350">
        <f t="shared" si="51"/>
        <v>17</v>
      </c>
      <c r="B350" s="20" t="s">
        <v>2157</v>
      </c>
      <c r="C350" s="20" t="s">
        <v>158</v>
      </c>
      <c r="D350" s="20" t="s">
        <v>193</v>
      </c>
      <c r="E350" s="20">
        <v>80</v>
      </c>
      <c r="F350" s="20">
        <v>1</v>
      </c>
      <c r="G350" s="10" t="s">
        <v>10</v>
      </c>
      <c r="H350" s="9">
        <v>9</v>
      </c>
      <c r="I350" s="9"/>
      <c r="J350" s="9">
        <v>1000</v>
      </c>
      <c r="K350" s="5">
        <f t="shared" si="48"/>
        <v>1.6666666666666667</v>
      </c>
      <c r="L350" s="6">
        <f t="shared" si="46"/>
        <v>0</v>
      </c>
      <c r="M350" s="3"/>
      <c r="N350" s="11">
        <f t="shared" si="49"/>
        <v>10.666666666666666</v>
      </c>
      <c r="O350" s="5"/>
      <c r="P350" s="5">
        <v>1</v>
      </c>
      <c r="Q350" s="5">
        <v>0.25</v>
      </c>
      <c r="R350" s="12">
        <f t="shared" si="47"/>
        <v>11.916666666666666</v>
      </c>
      <c r="S350" s="3"/>
      <c r="T350" s="9">
        <f>SUMIFS('Shop Wastage+CS Margin'!F:F,'Shop Wastage+CS Margin'!D:D,'Franchise Wastage '!D350,'Shop Wastage+CS Margin'!C:C,'Franchise Wastage '!C350)</f>
        <v>30</v>
      </c>
      <c r="U350" s="13">
        <f>SUMIFS('Shop Wastage+CS Margin'!A:A,'Shop Wastage+CS Margin'!D:D,'Franchise Wastage '!D350,'Shop Wastage+CS Margin'!C:C,'Franchise Wastage '!C350)</f>
        <v>5</v>
      </c>
      <c r="V350" s="16">
        <f t="shared" si="53"/>
        <v>17.166666666666664</v>
      </c>
      <c r="W350" s="3">
        <v>17</v>
      </c>
      <c r="X350" s="7">
        <f t="shared" si="52"/>
        <v>5.0833333333333339</v>
      </c>
      <c r="Y350" s="7">
        <f t="shared" si="50"/>
        <v>18.083333333333336</v>
      </c>
      <c r="AA350" s="18">
        <f>SUMIFS(Sheet3!C:C,Sheet3!B:B,'Franchise Wastage '!D350,Sheet3!A:A,'Franchise Wastage '!C351)</f>
        <v>0</v>
      </c>
      <c r="AC350" s="3">
        <f t="shared" si="54"/>
        <v>13</v>
      </c>
    </row>
    <row r="351" spans="1:29" ht="15" customHeight="1" x14ac:dyDescent="0.25">
      <c r="A351">
        <f t="shared" si="51"/>
        <v>17</v>
      </c>
      <c r="B351" s="20" t="s">
        <v>2157</v>
      </c>
      <c r="C351" s="20" t="s">
        <v>158</v>
      </c>
      <c r="D351" s="20" t="s">
        <v>256</v>
      </c>
      <c r="E351" s="20">
        <v>80</v>
      </c>
      <c r="F351" s="20">
        <v>1</v>
      </c>
      <c r="G351" s="10" t="s">
        <v>10</v>
      </c>
      <c r="H351" s="9">
        <v>9</v>
      </c>
      <c r="I351" s="9"/>
      <c r="J351" s="9">
        <v>1000</v>
      </c>
      <c r="K351" s="5">
        <f t="shared" si="48"/>
        <v>1.6666666666666667</v>
      </c>
      <c r="L351" s="6">
        <f t="shared" si="46"/>
        <v>0</v>
      </c>
      <c r="M351" s="3"/>
      <c r="N351" s="11">
        <f t="shared" si="49"/>
        <v>10.666666666666666</v>
      </c>
      <c r="O351" s="5"/>
      <c r="P351" s="5">
        <v>1</v>
      </c>
      <c r="Q351" s="5">
        <v>0.25</v>
      </c>
      <c r="R351" s="12">
        <f t="shared" si="47"/>
        <v>11.916666666666666</v>
      </c>
      <c r="S351" s="3"/>
      <c r="T351" s="9">
        <f>SUMIFS('Shop Wastage+CS Margin'!F:F,'Shop Wastage+CS Margin'!D:D,'Franchise Wastage '!D351,'Shop Wastage+CS Margin'!C:C,'Franchise Wastage '!C351)</f>
        <v>30</v>
      </c>
      <c r="U351" s="13">
        <f>SUMIFS('Shop Wastage+CS Margin'!A:A,'Shop Wastage+CS Margin'!D:D,'Franchise Wastage '!D351,'Shop Wastage+CS Margin'!C:C,'Franchise Wastage '!C351)</f>
        <v>5</v>
      </c>
      <c r="V351" s="16">
        <f t="shared" si="53"/>
        <v>17.166666666666664</v>
      </c>
      <c r="W351" s="3">
        <v>17</v>
      </c>
      <c r="X351" s="7">
        <f t="shared" si="52"/>
        <v>5.0833333333333339</v>
      </c>
      <c r="Y351" s="7">
        <f t="shared" si="50"/>
        <v>18.083333333333336</v>
      </c>
      <c r="AA351" s="18">
        <f>SUMIFS(Sheet3!C:C,Sheet3!B:B,'Franchise Wastage '!D351,Sheet3!A:A,'Franchise Wastage '!C352)</f>
        <v>21.058823529411764</v>
      </c>
      <c r="AC351" s="3">
        <f t="shared" si="54"/>
        <v>13</v>
      </c>
    </row>
    <row r="352" spans="1:29" ht="15" customHeight="1" x14ac:dyDescent="0.25">
      <c r="A352">
        <f t="shared" si="51"/>
        <v>20</v>
      </c>
      <c r="B352" s="20" t="s">
        <v>2157</v>
      </c>
      <c r="C352" s="20" t="s">
        <v>158</v>
      </c>
      <c r="D352" s="20" t="s">
        <v>257</v>
      </c>
      <c r="E352" s="20">
        <v>65</v>
      </c>
      <c r="F352" s="20">
        <v>0.6</v>
      </c>
      <c r="G352" s="10" t="s">
        <v>10</v>
      </c>
      <c r="H352" s="9">
        <v>13</v>
      </c>
      <c r="I352" s="9"/>
      <c r="J352" s="9">
        <v>1000</v>
      </c>
      <c r="K352" s="5">
        <f t="shared" si="48"/>
        <v>1</v>
      </c>
      <c r="L352" s="6">
        <f t="shared" si="46"/>
        <v>0</v>
      </c>
      <c r="M352" s="3"/>
      <c r="N352" s="11">
        <f t="shared" si="49"/>
        <v>14</v>
      </c>
      <c r="O352" s="5"/>
      <c r="P352" s="5">
        <v>1</v>
      </c>
      <c r="Q352" s="5">
        <v>0.25</v>
      </c>
      <c r="R352" s="12">
        <f t="shared" si="47"/>
        <v>15.25</v>
      </c>
      <c r="S352" s="3"/>
      <c r="T352" s="9">
        <f>SUMIFS('Shop Wastage+CS Margin'!F:F,'Shop Wastage+CS Margin'!D:D,'Franchise Wastage '!D352,'Shop Wastage+CS Margin'!C:C,'Franchise Wastage '!C352)</f>
        <v>35</v>
      </c>
      <c r="U352" s="13">
        <f>SUMIFS('Shop Wastage+CS Margin'!A:A,'Shop Wastage+CS Margin'!D:D,'Franchise Wastage '!D352,'Shop Wastage+CS Margin'!C:C,'Franchise Wastage '!C352)</f>
        <v>5</v>
      </c>
      <c r="V352" s="16">
        <f t="shared" si="53"/>
        <v>20.5</v>
      </c>
      <c r="W352" s="3">
        <v>20</v>
      </c>
      <c r="X352" s="7">
        <f t="shared" si="52"/>
        <v>4.75</v>
      </c>
      <c r="Y352" s="7">
        <f t="shared" si="50"/>
        <v>19.75</v>
      </c>
      <c r="AA352" s="18">
        <f>SUMIFS(Sheet3!C:C,Sheet3!B:B,'Franchise Wastage '!D352,Sheet3!A:A,'Franchise Wastage '!C353)</f>
        <v>22</v>
      </c>
      <c r="AC352" s="3">
        <f t="shared" si="54"/>
        <v>15</v>
      </c>
    </row>
    <row r="353" spans="1:29" ht="15" customHeight="1" x14ac:dyDescent="0.25">
      <c r="A353">
        <f t="shared" si="51"/>
        <v>20</v>
      </c>
      <c r="B353" s="20" t="s">
        <v>2157</v>
      </c>
      <c r="C353" s="20" t="s">
        <v>158</v>
      </c>
      <c r="D353" s="20" t="s">
        <v>257</v>
      </c>
      <c r="E353" s="20">
        <v>80</v>
      </c>
      <c r="F353" s="20">
        <v>0.7</v>
      </c>
      <c r="G353" s="10" t="s">
        <v>10</v>
      </c>
      <c r="H353" s="9">
        <v>13</v>
      </c>
      <c r="I353" s="9"/>
      <c r="J353" s="9">
        <v>1000</v>
      </c>
      <c r="K353" s="5">
        <f t="shared" si="48"/>
        <v>1.1666666666666667</v>
      </c>
      <c r="L353" s="6">
        <f t="shared" si="46"/>
        <v>0</v>
      </c>
      <c r="M353" s="3"/>
      <c r="N353" s="11">
        <f t="shared" si="49"/>
        <v>14.166666666666666</v>
      </c>
      <c r="O353" s="5"/>
      <c r="P353" s="5">
        <v>1</v>
      </c>
      <c r="Q353" s="5">
        <v>0.25</v>
      </c>
      <c r="R353" s="12">
        <f t="shared" ref="R353:R416" si="55">N353+P353+Q353</f>
        <v>15.416666666666666</v>
      </c>
      <c r="S353" s="3"/>
      <c r="T353" s="9">
        <f>SUMIFS('Shop Wastage+CS Margin'!F:F,'Shop Wastage+CS Margin'!D:D,'Franchise Wastage '!D353,'Shop Wastage+CS Margin'!C:C,'Franchise Wastage '!C353)</f>
        <v>35</v>
      </c>
      <c r="U353" s="13">
        <f>SUMIFS('Shop Wastage+CS Margin'!A:A,'Shop Wastage+CS Margin'!D:D,'Franchise Wastage '!D353,'Shop Wastage+CS Margin'!C:C,'Franchise Wastage '!C353)</f>
        <v>5</v>
      </c>
      <c r="V353" s="16">
        <f t="shared" si="53"/>
        <v>20.666666666666664</v>
      </c>
      <c r="W353" s="3">
        <v>20</v>
      </c>
      <c r="X353" s="7">
        <f t="shared" si="52"/>
        <v>4.5833333333333339</v>
      </c>
      <c r="Y353" s="7">
        <f t="shared" si="50"/>
        <v>19.583333333333336</v>
      </c>
      <c r="AA353" s="18">
        <f>SUMIFS(Sheet3!C:C,Sheet3!B:B,'Franchise Wastage '!D353,Sheet3!A:A,'Franchise Wastage '!C354)</f>
        <v>22</v>
      </c>
      <c r="AC353" s="3">
        <f t="shared" si="54"/>
        <v>15</v>
      </c>
    </row>
    <row r="354" spans="1:29" ht="15" customHeight="1" x14ac:dyDescent="0.25">
      <c r="A354">
        <f t="shared" si="51"/>
        <v>17</v>
      </c>
      <c r="B354" s="20" t="s">
        <v>2157</v>
      </c>
      <c r="C354" s="20" t="s">
        <v>158</v>
      </c>
      <c r="D354" s="20" t="s">
        <v>186</v>
      </c>
      <c r="E354" s="20">
        <v>80</v>
      </c>
      <c r="F354" s="20">
        <v>1</v>
      </c>
      <c r="G354" s="10" t="s">
        <v>10</v>
      </c>
      <c r="H354" s="9">
        <v>9</v>
      </c>
      <c r="I354" s="9"/>
      <c r="J354" s="9">
        <v>1000</v>
      </c>
      <c r="K354" s="5">
        <f t="shared" si="48"/>
        <v>1.6666666666666667</v>
      </c>
      <c r="L354" s="6">
        <f t="shared" ref="L354:L417" si="56">(((IF(G354="Pcs",F354,"0"))/J354)*1000)/($D$1*10)</f>
        <v>0</v>
      </c>
      <c r="M354" s="3"/>
      <c r="N354" s="11">
        <f t="shared" si="49"/>
        <v>10.666666666666666</v>
      </c>
      <c r="O354" s="5"/>
      <c r="P354" s="5">
        <v>1</v>
      </c>
      <c r="Q354" s="5">
        <v>0.25</v>
      </c>
      <c r="R354" s="12">
        <f t="shared" si="55"/>
        <v>11.916666666666666</v>
      </c>
      <c r="S354" s="3"/>
      <c r="T354" s="9">
        <f>SUMIFS('Shop Wastage+CS Margin'!F:F,'Shop Wastage+CS Margin'!D:D,'Franchise Wastage '!D354,'Shop Wastage+CS Margin'!C:C,'Franchise Wastage '!C354)</f>
        <v>30</v>
      </c>
      <c r="U354" s="13">
        <f>SUMIFS('Shop Wastage+CS Margin'!A:A,'Shop Wastage+CS Margin'!D:D,'Franchise Wastage '!D354,'Shop Wastage+CS Margin'!C:C,'Franchise Wastage '!C354)</f>
        <v>5</v>
      </c>
      <c r="V354" s="16">
        <f t="shared" si="53"/>
        <v>17.166666666666664</v>
      </c>
      <c r="W354" s="3">
        <v>17</v>
      </c>
      <c r="X354" s="7">
        <f t="shared" si="52"/>
        <v>5.0833333333333339</v>
      </c>
      <c r="Y354" s="7">
        <f t="shared" si="50"/>
        <v>18.083333333333336</v>
      </c>
      <c r="AA354" s="18">
        <f>SUMIFS(Sheet3!C:C,Sheet3!B:B,'Franchise Wastage '!D354,Sheet3!A:A,'Franchise Wastage '!C355)</f>
        <v>21.03921568627451</v>
      </c>
      <c r="AC354" s="3">
        <f t="shared" si="54"/>
        <v>13</v>
      </c>
    </row>
    <row r="355" spans="1:29" ht="15" customHeight="1" x14ac:dyDescent="0.25">
      <c r="A355">
        <f t="shared" si="51"/>
        <v>17</v>
      </c>
      <c r="B355" s="20" t="s">
        <v>2157</v>
      </c>
      <c r="C355" s="20" t="s">
        <v>158</v>
      </c>
      <c r="D355" s="20" t="s">
        <v>304</v>
      </c>
      <c r="E355" s="20">
        <v>80</v>
      </c>
      <c r="F355" s="20">
        <v>1</v>
      </c>
      <c r="G355" s="10" t="s">
        <v>10</v>
      </c>
      <c r="H355" s="9">
        <v>9</v>
      </c>
      <c r="I355" s="9"/>
      <c r="J355" s="9">
        <v>1000</v>
      </c>
      <c r="K355" s="5">
        <f t="shared" si="48"/>
        <v>1.6666666666666667</v>
      </c>
      <c r="L355" s="6">
        <f t="shared" si="56"/>
        <v>0</v>
      </c>
      <c r="M355" s="3"/>
      <c r="N355" s="11">
        <f t="shared" si="49"/>
        <v>10.666666666666666</v>
      </c>
      <c r="O355" s="5"/>
      <c r="P355" s="5">
        <v>1</v>
      </c>
      <c r="Q355" s="5">
        <v>0.25</v>
      </c>
      <c r="R355" s="12">
        <f t="shared" si="55"/>
        <v>11.916666666666666</v>
      </c>
      <c r="S355" s="3"/>
      <c r="T355" s="9">
        <f>SUMIFS('Shop Wastage+CS Margin'!F:F,'Shop Wastage+CS Margin'!D:D,'Franchise Wastage '!D355,'Shop Wastage+CS Margin'!C:C,'Franchise Wastage '!C355)</f>
        <v>30</v>
      </c>
      <c r="U355" s="13">
        <f>SUMIFS('Shop Wastage+CS Margin'!A:A,'Shop Wastage+CS Margin'!D:D,'Franchise Wastage '!D355,'Shop Wastage+CS Margin'!C:C,'Franchise Wastage '!C355)</f>
        <v>5</v>
      </c>
      <c r="V355" s="16">
        <f t="shared" si="53"/>
        <v>17.166666666666664</v>
      </c>
      <c r="W355" s="3">
        <v>17</v>
      </c>
      <c r="X355" s="7">
        <f t="shared" si="52"/>
        <v>5.0833333333333339</v>
      </c>
      <c r="Y355" s="7">
        <f t="shared" si="50"/>
        <v>18.083333333333336</v>
      </c>
      <c r="AA355" s="18">
        <f>SUMIFS(Sheet3!C:C,Sheet3!B:B,'Franchise Wastage '!D355,Sheet3!A:A,'Franchise Wastage '!C356)</f>
        <v>0</v>
      </c>
      <c r="AC355" s="3">
        <f t="shared" si="54"/>
        <v>13</v>
      </c>
    </row>
    <row r="356" spans="1:29" ht="15" customHeight="1" x14ac:dyDescent="0.25">
      <c r="A356">
        <f t="shared" si="51"/>
        <v>20</v>
      </c>
      <c r="B356" s="20" t="s">
        <v>2157</v>
      </c>
      <c r="C356" s="20" t="s">
        <v>158</v>
      </c>
      <c r="D356" s="20" t="s">
        <v>258</v>
      </c>
      <c r="E356" s="20">
        <v>65</v>
      </c>
      <c r="F356" s="20">
        <v>0.6</v>
      </c>
      <c r="G356" s="10" t="s">
        <v>10</v>
      </c>
      <c r="H356" s="9">
        <v>13</v>
      </c>
      <c r="I356" s="9"/>
      <c r="J356" s="9">
        <v>1000</v>
      </c>
      <c r="K356" s="5">
        <f t="shared" si="48"/>
        <v>1</v>
      </c>
      <c r="L356" s="6">
        <f t="shared" si="56"/>
        <v>0</v>
      </c>
      <c r="M356" s="3"/>
      <c r="N356" s="11">
        <f t="shared" si="49"/>
        <v>14</v>
      </c>
      <c r="O356" s="5"/>
      <c r="P356" s="5">
        <v>1</v>
      </c>
      <c r="Q356" s="5">
        <v>0.25</v>
      </c>
      <c r="R356" s="12">
        <f t="shared" si="55"/>
        <v>15.25</v>
      </c>
      <c r="S356" s="3"/>
      <c r="T356" s="9">
        <f>SUMIFS('Shop Wastage+CS Margin'!F:F,'Shop Wastage+CS Margin'!D:D,'Franchise Wastage '!D356,'Shop Wastage+CS Margin'!C:C,'Franchise Wastage '!C356)</f>
        <v>35</v>
      </c>
      <c r="U356" s="13">
        <f>SUMIFS('Shop Wastage+CS Margin'!A:A,'Shop Wastage+CS Margin'!D:D,'Franchise Wastage '!D356,'Shop Wastage+CS Margin'!C:C,'Franchise Wastage '!C356)</f>
        <v>5</v>
      </c>
      <c r="V356" s="16">
        <f t="shared" si="53"/>
        <v>20.5</v>
      </c>
      <c r="W356" s="3">
        <v>20</v>
      </c>
      <c r="X356" s="7">
        <f t="shared" si="52"/>
        <v>4.75</v>
      </c>
      <c r="Y356" s="7">
        <f t="shared" si="50"/>
        <v>19.75</v>
      </c>
      <c r="AA356" s="18">
        <f>SUMIFS(Sheet3!C:C,Sheet3!B:B,'Franchise Wastage '!D356,Sheet3!A:A,'Franchise Wastage '!C357)</f>
        <v>22.19047619047619</v>
      </c>
      <c r="AC356" s="3">
        <f t="shared" si="54"/>
        <v>15</v>
      </c>
    </row>
    <row r="357" spans="1:29" ht="15" customHeight="1" x14ac:dyDescent="0.25">
      <c r="A357">
        <f t="shared" si="51"/>
        <v>20</v>
      </c>
      <c r="B357" s="20" t="s">
        <v>2157</v>
      </c>
      <c r="C357" s="20" t="s">
        <v>158</v>
      </c>
      <c r="D357" s="20" t="s">
        <v>258</v>
      </c>
      <c r="E357" s="20">
        <v>80</v>
      </c>
      <c r="F357" s="20">
        <v>0.7</v>
      </c>
      <c r="G357" s="10" t="s">
        <v>10</v>
      </c>
      <c r="H357" s="9">
        <v>13</v>
      </c>
      <c r="I357" s="9"/>
      <c r="J357" s="9">
        <v>1000</v>
      </c>
      <c r="K357" s="5">
        <f t="shared" si="48"/>
        <v>1.1666666666666667</v>
      </c>
      <c r="L357" s="6">
        <f t="shared" si="56"/>
        <v>0</v>
      </c>
      <c r="M357" s="3"/>
      <c r="N357" s="11">
        <f t="shared" si="49"/>
        <v>14.166666666666666</v>
      </c>
      <c r="O357" s="5"/>
      <c r="P357" s="5">
        <v>1</v>
      </c>
      <c r="Q357" s="5">
        <v>0.25</v>
      </c>
      <c r="R357" s="12">
        <f t="shared" si="55"/>
        <v>15.416666666666666</v>
      </c>
      <c r="S357" s="3"/>
      <c r="T357" s="9">
        <f>SUMIFS('Shop Wastage+CS Margin'!F:F,'Shop Wastage+CS Margin'!D:D,'Franchise Wastage '!D357,'Shop Wastage+CS Margin'!C:C,'Franchise Wastage '!C357)</f>
        <v>35</v>
      </c>
      <c r="U357" s="13">
        <f>SUMIFS('Shop Wastage+CS Margin'!A:A,'Shop Wastage+CS Margin'!D:D,'Franchise Wastage '!D357,'Shop Wastage+CS Margin'!C:C,'Franchise Wastage '!C357)</f>
        <v>5</v>
      </c>
      <c r="V357" s="16">
        <f t="shared" si="53"/>
        <v>20.666666666666664</v>
      </c>
      <c r="W357" s="3">
        <v>20</v>
      </c>
      <c r="X357" s="7">
        <f t="shared" si="52"/>
        <v>4.5833333333333339</v>
      </c>
      <c r="Y357" s="7">
        <f t="shared" si="50"/>
        <v>19.583333333333336</v>
      </c>
      <c r="AA357" s="18">
        <f>SUMIFS(Sheet3!C:C,Sheet3!B:B,'Franchise Wastage '!D357,Sheet3!A:A,'Franchise Wastage '!C358)</f>
        <v>22.19047619047619</v>
      </c>
      <c r="AC357" s="3">
        <f t="shared" si="54"/>
        <v>15</v>
      </c>
    </row>
    <row r="358" spans="1:29" ht="15" customHeight="1" x14ac:dyDescent="0.25">
      <c r="A358">
        <f t="shared" si="51"/>
        <v>20</v>
      </c>
      <c r="B358" s="20" t="s">
        <v>2157</v>
      </c>
      <c r="C358" s="20" t="s">
        <v>158</v>
      </c>
      <c r="D358" s="20" t="s">
        <v>259</v>
      </c>
      <c r="E358" s="20">
        <v>80</v>
      </c>
      <c r="F358" s="20">
        <v>0.7</v>
      </c>
      <c r="G358" s="10" t="s">
        <v>10</v>
      </c>
      <c r="H358" s="9">
        <v>13</v>
      </c>
      <c r="I358" s="9"/>
      <c r="J358" s="9">
        <v>1000</v>
      </c>
      <c r="K358" s="5">
        <f t="shared" si="48"/>
        <v>1.1666666666666667</v>
      </c>
      <c r="L358" s="6">
        <f t="shared" si="56"/>
        <v>0</v>
      </c>
      <c r="M358" s="3"/>
      <c r="N358" s="11">
        <f t="shared" si="49"/>
        <v>14.166666666666666</v>
      </c>
      <c r="O358" s="5"/>
      <c r="P358" s="5">
        <v>1</v>
      </c>
      <c r="Q358" s="5">
        <v>0.25</v>
      </c>
      <c r="R358" s="12">
        <f t="shared" si="55"/>
        <v>15.416666666666666</v>
      </c>
      <c r="S358" s="3"/>
      <c r="T358" s="9">
        <f>SUMIFS('Shop Wastage+CS Margin'!F:F,'Shop Wastage+CS Margin'!D:D,'Franchise Wastage '!D358,'Shop Wastage+CS Margin'!C:C,'Franchise Wastage '!C358)</f>
        <v>33</v>
      </c>
      <c r="U358" s="13">
        <f>SUMIFS('Shop Wastage+CS Margin'!A:A,'Shop Wastage+CS Margin'!D:D,'Franchise Wastage '!D358,'Shop Wastage+CS Margin'!C:C,'Franchise Wastage '!C358)</f>
        <v>5</v>
      </c>
      <c r="V358" s="16">
        <f t="shared" si="53"/>
        <v>20.666666666666664</v>
      </c>
      <c r="W358" s="3">
        <v>20</v>
      </c>
      <c r="X358" s="7">
        <f t="shared" si="52"/>
        <v>4.5833333333333339</v>
      </c>
      <c r="Y358" s="7">
        <f t="shared" si="50"/>
        <v>17.583333333333336</v>
      </c>
      <c r="AA358" s="18">
        <f>SUMIFS(Sheet3!C:C,Sheet3!B:B,'Franchise Wastage '!D358,Sheet3!A:A,'Franchise Wastage '!C359)</f>
        <v>22</v>
      </c>
      <c r="AC358" s="3">
        <f t="shared" si="54"/>
        <v>13</v>
      </c>
    </row>
    <row r="359" spans="1:29" ht="15" customHeight="1" x14ac:dyDescent="0.25">
      <c r="A359">
        <f t="shared" si="51"/>
        <v>17</v>
      </c>
      <c r="B359" s="20" t="s">
        <v>2157</v>
      </c>
      <c r="C359" s="20" t="s">
        <v>158</v>
      </c>
      <c r="D359" s="20" t="s">
        <v>261</v>
      </c>
      <c r="E359" s="20">
        <v>80</v>
      </c>
      <c r="F359" s="20">
        <v>1</v>
      </c>
      <c r="G359" s="10" t="s">
        <v>10</v>
      </c>
      <c r="H359" s="9">
        <v>9</v>
      </c>
      <c r="I359" s="9"/>
      <c r="J359" s="9">
        <v>1000</v>
      </c>
      <c r="K359" s="5">
        <f t="shared" si="48"/>
        <v>1.6666666666666667</v>
      </c>
      <c r="L359" s="6">
        <f t="shared" si="56"/>
        <v>0</v>
      </c>
      <c r="M359" s="3"/>
      <c r="N359" s="11">
        <f t="shared" si="49"/>
        <v>10.666666666666666</v>
      </c>
      <c r="O359" s="5"/>
      <c r="P359" s="5">
        <v>1</v>
      </c>
      <c r="Q359" s="5">
        <v>0.25</v>
      </c>
      <c r="R359" s="12">
        <f t="shared" si="55"/>
        <v>11.916666666666666</v>
      </c>
      <c r="S359" s="3"/>
      <c r="T359" s="9">
        <f>SUMIFS('Shop Wastage+CS Margin'!F:F,'Shop Wastage+CS Margin'!D:D,'Franchise Wastage '!D359,'Shop Wastage+CS Margin'!C:C,'Franchise Wastage '!C359)</f>
        <v>30</v>
      </c>
      <c r="U359" s="13">
        <f>SUMIFS('Shop Wastage+CS Margin'!A:A,'Shop Wastage+CS Margin'!D:D,'Franchise Wastage '!D359,'Shop Wastage+CS Margin'!C:C,'Franchise Wastage '!C359)</f>
        <v>5</v>
      </c>
      <c r="V359" s="16">
        <f t="shared" si="53"/>
        <v>17.166666666666664</v>
      </c>
      <c r="W359" s="3">
        <v>17</v>
      </c>
      <c r="X359" s="7">
        <f t="shared" si="52"/>
        <v>5.0833333333333339</v>
      </c>
      <c r="Y359" s="7">
        <f t="shared" si="50"/>
        <v>18.083333333333336</v>
      </c>
      <c r="AA359" s="18">
        <f>SUMIFS(Sheet3!C:C,Sheet3!B:B,'Franchise Wastage '!D359,Sheet3!A:A,'Franchise Wastage '!C360)</f>
        <v>0</v>
      </c>
      <c r="AC359" s="3">
        <f t="shared" si="54"/>
        <v>13</v>
      </c>
    </row>
    <row r="360" spans="1:29" ht="15" customHeight="1" x14ac:dyDescent="0.25">
      <c r="A360">
        <f t="shared" si="51"/>
        <v>17</v>
      </c>
      <c r="B360" s="20" t="s">
        <v>2157</v>
      </c>
      <c r="C360" s="20" t="s">
        <v>158</v>
      </c>
      <c r="D360" s="20" t="s">
        <v>262</v>
      </c>
      <c r="E360" s="20">
        <v>80</v>
      </c>
      <c r="F360" s="20">
        <v>1</v>
      </c>
      <c r="G360" s="10" t="s">
        <v>10</v>
      </c>
      <c r="H360" s="9">
        <v>9</v>
      </c>
      <c r="I360" s="9"/>
      <c r="J360" s="9">
        <v>1000</v>
      </c>
      <c r="K360" s="5">
        <f t="shared" si="48"/>
        <v>1.6666666666666667</v>
      </c>
      <c r="L360" s="6">
        <f t="shared" si="56"/>
        <v>0</v>
      </c>
      <c r="M360" s="3"/>
      <c r="N360" s="11">
        <f t="shared" si="49"/>
        <v>10.666666666666666</v>
      </c>
      <c r="O360" s="5"/>
      <c r="P360" s="5">
        <v>1</v>
      </c>
      <c r="Q360" s="5">
        <v>0.25</v>
      </c>
      <c r="R360" s="12">
        <f t="shared" si="55"/>
        <v>11.916666666666666</v>
      </c>
      <c r="S360" s="3"/>
      <c r="T360" s="9">
        <f>SUMIFS('Shop Wastage+CS Margin'!F:F,'Shop Wastage+CS Margin'!D:D,'Franchise Wastage '!D360,'Shop Wastage+CS Margin'!C:C,'Franchise Wastage '!C360)</f>
        <v>30</v>
      </c>
      <c r="U360" s="13">
        <f>SUMIFS('Shop Wastage+CS Margin'!A:A,'Shop Wastage+CS Margin'!D:D,'Franchise Wastage '!D360,'Shop Wastage+CS Margin'!C:C,'Franchise Wastage '!C360)</f>
        <v>5</v>
      </c>
      <c r="V360" s="16">
        <f t="shared" si="53"/>
        <v>17.166666666666664</v>
      </c>
      <c r="W360" s="3">
        <v>17</v>
      </c>
      <c r="X360" s="7">
        <f t="shared" si="52"/>
        <v>5.0833333333333339</v>
      </c>
      <c r="Y360" s="7">
        <f t="shared" si="50"/>
        <v>18.083333333333336</v>
      </c>
      <c r="AA360" s="18">
        <f>SUMIFS(Sheet3!C:C,Sheet3!B:B,'Franchise Wastage '!D360,Sheet3!A:A,'Franchise Wastage '!C361)</f>
        <v>22</v>
      </c>
      <c r="AC360" s="3">
        <f t="shared" si="54"/>
        <v>13</v>
      </c>
    </row>
    <row r="361" spans="1:29" ht="15" customHeight="1" x14ac:dyDescent="0.25">
      <c r="A361">
        <f t="shared" si="51"/>
        <v>17</v>
      </c>
      <c r="B361" s="20" t="s">
        <v>2157</v>
      </c>
      <c r="C361" s="20" t="s">
        <v>158</v>
      </c>
      <c r="D361" s="20" t="s">
        <v>305</v>
      </c>
      <c r="E361" s="20">
        <v>80</v>
      </c>
      <c r="F361" s="20">
        <v>1</v>
      </c>
      <c r="G361" s="10" t="s">
        <v>10</v>
      </c>
      <c r="H361" s="9">
        <v>9</v>
      </c>
      <c r="I361" s="9"/>
      <c r="J361" s="9">
        <v>1000</v>
      </c>
      <c r="K361" s="5">
        <f t="shared" si="48"/>
        <v>1.6666666666666667</v>
      </c>
      <c r="L361" s="6">
        <f t="shared" si="56"/>
        <v>0</v>
      </c>
      <c r="M361" s="3"/>
      <c r="N361" s="11">
        <f t="shared" si="49"/>
        <v>10.666666666666666</v>
      </c>
      <c r="O361" s="5"/>
      <c r="P361" s="5">
        <v>1</v>
      </c>
      <c r="Q361" s="5">
        <v>0.25</v>
      </c>
      <c r="R361" s="12">
        <f t="shared" si="55"/>
        <v>11.916666666666666</v>
      </c>
      <c r="S361" s="3"/>
      <c r="T361" s="9">
        <f>SUMIFS('Shop Wastage+CS Margin'!F:F,'Shop Wastage+CS Margin'!D:D,'Franchise Wastage '!D361,'Shop Wastage+CS Margin'!C:C,'Franchise Wastage '!C361)</f>
        <v>30</v>
      </c>
      <c r="U361" s="13">
        <f>SUMIFS('Shop Wastage+CS Margin'!A:A,'Shop Wastage+CS Margin'!D:D,'Franchise Wastage '!D361,'Shop Wastage+CS Margin'!C:C,'Franchise Wastage '!C361)</f>
        <v>5</v>
      </c>
      <c r="V361" s="16">
        <f t="shared" si="53"/>
        <v>17.166666666666664</v>
      </c>
      <c r="W361" s="3">
        <v>17</v>
      </c>
      <c r="X361" s="7">
        <f t="shared" si="52"/>
        <v>5.0833333333333339</v>
      </c>
      <c r="Y361" s="7">
        <f t="shared" si="50"/>
        <v>18.083333333333336</v>
      </c>
      <c r="AA361" s="18">
        <f>SUMIFS(Sheet3!C:C,Sheet3!B:B,'Franchise Wastage '!D361,Sheet3!A:A,'Franchise Wastage '!C362)</f>
        <v>0</v>
      </c>
      <c r="AC361" s="3">
        <f t="shared" si="54"/>
        <v>13</v>
      </c>
    </row>
    <row r="362" spans="1:29" ht="15" customHeight="1" x14ac:dyDescent="0.25">
      <c r="A362">
        <f t="shared" si="51"/>
        <v>17</v>
      </c>
      <c r="B362" s="20" t="s">
        <v>2157</v>
      </c>
      <c r="C362" s="20" t="s">
        <v>158</v>
      </c>
      <c r="D362" s="20" t="s">
        <v>263</v>
      </c>
      <c r="E362" s="20">
        <v>80</v>
      </c>
      <c r="F362" s="20">
        <v>1</v>
      </c>
      <c r="G362" s="10" t="s">
        <v>10</v>
      </c>
      <c r="H362" s="9">
        <v>9</v>
      </c>
      <c r="I362" s="9"/>
      <c r="J362" s="9">
        <v>1000</v>
      </c>
      <c r="K362" s="5">
        <f t="shared" si="48"/>
        <v>1.6666666666666667</v>
      </c>
      <c r="L362" s="6">
        <f t="shared" si="56"/>
        <v>0</v>
      </c>
      <c r="M362" s="3"/>
      <c r="N362" s="11">
        <f t="shared" si="49"/>
        <v>10.666666666666666</v>
      </c>
      <c r="O362" s="5"/>
      <c r="P362" s="5">
        <v>1</v>
      </c>
      <c r="Q362" s="5">
        <v>0.25</v>
      </c>
      <c r="R362" s="12">
        <f t="shared" si="55"/>
        <v>11.916666666666666</v>
      </c>
      <c r="S362" s="3"/>
      <c r="T362" s="9">
        <f>SUMIFS('Shop Wastage+CS Margin'!F:F,'Shop Wastage+CS Margin'!D:D,'Franchise Wastage '!D362,'Shop Wastage+CS Margin'!C:C,'Franchise Wastage '!C362)</f>
        <v>33</v>
      </c>
      <c r="U362" s="13">
        <f>SUMIFS('Shop Wastage+CS Margin'!A:A,'Shop Wastage+CS Margin'!D:D,'Franchise Wastage '!D362,'Shop Wastage+CS Margin'!C:C,'Franchise Wastage '!C362)</f>
        <v>5</v>
      </c>
      <c r="V362" s="16">
        <f t="shared" si="53"/>
        <v>17.166666666666664</v>
      </c>
      <c r="W362" s="3">
        <v>17</v>
      </c>
      <c r="X362" s="7">
        <f t="shared" si="52"/>
        <v>5.0833333333333339</v>
      </c>
      <c r="Y362" s="7">
        <f t="shared" si="50"/>
        <v>21.083333333333336</v>
      </c>
      <c r="AA362" s="18">
        <f>SUMIFS(Sheet3!C:C,Sheet3!B:B,'Franchise Wastage '!D362,Sheet3!A:A,'Franchise Wastage '!C363)</f>
        <v>22</v>
      </c>
      <c r="AC362" s="3">
        <f t="shared" si="54"/>
        <v>16</v>
      </c>
    </row>
    <row r="363" spans="1:29" ht="15" customHeight="1" x14ac:dyDescent="0.25">
      <c r="A363">
        <f t="shared" si="51"/>
        <v>17</v>
      </c>
      <c r="B363" s="20" t="s">
        <v>2157</v>
      </c>
      <c r="C363" s="20" t="s">
        <v>158</v>
      </c>
      <c r="D363" s="20" t="s">
        <v>306</v>
      </c>
      <c r="E363" s="20">
        <v>80</v>
      </c>
      <c r="F363" s="20">
        <v>1</v>
      </c>
      <c r="G363" s="10" t="s">
        <v>10</v>
      </c>
      <c r="H363" s="9">
        <v>9</v>
      </c>
      <c r="I363" s="9"/>
      <c r="J363" s="9">
        <v>1000</v>
      </c>
      <c r="K363" s="5">
        <f t="shared" si="48"/>
        <v>1.6666666666666667</v>
      </c>
      <c r="L363" s="6">
        <f t="shared" si="56"/>
        <v>0</v>
      </c>
      <c r="M363" s="3"/>
      <c r="N363" s="11">
        <f t="shared" si="49"/>
        <v>10.666666666666666</v>
      </c>
      <c r="O363" s="5"/>
      <c r="P363" s="5">
        <v>1</v>
      </c>
      <c r="Q363" s="5">
        <v>0.25</v>
      </c>
      <c r="R363" s="12">
        <f t="shared" si="55"/>
        <v>11.916666666666666</v>
      </c>
      <c r="S363" s="3"/>
      <c r="T363" s="9">
        <f>SUMIFS('Shop Wastage+CS Margin'!F:F,'Shop Wastage+CS Margin'!D:D,'Franchise Wastage '!D363,'Shop Wastage+CS Margin'!C:C,'Franchise Wastage '!C363)</f>
        <v>28</v>
      </c>
      <c r="U363" s="13">
        <f>SUMIFS('Shop Wastage+CS Margin'!A:A,'Shop Wastage+CS Margin'!D:D,'Franchise Wastage '!D363,'Shop Wastage+CS Margin'!C:C,'Franchise Wastage '!C363)</f>
        <v>5</v>
      </c>
      <c r="V363" s="16">
        <f t="shared" si="53"/>
        <v>17.166666666666664</v>
      </c>
      <c r="W363" s="3">
        <v>17</v>
      </c>
      <c r="X363" s="7">
        <f t="shared" si="52"/>
        <v>5.0833333333333339</v>
      </c>
      <c r="Y363" s="7">
        <f t="shared" si="50"/>
        <v>16.083333333333336</v>
      </c>
      <c r="AA363" s="18">
        <f>SUMIFS(Sheet3!C:C,Sheet3!B:B,'Franchise Wastage '!D363,Sheet3!A:A,'Franchise Wastage '!C364)</f>
        <v>0</v>
      </c>
      <c r="AC363" s="3">
        <f t="shared" si="54"/>
        <v>11</v>
      </c>
    </row>
    <row r="364" spans="1:29" ht="15" customHeight="1" x14ac:dyDescent="0.25">
      <c r="A364">
        <f t="shared" si="51"/>
        <v>17</v>
      </c>
      <c r="B364" s="20" t="s">
        <v>2157</v>
      </c>
      <c r="C364" s="20" t="s">
        <v>158</v>
      </c>
      <c r="D364" s="20" t="s">
        <v>159</v>
      </c>
      <c r="E364" s="20">
        <v>80</v>
      </c>
      <c r="F364" s="20">
        <v>1</v>
      </c>
      <c r="G364" s="10" t="s">
        <v>10</v>
      </c>
      <c r="H364" s="9">
        <v>9</v>
      </c>
      <c r="I364" s="9"/>
      <c r="J364" s="9">
        <v>1000</v>
      </c>
      <c r="K364" s="5">
        <f t="shared" si="48"/>
        <v>1.6666666666666667</v>
      </c>
      <c r="L364" s="6">
        <f t="shared" si="56"/>
        <v>0</v>
      </c>
      <c r="M364" s="3"/>
      <c r="N364" s="11">
        <f t="shared" si="49"/>
        <v>10.666666666666666</v>
      </c>
      <c r="O364" s="5"/>
      <c r="P364" s="5">
        <v>1</v>
      </c>
      <c r="Q364" s="5">
        <v>0.25</v>
      </c>
      <c r="R364" s="12">
        <f t="shared" si="55"/>
        <v>11.916666666666666</v>
      </c>
      <c r="S364" s="3"/>
      <c r="T364" s="9">
        <f>SUMIFS('Shop Wastage+CS Margin'!F:F,'Shop Wastage+CS Margin'!D:D,'Franchise Wastage '!D364,'Shop Wastage+CS Margin'!C:C,'Franchise Wastage '!C364)</f>
        <v>30</v>
      </c>
      <c r="U364" s="13">
        <f>SUMIFS('Shop Wastage+CS Margin'!A:A,'Shop Wastage+CS Margin'!D:D,'Franchise Wastage '!D364,'Shop Wastage+CS Margin'!C:C,'Franchise Wastage '!C364)</f>
        <v>5</v>
      </c>
      <c r="V364" s="16">
        <f t="shared" si="53"/>
        <v>17.166666666666664</v>
      </c>
      <c r="W364" s="3">
        <v>17</v>
      </c>
      <c r="X364" s="7">
        <f t="shared" si="52"/>
        <v>5.0833333333333339</v>
      </c>
      <c r="Y364" s="7">
        <f t="shared" si="50"/>
        <v>18.083333333333336</v>
      </c>
      <c r="AA364" s="18">
        <f>SUMIFS(Sheet3!C:C,Sheet3!B:B,'Franchise Wastage '!D364,Sheet3!A:A,'Franchise Wastage '!C365)</f>
        <v>19.916129032258066</v>
      </c>
      <c r="AC364" s="3">
        <f t="shared" si="54"/>
        <v>13</v>
      </c>
    </row>
    <row r="365" spans="1:29" ht="15" customHeight="1" x14ac:dyDescent="0.25">
      <c r="A365">
        <f t="shared" si="51"/>
        <v>17</v>
      </c>
      <c r="B365" s="20" t="s">
        <v>2157</v>
      </c>
      <c r="C365" s="20" t="s">
        <v>158</v>
      </c>
      <c r="D365" s="20" t="s">
        <v>88</v>
      </c>
      <c r="E365" s="20">
        <v>80</v>
      </c>
      <c r="F365" s="20">
        <v>1</v>
      </c>
      <c r="G365" s="10" t="s">
        <v>10</v>
      </c>
      <c r="H365" s="9">
        <v>9</v>
      </c>
      <c r="I365" s="9"/>
      <c r="J365" s="9">
        <v>1000</v>
      </c>
      <c r="K365" s="5">
        <f t="shared" si="48"/>
        <v>1.6666666666666667</v>
      </c>
      <c r="L365" s="6">
        <f t="shared" si="56"/>
        <v>0</v>
      </c>
      <c r="M365" s="3"/>
      <c r="N365" s="11">
        <f t="shared" si="49"/>
        <v>10.666666666666666</v>
      </c>
      <c r="O365" s="5"/>
      <c r="P365" s="5">
        <v>1</v>
      </c>
      <c r="Q365" s="5">
        <v>0.25</v>
      </c>
      <c r="R365" s="12">
        <f t="shared" si="55"/>
        <v>11.916666666666666</v>
      </c>
      <c r="S365" s="3"/>
      <c r="T365" s="9">
        <f>SUMIFS('Shop Wastage+CS Margin'!F:F,'Shop Wastage+CS Margin'!D:D,'Franchise Wastage '!D365,'Shop Wastage+CS Margin'!C:C,'Franchise Wastage '!C365)</f>
        <v>30</v>
      </c>
      <c r="U365" s="13">
        <f>SUMIFS('Shop Wastage+CS Margin'!A:A,'Shop Wastage+CS Margin'!D:D,'Franchise Wastage '!D365,'Shop Wastage+CS Margin'!C:C,'Franchise Wastage '!C365)</f>
        <v>5</v>
      </c>
      <c r="V365" s="16">
        <f t="shared" si="53"/>
        <v>17.166666666666664</v>
      </c>
      <c r="W365" s="3">
        <v>17</v>
      </c>
      <c r="X365" s="7">
        <f t="shared" si="52"/>
        <v>5.0833333333333339</v>
      </c>
      <c r="Y365" s="7">
        <f t="shared" si="50"/>
        <v>18.083333333333336</v>
      </c>
      <c r="AA365" s="18">
        <f>SUMIFS(Sheet3!C:C,Sheet3!B:B,'Franchise Wastage '!D365,Sheet3!A:A,'Franchise Wastage '!C366)</f>
        <v>0</v>
      </c>
      <c r="AC365" s="3">
        <f t="shared" si="54"/>
        <v>13</v>
      </c>
    </row>
    <row r="366" spans="1:29" ht="15" customHeight="1" x14ac:dyDescent="0.25">
      <c r="A366">
        <f t="shared" si="51"/>
        <v>17</v>
      </c>
      <c r="B366" s="20" t="s">
        <v>2157</v>
      </c>
      <c r="C366" s="20" t="s">
        <v>158</v>
      </c>
      <c r="D366" s="20" t="s">
        <v>307</v>
      </c>
      <c r="E366" s="20">
        <v>80</v>
      </c>
      <c r="F366" s="20">
        <v>1</v>
      </c>
      <c r="G366" s="10" t="s">
        <v>10</v>
      </c>
      <c r="H366" s="9">
        <v>9</v>
      </c>
      <c r="I366" s="9"/>
      <c r="J366" s="9">
        <v>1000</v>
      </c>
      <c r="K366" s="5">
        <f t="shared" si="48"/>
        <v>1.6666666666666667</v>
      </c>
      <c r="L366" s="6">
        <f t="shared" si="56"/>
        <v>0</v>
      </c>
      <c r="M366" s="3"/>
      <c r="N366" s="11">
        <f t="shared" si="49"/>
        <v>10.666666666666666</v>
      </c>
      <c r="O366" s="5"/>
      <c r="P366" s="5">
        <v>1</v>
      </c>
      <c r="Q366" s="5">
        <v>0.25</v>
      </c>
      <c r="R366" s="12">
        <f t="shared" si="55"/>
        <v>11.916666666666666</v>
      </c>
      <c r="S366" s="3"/>
      <c r="T366" s="9">
        <f>SUMIFS('Shop Wastage+CS Margin'!F:F,'Shop Wastage+CS Margin'!D:D,'Franchise Wastage '!D366,'Shop Wastage+CS Margin'!C:C,'Franchise Wastage '!C366)</f>
        <v>30</v>
      </c>
      <c r="U366" s="13">
        <f>SUMIFS('Shop Wastage+CS Margin'!A:A,'Shop Wastage+CS Margin'!D:D,'Franchise Wastage '!D366,'Shop Wastage+CS Margin'!C:C,'Franchise Wastage '!C366)</f>
        <v>5</v>
      </c>
      <c r="V366" s="16">
        <f t="shared" si="53"/>
        <v>17.166666666666664</v>
      </c>
      <c r="W366" s="3">
        <v>17</v>
      </c>
      <c r="X366" s="7">
        <f t="shared" si="52"/>
        <v>5.0833333333333339</v>
      </c>
      <c r="Y366" s="7">
        <f t="shared" si="50"/>
        <v>18.083333333333336</v>
      </c>
      <c r="AA366" s="18">
        <f>SUMIFS(Sheet3!C:C,Sheet3!B:B,'Franchise Wastage '!D366,Sheet3!A:A,'Franchise Wastage '!C367)</f>
        <v>0</v>
      </c>
      <c r="AC366" s="3">
        <f t="shared" si="54"/>
        <v>13</v>
      </c>
    </row>
    <row r="367" spans="1:29" ht="15" customHeight="1" x14ac:dyDescent="0.25">
      <c r="A367">
        <f t="shared" si="51"/>
        <v>17</v>
      </c>
      <c r="B367" s="20" t="s">
        <v>2157</v>
      </c>
      <c r="C367" s="20" t="s">
        <v>158</v>
      </c>
      <c r="D367" s="20" t="s">
        <v>49</v>
      </c>
      <c r="E367" s="20">
        <v>80</v>
      </c>
      <c r="F367" s="20">
        <v>1</v>
      </c>
      <c r="G367" s="10" t="s">
        <v>10</v>
      </c>
      <c r="H367" s="9">
        <v>9</v>
      </c>
      <c r="I367" s="9"/>
      <c r="J367" s="9">
        <v>1000</v>
      </c>
      <c r="K367" s="5">
        <f t="shared" si="48"/>
        <v>1.6666666666666667</v>
      </c>
      <c r="L367" s="6">
        <f t="shared" si="56"/>
        <v>0</v>
      </c>
      <c r="M367" s="3"/>
      <c r="N367" s="11">
        <f t="shared" si="49"/>
        <v>10.666666666666666</v>
      </c>
      <c r="O367" s="5"/>
      <c r="P367" s="5">
        <v>1</v>
      </c>
      <c r="Q367" s="5">
        <v>0.25</v>
      </c>
      <c r="R367" s="12">
        <f t="shared" si="55"/>
        <v>11.916666666666666</v>
      </c>
      <c r="S367" s="3"/>
      <c r="T367" s="9">
        <f>SUMIFS('Shop Wastage+CS Margin'!F:F,'Shop Wastage+CS Margin'!D:D,'Franchise Wastage '!D367,'Shop Wastage+CS Margin'!C:C,'Franchise Wastage '!C367)</f>
        <v>31</v>
      </c>
      <c r="U367" s="13">
        <f>SUMIFS('Shop Wastage+CS Margin'!A:A,'Shop Wastage+CS Margin'!D:D,'Franchise Wastage '!D367,'Shop Wastage+CS Margin'!C:C,'Franchise Wastage '!C367)</f>
        <v>5</v>
      </c>
      <c r="V367" s="16">
        <f t="shared" si="53"/>
        <v>17.166666666666664</v>
      </c>
      <c r="W367" s="3">
        <v>17</v>
      </c>
      <c r="X367" s="7">
        <f t="shared" si="52"/>
        <v>5.0833333333333339</v>
      </c>
      <c r="Y367" s="7">
        <f t="shared" si="50"/>
        <v>19.083333333333336</v>
      </c>
      <c r="AA367" s="18">
        <f>SUMIFS(Sheet3!C:C,Sheet3!B:B,'Franchise Wastage '!D367,Sheet3!A:A,'Franchise Wastage '!C368)</f>
        <v>0</v>
      </c>
      <c r="AC367" s="3">
        <f t="shared" si="54"/>
        <v>14</v>
      </c>
    </row>
    <row r="368" spans="1:29" ht="15" customHeight="1" x14ac:dyDescent="0.25">
      <c r="A368">
        <f t="shared" si="51"/>
        <v>20</v>
      </c>
      <c r="B368" s="20" t="s">
        <v>2157</v>
      </c>
      <c r="C368" s="20" t="s">
        <v>308</v>
      </c>
      <c r="D368" s="20" t="s">
        <v>309</v>
      </c>
      <c r="E368" s="20">
        <v>70</v>
      </c>
      <c r="F368" s="20">
        <v>0.8</v>
      </c>
      <c r="G368" s="10" t="s">
        <v>10</v>
      </c>
      <c r="H368" s="9">
        <v>12</v>
      </c>
      <c r="I368" s="9"/>
      <c r="J368" s="9">
        <v>1000</v>
      </c>
      <c r="K368" s="5">
        <f t="shared" si="48"/>
        <v>1.3333333333333333</v>
      </c>
      <c r="L368" s="6">
        <f t="shared" si="56"/>
        <v>0</v>
      </c>
      <c r="M368" s="3"/>
      <c r="N368" s="11">
        <f t="shared" si="49"/>
        <v>13.333333333333334</v>
      </c>
      <c r="O368" s="5"/>
      <c r="P368" s="5">
        <v>1</v>
      </c>
      <c r="Q368" s="5">
        <v>0.25</v>
      </c>
      <c r="R368" s="12">
        <f t="shared" si="55"/>
        <v>14.583333333333334</v>
      </c>
      <c r="S368" s="3"/>
      <c r="T368" s="9">
        <f>SUMIFS('Shop Wastage+CS Margin'!F:F,'Shop Wastage+CS Margin'!D:D,'Franchise Wastage '!D368,'Shop Wastage+CS Margin'!C:C,'Franchise Wastage '!C368)</f>
        <v>32</v>
      </c>
      <c r="U368" s="13">
        <f>SUMIFS('Shop Wastage+CS Margin'!A:A,'Shop Wastage+CS Margin'!D:D,'Franchise Wastage '!D368,'Shop Wastage+CS Margin'!C:C,'Franchise Wastage '!C368)</f>
        <v>5</v>
      </c>
      <c r="V368" s="16">
        <f t="shared" si="53"/>
        <v>19.833333333333336</v>
      </c>
      <c r="W368" s="3">
        <v>20</v>
      </c>
      <c r="X368" s="7">
        <f t="shared" si="52"/>
        <v>5.4166666666666661</v>
      </c>
      <c r="Y368" s="7">
        <f t="shared" si="50"/>
        <v>17.416666666666664</v>
      </c>
      <c r="AA368" s="18">
        <f>SUMIFS(Sheet3!C:C,Sheet3!B:B,'Franchise Wastage '!D368,Sheet3!A:A,'Franchise Wastage '!C369)</f>
        <v>0</v>
      </c>
      <c r="AC368" s="3">
        <f t="shared" si="54"/>
        <v>12</v>
      </c>
    </row>
    <row r="369" spans="1:29" ht="15" customHeight="1" x14ac:dyDescent="0.25">
      <c r="A369">
        <f t="shared" si="51"/>
        <v>16.5</v>
      </c>
      <c r="B369" s="20" t="s">
        <v>2157</v>
      </c>
      <c r="C369" s="20" t="s">
        <v>264</v>
      </c>
      <c r="D369" s="20" t="s">
        <v>310</v>
      </c>
      <c r="E369" s="20">
        <v>80</v>
      </c>
      <c r="F369" s="20">
        <v>0.9</v>
      </c>
      <c r="G369" s="10" t="s">
        <v>10</v>
      </c>
      <c r="H369" s="9">
        <v>9</v>
      </c>
      <c r="I369" s="9"/>
      <c r="J369" s="9">
        <v>1000</v>
      </c>
      <c r="K369" s="5">
        <f t="shared" si="48"/>
        <v>1.5</v>
      </c>
      <c r="L369" s="6">
        <f t="shared" si="56"/>
        <v>0</v>
      </c>
      <c r="M369" s="3"/>
      <c r="N369" s="11">
        <f t="shared" si="49"/>
        <v>10.5</v>
      </c>
      <c r="O369" s="5"/>
      <c r="P369" s="5">
        <v>1</v>
      </c>
      <c r="Q369" s="5">
        <v>0.25</v>
      </c>
      <c r="R369" s="12">
        <f t="shared" si="55"/>
        <v>11.75</v>
      </c>
      <c r="S369" s="3"/>
      <c r="T369" s="9">
        <f>SUMIFS('Shop Wastage+CS Margin'!F:F,'Shop Wastage+CS Margin'!D:D,'Franchise Wastage '!D369,'Shop Wastage+CS Margin'!C:C,'Franchise Wastage '!C369)</f>
        <v>28</v>
      </c>
      <c r="U369" s="13">
        <f>SUMIFS('Shop Wastage+CS Margin'!A:A,'Shop Wastage+CS Margin'!D:D,'Franchise Wastage '!D369,'Shop Wastage+CS Margin'!C:C,'Franchise Wastage '!C369)</f>
        <v>5</v>
      </c>
      <c r="V369" s="16">
        <f t="shared" si="53"/>
        <v>17</v>
      </c>
      <c r="W369" s="3">
        <v>16.5</v>
      </c>
      <c r="X369" s="7">
        <f t="shared" si="52"/>
        <v>4.75</v>
      </c>
      <c r="Y369" s="7">
        <f t="shared" si="50"/>
        <v>16.25</v>
      </c>
      <c r="AA369" s="18">
        <f>SUMIFS(Sheet3!C:C,Sheet3!B:B,'Franchise Wastage '!D369,Sheet3!A:A,'Franchise Wastage '!C370)</f>
        <v>0</v>
      </c>
      <c r="AC369" s="3">
        <f t="shared" si="54"/>
        <v>11.5</v>
      </c>
    </row>
    <row r="370" spans="1:29" ht="15" customHeight="1" x14ac:dyDescent="0.25">
      <c r="A370">
        <f t="shared" si="51"/>
        <v>16.5</v>
      </c>
      <c r="B370" s="20" t="s">
        <v>2157</v>
      </c>
      <c r="C370" s="20" t="s">
        <v>264</v>
      </c>
      <c r="D370" s="20" t="s">
        <v>311</v>
      </c>
      <c r="E370" s="20">
        <v>80</v>
      </c>
      <c r="F370" s="20">
        <v>0.9</v>
      </c>
      <c r="G370" s="10" t="s">
        <v>10</v>
      </c>
      <c r="H370" s="9">
        <v>9</v>
      </c>
      <c r="I370" s="9"/>
      <c r="J370" s="9">
        <v>1000</v>
      </c>
      <c r="K370" s="5">
        <f t="shared" si="48"/>
        <v>1.5</v>
      </c>
      <c r="L370" s="6">
        <f t="shared" si="56"/>
        <v>0</v>
      </c>
      <c r="M370" s="3"/>
      <c r="N370" s="11">
        <f t="shared" si="49"/>
        <v>10.5</v>
      </c>
      <c r="O370" s="5"/>
      <c r="P370" s="5">
        <v>1</v>
      </c>
      <c r="Q370" s="5">
        <v>0.25</v>
      </c>
      <c r="R370" s="12">
        <f t="shared" si="55"/>
        <v>11.75</v>
      </c>
      <c r="S370" s="3"/>
      <c r="T370" s="9">
        <f>SUMIFS('Shop Wastage+CS Margin'!F:F,'Shop Wastage+CS Margin'!D:D,'Franchise Wastage '!D370,'Shop Wastage+CS Margin'!C:C,'Franchise Wastage '!C370)</f>
        <v>28</v>
      </c>
      <c r="U370" s="13">
        <f>SUMIFS('Shop Wastage+CS Margin'!A:A,'Shop Wastage+CS Margin'!D:D,'Franchise Wastage '!D370,'Shop Wastage+CS Margin'!C:C,'Franchise Wastage '!C370)</f>
        <v>5</v>
      </c>
      <c r="V370" s="16">
        <f t="shared" si="53"/>
        <v>17</v>
      </c>
      <c r="W370" s="3">
        <v>16.5</v>
      </c>
      <c r="X370" s="7">
        <f t="shared" si="52"/>
        <v>4.75</v>
      </c>
      <c r="Y370" s="7">
        <f t="shared" si="50"/>
        <v>16.25</v>
      </c>
      <c r="AA370" s="18">
        <f>SUMIFS(Sheet3!C:C,Sheet3!B:B,'Franchise Wastage '!D370,Sheet3!A:A,'Franchise Wastage '!C371)</f>
        <v>17</v>
      </c>
      <c r="AC370" s="3">
        <f t="shared" si="54"/>
        <v>11.5</v>
      </c>
    </row>
    <row r="371" spans="1:29" ht="15" customHeight="1" x14ac:dyDescent="0.25">
      <c r="A371">
        <f t="shared" si="51"/>
        <v>16.5</v>
      </c>
      <c r="B371" s="20" t="s">
        <v>2157</v>
      </c>
      <c r="C371" s="20" t="s">
        <v>264</v>
      </c>
      <c r="D371" s="20" t="s">
        <v>174</v>
      </c>
      <c r="E371" s="20">
        <v>80</v>
      </c>
      <c r="F371" s="20">
        <v>0.9</v>
      </c>
      <c r="G371" s="10" t="s">
        <v>10</v>
      </c>
      <c r="H371" s="9">
        <v>9</v>
      </c>
      <c r="I371" s="9"/>
      <c r="J371" s="9">
        <v>1000</v>
      </c>
      <c r="K371" s="5">
        <f t="shared" si="48"/>
        <v>1.5</v>
      </c>
      <c r="L371" s="6">
        <f t="shared" si="56"/>
        <v>0</v>
      </c>
      <c r="M371" s="3"/>
      <c r="N371" s="11">
        <f t="shared" si="49"/>
        <v>10.5</v>
      </c>
      <c r="O371" s="5"/>
      <c r="P371" s="5">
        <v>1</v>
      </c>
      <c r="Q371" s="5">
        <v>0.25</v>
      </c>
      <c r="R371" s="12">
        <f t="shared" si="55"/>
        <v>11.75</v>
      </c>
      <c r="S371" s="3"/>
      <c r="T371" s="9">
        <f>SUMIFS('Shop Wastage+CS Margin'!F:F,'Shop Wastage+CS Margin'!D:D,'Franchise Wastage '!D371,'Shop Wastage+CS Margin'!C:C,'Franchise Wastage '!C371)</f>
        <v>28</v>
      </c>
      <c r="U371" s="13">
        <f>SUMIFS('Shop Wastage+CS Margin'!A:A,'Shop Wastage+CS Margin'!D:D,'Franchise Wastage '!D371,'Shop Wastage+CS Margin'!C:C,'Franchise Wastage '!C371)</f>
        <v>5</v>
      </c>
      <c r="V371" s="16">
        <f t="shared" si="53"/>
        <v>17</v>
      </c>
      <c r="W371" s="3">
        <v>16.5</v>
      </c>
      <c r="X371" s="7">
        <f t="shared" si="52"/>
        <v>4.75</v>
      </c>
      <c r="Y371" s="7">
        <f t="shared" si="50"/>
        <v>16.25</v>
      </c>
      <c r="AA371" s="18">
        <f>SUMIFS(Sheet3!C:C,Sheet3!B:B,'Franchise Wastage '!D371,Sheet3!A:A,'Franchise Wastage '!C372)</f>
        <v>0</v>
      </c>
      <c r="AC371" s="3">
        <f t="shared" si="54"/>
        <v>11.5</v>
      </c>
    </row>
    <row r="372" spans="1:29" ht="15" customHeight="1" x14ac:dyDescent="0.25">
      <c r="A372">
        <f t="shared" si="51"/>
        <v>16.5</v>
      </c>
      <c r="B372" s="20" t="s">
        <v>2157</v>
      </c>
      <c r="C372" s="20" t="s">
        <v>264</v>
      </c>
      <c r="D372" s="20" t="s">
        <v>261</v>
      </c>
      <c r="E372" s="20">
        <v>80</v>
      </c>
      <c r="F372" s="20">
        <v>0.9</v>
      </c>
      <c r="G372" s="10" t="s">
        <v>10</v>
      </c>
      <c r="H372" s="9">
        <v>9</v>
      </c>
      <c r="I372" s="9"/>
      <c r="J372" s="9">
        <v>1000</v>
      </c>
      <c r="K372" s="5">
        <f t="shared" si="48"/>
        <v>1.5</v>
      </c>
      <c r="L372" s="6">
        <f t="shared" si="56"/>
        <v>0</v>
      </c>
      <c r="M372" s="3"/>
      <c r="N372" s="11">
        <f t="shared" si="49"/>
        <v>10.5</v>
      </c>
      <c r="O372" s="5"/>
      <c r="P372" s="5">
        <v>1</v>
      </c>
      <c r="Q372" s="5">
        <v>0.25</v>
      </c>
      <c r="R372" s="12">
        <f t="shared" si="55"/>
        <v>11.75</v>
      </c>
      <c r="S372" s="3"/>
      <c r="T372" s="9">
        <f>SUMIFS('Shop Wastage+CS Margin'!F:F,'Shop Wastage+CS Margin'!D:D,'Franchise Wastage '!D372,'Shop Wastage+CS Margin'!C:C,'Franchise Wastage '!C372)</f>
        <v>28</v>
      </c>
      <c r="U372" s="13">
        <f>SUMIFS('Shop Wastage+CS Margin'!A:A,'Shop Wastage+CS Margin'!D:D,'Franchise Wastage '!D372,'Shop Wastage+CS Margin'!C:C,'Franchise Wastage '!C372)</f>
        <v>5</v>
      </c>
      <c r="V372" s="16">
        <f t="shared" si="53"/>
        <v>17</v>
      </c>
      <c r="W372" s="3">
        <v>16.5</v>
      </c>
      <c r="X372" s="7">
        <f t="shared" si="52"/>
        <v>4.75</v>
      </c>
      <c r="Y372" s="7">
        <f t="shared" si="50"/>
        <v>16.25</v>
      </c>
      <c r="AA372" s="18">
        <f>SUMIFS(Sheet3!C:C,Sheet3!B:B,'Franchise Wastage '!D372,Sheet3!A:A,'Franchise Wastage '!C373)</f>
        <v>0</v>
      </c>
      <c r="AC372" s="3">
        <f t="shared" si="54"/>
        <v>11.5</v>
      </c>
    </row>
    <row r="373" spans="1:29" ht="15" customHeight="1" x14ac:dyDescent="0.25">
      <c r="A373">
        <f t="shared" si="51"/>
        <v>16.5</v>
      </c>
      <c r="B373" s="20" t="s">
        <v>2157</v>
      </c>
      <c r="C373" s="20" t="s">
        <v>264</v>
      </c>
      <c r="D373" s="20" t="s">
        <v>312</v>
      </c>
      <c r="E373" s="20">
        <v>80</v>
      </c>
      <c r="F373" s="20">
        <v>0.9</v>
      </c>
      <c r="G373" s="10" t="s">
        <v>10</v>
      </c>
      <c r="H373" s="9">
        <v>9</v>
      </c>
      <c r="I373" s="9"/>
      <c r="J373" s="9">
        <v>1000</v>
      </c>
      <c r="K373" s="5">
        <f t="shared" si="48"/>
        <v>1.5</v>
      </c>
      <c r="L373" s="6">
        <f t="shared" si="56"/>
        <v>0</v>
      </c>
      <c r="M373" s="3"/>
      <c r="N373" s="11">
        <f t="shared" si="49"/>
        <v>10.5</v>
      </c>
      <c r="O373" s="5"/>
      <c r="P373" s="5">
        <v>1</v>
      </c>
      <c r="Q373" s="5">
        <v>0.25</v>
      </c>
      <c r="R373" s="12">
        <f t="shared" si="55"/>
        <v>11.75</v>
      </c>
      <c r="S373" s="3"/>
      <c r="T373" s="9">
        <f>SUMIFS('Shop Wastage+CS Margin'!F:F,'Shop Wastage+CS Margin'!D:D,'Franchise Wastage '!D373,'Shop Wastage+CS Margin'!C:C,'Franchise Wastage '!C373)</f>
        <v>28</v>
      </c>
      <c r="U373" s="13">
        <f>SUMIFS('Shop Wastage+CS Margin'!A:A,'Shop Wastage+CS Margin'!D:D,'Franchise Wastage '!D373,'Shop Wastage+CS Margin'!C:C,'Franchise Wastage '!C373)</f>
        <v>5</v>
      </c>
      <c r="V373" s="16">
        <f t="shared" si="53"/>
        <v>17</v>
      </c>
      <c r="W373" s="3">
        <v>16.5</v>
      </c>
      <c r="X373" s="7">
        <f t="shared" si="52"/>
        <v>4.75</v>
      </c>
      <c r="Y373" s="7">
        <f t="shared" si="50"/>
        <v>16.25</v>
      </c>
      <c r="AA373" s="18">
        <f>SUMIFS(Sheet3!C:C,Sheet3!B:B,'Franchise Wastage '!D373,Sheet3!A:A,'Franchise Wastage '!C374)</f>
        <v>0</v>
      </c>
      <c r="AC373" s="3">
        <f t="shared" si="54"/>
        <v>11.5</v>
      </c>
    </row>
    <row r="374" spans="1:29" ht="15" customHeight="1" x14ac:dyDescent="0.25">
      <c r="A374">
        <f t="shared" si="51"/>
        <v>16.5</v>
      </c>
      <c r="B374" s="20" t="s">
        <v>2157</v>
      </c>
      <c r="C374" s="20" t="s">
        <v>264</v>
      </c>
      <c r="D374" s="20" t="s">
        <v>251</v>
      </c>
      <c r="E374" s="20">
        <v>80</v>
      </c>
      <c r="F374" s="20">
        <v>0.9</v>
      </c>
      <c r="G374" s="10" t="s">
        <v>10</v>
      </c>
      <c r="H374" s="9">
        <v>9</v>
      </c>
      <c r="I374" s="9"/>
      <c r="J374" s="9">
        <v>1000</v>
      </c>
      <c r="K374" s="5">
        <f t="shared" si="48"/>
        <v>1.5</v>
      </c>
      <c r="L374" s="6">
        <f t="shared" si="56"/>
        <v>0</v>
      </c>
      <c r="M374" s="3"/>
      <c r="N374" s="11">
        <f t="shared" si="49"/>
        <v>10.5</v>
      </c>
      <c r="O374" s="5"/>
      <c r="P374" s="5">
        <v>1</v>
      </c>
      <c r="Q374" s="5">
        <v>0.25</v>
      </c>
      <c r="R374" s="12">
        <f t="shared" si="55"/>
        <v>11.75</v>
      </c>
      <c r="S374" s="3"/>
      <c r="T374" s="9">
        <f>SUMIFS('Shop Wastage+CS Margin'!F:F,'Shop Wastage+CS Margin'!D:D,'Franchise Wastage '!D374,'Shop Wastage+CS Margin'!C:C,'Franchise Wastage '!C374)</f>
        <v>28</v>
      </c>
      <c r="U374" s="13">
        <f>SUMIFS('Shop Wastage+CS Margin'!A:A,'Shop Wastage+CS Margin'!D:D,'Franchise Wastage '!D374,'Shop Wastage+CS Margin'!C:C,'Franchise Wastage '!C374)</f>
        <v>5</v>
      </c>
      <c r="V374" s="16">
        <f t="shared" si="53"/>
        <v>17</v>
      </c>
      <c r="W374" s="3">
        <v>16.5</v>
      </c>
      <c r="X374" s="7">
        <f t="shared" si="52"/>
        <v>4.75</v>
      </c>
      <c r="Y374" s="7">
        <f t="shared" si="50"/>
        <v>16.25</v>
      </c>
      <c r="AA374" s="18">
        <f>SUMIFS(Sheet3!C:C,Sheet3!B:B,'Franchise Wastage '!D374,Sheet3!A:A,'Franchise Wastage '!C375)</f>
        <v>0</v>
      </c>
      <c r="AC374" s="3">
        <f t="shared" si="54"/>
        <v>11.5</v>
      </c>
    </row>
    <row r="375" spans="1:29" ht="15" customHeight="1" x14ac:dyDescent="0.25">
      <c r="A375">
        <f t="shared" si="51"/>
        <v>16.5</v>
      </c>
      <c r="B375" s="20" t="s">
        <v>2157</v>
      </c>
      <c r="C375" s="20" t="s">
        <v>264</v>
      </c>
      <c r="D375" s="20" t="s">
        <v>313</v>
      </c>
      <c r="E375" s="20">
        <v>80</v>
      </c>
      <c r="F375" s="20">
        <v>0.9</v>
      </c>
      <c r="G375" s="10" t="s">
        <v>10</v>
      </c>
      <c r="H375" s="9">
        <v>9</v>
      </c>
      <c r="I375" s="9"/>
      <c r="J375" s="9">
        <v>1000</v>
      </c>
      <c r="K375" s="5">
        <f t="shared" si="48"/>
        <v>1.5</v>
      </c>
      <c r="L375" s="6">
        <f t="shared" si="56"/>
        <v>0</v>
      </c>
      <c r="M375" s="3"/>
      <c r="N375" s="11">
        <f t="shared" si="49"/>
        <v>10.5</v>
      </c>
      <c r="O375" s="5"/>
      <c r="P375" s="5">
        <v>1</v>
      </c>
      <c r="Q375" s="5">
        <v>0.25</v>
      </c>
      <c r="R375" s="12">
        <f t="shared" si="55"/>
        <v>11.75</v>
      </c>
      <c r="S375" s="3"/>
      <c r="T375" s="9">
        <f>SUMIFS('Shop Wastage+CS Margin'!F:F,'Shop Wastage+CS Margin'!D:D,'Franchise Wastage '!D375,'Shop Wastage+CS Margin'!C:C,'Franchise Wastage '!C375)</f>
        <v>28</v>
      </c>
      <c r="U375" s="13">
        <f>SUMIFS('Shop Wastage+CS Margin'!A:A,'Shop Wastage+CS Margin'!D:D,'Franchise Wastage '!D375,'Shop Wastage+CS Margin'!C:C,'Franchise Wastage '!C375)</f>
        <v>5</v>
      </c>
      <c r="V375" s="16">
        <f t="shared" si="53"/>
        <v>17</v>
      </c>
      <c r="W375" s="3">
        <v>16.5</v>
      </c>
      <c r="X375" s="7">
        <f t="shared" si="52"/>
        <v>4.75</v>
      </c>
      <c r="Y375" s="7">
        <f t="shared" si="50"/>
        <v>16.25</v>
      </c>
      <c r="AA375" s="18">
        <f>SUMIFS(Sheet3!C:C,Sheet3!B:B,'Franchise Wastage '!D375,Sheet3!A:A,'Franchise Wastage '!C376)</f>
        <v>17</v>
      </c>
      <c r="AC375" s="3">
        <f t="shared" si="54"/>
        <v>11.5</v>
      </c>
    </row>
    <row r="376" spans="1:29" ht="15" customHeight="1" x14ac:dyDescent="0.25">
      <c r="A376">
        <f t="shared" si="51"/>
        <v>16.5</v>
      </c>
      <c r="B376" s="20" t="s">
        <v>2157</v>
      </c>
      <c r="C376" s="20" t="s">
        <v>264</v>
      </c>
      <c r="D376" s="20" t="s">
        <v>314</v>
      </c>
      <c r="E376" s="20">
        <v>80</v>
      </c>
      <c r="F376" s="20">
        <v>0.9</v>
      </c>
      <c r="G376" s="10" t="s">
        <v>10</v>
      </c>
      <c r="H376" s="9">
        <v>9</v>
      </c>
      <c r="I376" s="9"/>
      <c r="J376" s="9">
        <v>1000</v>
      </c>
      <c r="K376" s="5">
        <f t="shared" si="48"/>
        <v>1.5</v>
      </c>
      <c r="L376" s="6">
        <f t="shared" si="56"/>
        <v>0</v>
      </c>
      <c r="M376" s="3"/>
      <c r="N376" s="11">
        <f t="shared" si="49"/>
        <v>10.5</v>
      </c>
      <c r="O376" s="5"/>
      <c r="P376" s="5">
        <v>1</v>
      </c>
      <c r="Q376" s="5">
        <v>0.25</v>
      </c>
      <c r="R376" s="12">
        <f t="shared" si="55"/>
        <v>11.75</v>
      </c>
      <c r="S376" s="3"/>
      <c r="T376" s="9">
        <f>SUMIFS('Shop Wastage+CS Margin'!F:F,'Shop Wastage+CS Margin'!D:D,'Franchise Wastage '!D376,'Shop Wastage+CS Margin'!C:C,'Franchise Wastage '!C376)</f>
        <v>28</v>
      </c>
      <c r="U376" s="13">
        <f>SUMIFS('Shop Wastage+CS Margin'!A:A,'Shop Wastage+CS Margin'!D:D,'Franchise Wastage '!D376,'Shop Wastage+CS Margin'!C:C,'Franchise Wastage '!C376)</f>
        <v>5</v>
      </c>
      <c r="V376" s="16">
        <f t="shared" si="53"/>
        <v>17</v>
      </c>
      <c r="W376" s="3">
        <v>16.5</v>
      </c>
      <c r="X376" s="7">
        <f t="shared" si="52"/>
        <v>4.75</v>
      </c>
      <c r="Y376" s="7">
        <f t="shared" si="50"/>
        <v>16.25</v>
      </c>
      <c r="AA376" s="18">
        <f>SUMIFS(Sheet3!C:C,Sheet3!B:B,'Franchise Wastage '!D376,Sheet3!A:A,'Franchise Wastage '!C377)</f>
        <v>0</v>
      </c>
      <c r="AC376" s="3">
        <f t="shared" si="54"/>
        <v>11.5</v>
      </c>
    </row>
    <row r="377" spans="1:29" ht="15" customHeight="1" x14ac:dyDescent="0.25">
      <c r="A377">
        <f t="shared" si="51"/>
        <v>20</v>
      </c>
      <c r="B377" s="20" t="s">
        <v>2157</v>
      </c>
      <c r="C377" s="20" t="s">
        <v>264</v>
      </c>
      <c r="D377" s="20" t="s">
        <v>315</v>
      </c>
      <c r="E377" s="20">
        <v>70</v>
      </c>
      <c r="F377" s="20">
        <v>2</v>
      </c>
      <c r="G377" s="10" t="s">
        <v>10</v>
      </c>
      <c r="H377" s="9">
        <v>10</v>
      </c>
      <c r="I377" s="9"/>
      <c r="J377" s="9">
        <v>1000</v>
      </c>
      <c r="K377" s="5">
        <f t="shared" si="48"/>
        <v>3.3333333333333335</v>
      </c>
      <c r="L377" s="6">
        <f t="shared" si="56"/>
        <v>0</v>
      </c>
      <c r="M377" s="3"/>
      <c r="N377" s="11">
        <f t="shared" si="49"/>
        <v>13.333333333333334</v>
      </c>
      <c r="O377" s="5"/>
      <c r="P377" s="5">
        <v>1</v>
      </c>
      <c r="Q377" s="5">
        <v>0.25</v>
      </c>
      <c r="R377" s="12">
        <f t="shared" si="55"/>
        <v>14.583333333333334</v>
      </c>
      <c r="S377" s="3"/>
      <c r="T377" s="9">
        <f>SUMIFS('Shop Wastage+CS Margin'!F:F,'Shop Wastage+CS Margin'!D:D,'Franchise Wastage '!D377,'Shop Wastage+CS Margin'!C:C,'Franchise Wastage '!C377)</f>
        <v>28</v>
      </c>
      <c r="U377" s="13">
        <f>SUMIFS('Shop Wastage+CS Margin'!A:A,'Shop Wastage+CS Margin'!D:D,'Franchise Wastage '!D377,'Shop Wastage+CS Margin'!C:C,'Franchise Wastage '!C377)</f>
        <v>5</v>
      </c>
      <c r="V377" s="16">
        <f t="shared" si="53"/>
        <v>19.833333333333336</v>
      </c>
      <c r="W377" s="3">
        <v>20</v>
      </c>
      <c r="X377" s="7">
        <f t="shared" si="52"/>
        <v>5.4166666666666661</v>
      </c>
      <c r="Y377" s="7">
        <f t="shared" si="50"/>
        <v>13.416666666666666</v>
      </c>
      <c r="AA377" s="18">
        <f>SUMIFS(Sheet3!C:C,Sheet3!B:B,'Franchise Wastage '!D377,Sheet3!A:A,'Franchise Wastage '!C378)</f>
        <v>21</v>
      </c>
      <c r="AC377" s="3">
        <f t="shared" si="54"/>
        <v>8</v>
      </c>
    </row>
    <row r="378" spans="1:29" ht="15" customHeight="1" x14ac:dyDescent="0.25">
      <c r="A378">
        <f t="shared" si="51"/>
        <v>20</v>
      </c>
      <c r="B378" s="20" t="s">
        <v>2157</v>
      </c>
      <c r="C378" s="20" t="s">
        <v>264</v>
      </c>
      <c r="D378" s="20" t="s">
        <v>315</v>
      </c>
      <c r="E378" s="20">
        <v>80</v>
      </c>
      <c r="F378" s="20">
        <v>2</v>
      </c>
      <c r="G378" s="10" t="s">
        <v>10</v>
      </c>
      <c r="H378" s="9">
        <v>10</v>
      </c>
      <c r="I378" s="9"/>
      <c r="J378" s="9">
        <v>1000</v>
      </c>
      <c r="K378" s="5">
        <f t="shared" si="48"/>
        <v>3.3333333333333335</v>
      </c>
      <c r="L378" s="6">
        <f t="shared" si="56"/>
        <v>0</v>
      </c>
      <c r="M378" s="3"/>
      <c r="N378" s="11">
        <f t="shared" si="49"/>
        <v>13.333333333333334</v>
      </c>
      <c r="O378" s="5"/>
      <c r="P378" s="5">
        <v>1</v>
      </c>
      <c r="Q378" s="5">
        <v>0.25</v>
      </c>
      <c r="R378" s="12">
        <f t="shared" si="55"/>
        <v>14.583333333333334</v>
      </c>
      <c r="S378" s="3"/>
      <c r="T378" s="9">
        <f>SUMIFS('Shop Wastage+CS Margin'!F:F,'Shop Wastage+CS Margin'!D:D,'Franchise Wastage '!D378,'Shop Wastage+CS Margin'!C:C,'Franchise Wastage '!C378)</f>
        <v>28</v>
      </c>
      <c r="U378" s="13">
        <f>SUMIFS('Shop Wastage+CS Margin'!A:A,'Shop Wastage+CS Margin'!D:D,'Franchise Wastage '!D378,'Shop Wastage+CS Margin'!C:C,'Franchise Wastage '!C378)</f>
        <v>5</v>
      </c>
      <c r="V378" s="16">
        <f t="shared" si="53"/>
        <v>19.833333333333336</v>
      </c>
      <c r="W378" s="3">
        <v>20</v>
      </c>
      <c r="X378" s="7">
        <f t="shared" si="52"/>
        <v>5.4166666666666661</v>
      </c>
      <c r="Y378" s="7">
        <f t="shared" si="50"/>
        <v>13.416666666666666</v>
      </c>
      <c r="AA378" s="18">
        <f>SUMIFS(Sheet3!C:C,Sheet3!B:B,'Franchise Wastage '!D378,Sheet3!A:A,'Franchise Wastage '!C379)</f>
        <v>21</v>
      </c>
      <c r="AC378" s="3">
        <f t="shared" si="54"/>
        <v>8</v>
      </c>
    </row>
    <row r="379" spans="1:29" ht="15" customHeight="1" x14ac:dyDescent="0.25">
      <c r="A379">
        <f t="shared" si="51"/>
        <v>16.5</v>
      </c>
      <c r="B379" s="20" t="s">
        <v>2157</v>
      </c>
      <c r="C379" s="20" t="s">
        <v>264</v>
      </c>
      <c r="D379" s="20" t="s">
        <v>88</v>
      </c>
      <c r="E379" s="20">
        <v>80</v>
      </c>
      <c r="F379" s="20">
        <v>0.9</v>
      </c>
      <c r="G379" s="10" t="s">
        <v>10</v>
      </c>
      <c r="H379" s="9">
        <v>9</v>
      </c>
      <c r="I379" s="9"/>
      <c r="J379" s="9">
        <v>1000</v>
      </c>
      <c r="K379" s="5">
        <f t="shared" si="48"/>
        <v>1.5</v>
      </c>
      <c r="L379" s="6">
        <f t="shared" si="56"/>
        <v>0</v>
      </c>
      <c r="M379" s="3"/>
      <c r="N379" s="11">
        <f t="shared" si="49"/>
        <v>10.5</v>
      </c>
      <c r="O379" s="5"/>
      <c r="P379" s="5">
        <v>1</v>
      </c>
      <c r="Q379" s="5">
        <v>0.25</v>
      </c>
      <c r="R379" s="12">
        <f t="shared" si="55"/>
        <v>11.75</v>
      </c>
      <c r="S379" s="3"/>
      <c r="T379" s="9">
        <f>SUMIFS('Shop Wastage+CS Margin'!F:F,'Shop Wastage+CS Margin'!D:D,'Franchise Wastage '!D379,'Shop Wastage+CS Margin'!C:C,'Franchise Wastage '!C379)</f>
        <v>28</v>
      </c>
      <c r="U379" s="13">
        <f>SUMIFS('Shop Wastage+CS Margin'!A:A,'Shop Wastage+CS Margin'!D:D,'Franchise Wastage '!D379,'Shop Wastage+CS Margin'!C:C,'Franchise Wastage '!C379)</f>
        <v>5</v>
      </c>
      <c r="V379" s="16">
        <f t="shared" si="53"/>
        <v>17</v>
      </c>
      <c r="W379" s="3">
        <v>16.5</v>
      </c>
      <c r="X379" s="7">
        <f t="shared" si="52"/>
        <v>4.75</v>
      </c>
      <c r="Y379" s="7">
        <f t="shared" si="50"/>
        <v>16.25</v>
      </c>
      <c r="AA379" s="18">
        <f>SUMIFS(Sheet3!C:C,Sheet3!B:B,'Franchise Wastage '!D379,Sheet3!A:A,'Franchise Wastage '!C380)</f>
        <v>17</v>
      </c>
      <c r="AC379" s="3">
        <f t="shared" si="54"/>
        <v>11.5</v>
      </c>
    </row>
    <row r="380" spans="1:29" ht="15" customHeight="1" x14ac:dyDescent="0.25">
      <c r="A380">
        <f t="shared" si="51"/>
        <v>16.5</v>
      </c>
      <c r="B380" s="20" t="s">
        <v>2157</v>
      </c>
      <c r="C380" s="20" t="s">
        <v>264</v>
      </c>
      <c r="D380" s="20" t="s">
        <v>316</v>
      </c>
      <c r="E380" s="20">
        <v>80</v>
      </c>
      <c r="F380" s="20">
        <v>0.9</v>
      </c>
      <c r="G380" s="10" t="s">
        <v>10</v>
      </c>
      <c r="H380" s="9">
        <v>9</v>
      </c>
      <c r="I380" s="9"/>
      <c r="J380" s="9">
        <v>1000</v>
      </c>
      <c r="K380" s="5">
        <f t="shared" si="48"/>
        <v>1.5</v>
      </c>
      <c r="L380" s="6">
        <f t="shared" si="56"/>
        <v>0</v>
      </c>
      <c r="M380" s="3"/>
      <c r="N380" s="11">
        <f t="shared" si="49"/>
        <v>10.5</v>
      </c>
      <c r="O380" s="5"/>
      <c r="P380" s="5">
        <v>1</v>
      </c>
      <c r="Q380" s="5">
        <v>0.25</v>
      </c>
      <c r="R380" s="12">
        <f t="shared" si="55"/>
        <v>11.75</v>
      </c>
      <c r="S380" s="3"/>
      <c r="T380" s="9">
        <f>SUMIFS('Shop Wastage+CS Margin'!F:F,'Shop Wastage+CS Margin'!D:D,'Franchise Wastage '!D380,'Shop Wastage+CS Margin'!C:C,'Franchise Wastage '!C380)</f>
        <v>28</v>
      </c>
      <c r="U380" s="13">
        <f>SUMIFS('Shop Wastage+CS Margin'!A:A,'Shop Wastage+CS Margin'!D:D,'Franchise Wastage '!D380,'Shop Wastage+CS Margin'!C:C,'Franchise Wastage '!C380)</f>
        <v>5</v>
      </c>
      <c r="V380" s="16">
        <f t="shared" si="53"/>
        <v>17</v>
      </c>
      <c r="W380" s="3">
        <v>16.5</v>
      </c>
      <c r="X380" s="7">
        <f t="shared" si="52"/>
        <v>4.75</v>
      </c>
      <c r="Y380" s="7">
        <f t="shared" si="50"/>
        <v>16.25</v>
      </c>
      <c r="AA380" s="18">
        <f>SUMIFS(Sheet3!C:C,Sheet3!B:B,'Franchise Wastage '!D380,Sheet3!A:A,'Franchise Wastage '!C381)</f>
        <v>0</v>
      </c>
      <c r="AC380" s="3">
        <f t="shared" si="54"/>
        <v>11.5</v>
      </c>
    </row>
    <row r="381" spans="1:29" ht="15" customHeight="1" x14ac:dyDescent="0.25">
      <c r="A381">
        <f t="shared" si="51"/>
        <v>20</v>
      </c>
      <c r="B381" s="20" t="s">
        <v>2157</v>
      </c>
      <c r="C381" s="20" t="s">
        <v>264</v>
      </c>
      <c r="D381" s="20" t="s">
        <v>317</v>
      </c>
      <c r="E381" s="20">
        <v>80</v>
      </c>
      <c r="F381" s="20">
        <v>2</v>
      </c>
      <c r="G381" s="10" t="s">
        <v>10</v>
      </c>
      <c r="H381" s="9">
        <v>10</v>
      </c>
      <c r="I381" s="9"/>
      <c r="J381" s="9">
        <v>1000</v>
      </c>
      <c r="K381" s="5">
        <f t="shared" si="48"/>
        <v>3.3333333333333335</v>
      </c>
      <c r="L381" s="6">
        <f t="shared" si="56"/>
        <v>0</v>
      </c>
      <c r="M381" s="3"/>
      <c r="N381" s="11">
        <f t="shared" si="49"/>
        <v>13.333333333333334</v>
      </c>
      <c r="O381" s="5"/>
      <c r="P381" s="5">
        <v>1</v>
      </c>
      <c r="Q381" s="5">
        <v>0.25</v>
      </c>
      <c r="R381" s="12">
        <f t="shared" si="55"/>
        <v>14.583333333333334</v>
      </c>
      <c r="S381" s="3"/>
      <c r="T381" s="9">
        <f>SUMIFS('Shop Wastage+CS Margin'!F:F,'Shop Wastage+CS Margin'!D:D,'Franchise Wastage '!D381,'Shop Wastage+CS Margin'!C:C,'Franchise Wastage '!C381)</f>
        <v>28</v>
      </c>
      <c r="U381" s="13">
        <f>SUMIFS('Shop Wastage+CS Margin'!A:A,'Shop Wastage+CS Margin'!D:D,'Franchise Wastage '!D381,'Shop Wastage+CS Margin'!C:C,'Franchise Wastage '!C381)</f>
        <v>5</v>
      </c>
      <c r="V381" s="16">
        <f t="shared" si="53"/>
        <v>19.833333333333336</v>
      </c>
      <c r="W381" s="3">
        <v>20</v>
      </c>
      <c r="X381" s="7">
        <f t="shared" si="52"/>
        <v>5.4166666666666661</v>
      </c>
      <c r="Y381" s="7">
        <f t="shared" si="50"/>
        <v>13.416666666666666</v>
      </c>
      <c r="AA381" s="18">
        <f>SUMIFS(Sheet3!C:C,Sheet3!B:B,'Franchise Wastage '!D381,Sheet3!A:A,'Franchise Wastage '!C382)</f>
        <v>18</v>
      </c>
      <c r="AC381" s="3">
        <f t="shared" si="54"/>
        <v>8</v>
      </c>
    </row>
    <row r="382" spans="1:29" ht="15" customHeight="1" x14ac:dyDescent="0.25">
      <c r="A382">
        <f t="shared" si="51"/>
        <v>20</v>
      </c>
      <c r="B382" s="20" t="s">
        <v>2157</v>
      </c>
      <c r="C382" s="20" t="s">
        <v>264</v>
      </c>
      <c r="D382" s="20" t="s">
        <v>318</v>
      </c>
      <c r="E382" s="20">
        <v>80</v>
      </c>
      <c r="F382" s="20">
        <v>2</v>
      </c>
      <c r="G382" s="10" t="s">
        <v>10</v>
      </c>
      <c r="H382" s="9">
        <v>10</v>
      </c>
      <c r="I382" s="9"/>
      <c r="J382" s="9">
        <v>1000</v>
      </c>
      <c r="K382" s="5">
        <f t="shared" si="48"/>
        <v>3.3333333333333335</v>
      </c>
      <c r="L382" s="6">
        <f t="shared" si="56"/>
        <v>0</v>
      </c>
      <c r="M382" s="3"/>
      <c r="N382" s="11">
        <f t="shared" si="49"/>
        <v>13.333333333333334</v>
      </c>
      <c r="O382" s="5"/>
      <c r="P382" s="5">
        <v>1</v>
      </c>
      <c r="Q382" s="5">
        <v>0.25</v>
      </c>
      <c r="R382" s="12">
        <f t="shared" si="55"/>
        <v>14.583333333333334</v>
      </c>
      <c r="S382" s="3"/>
      <c r="T382" s="9">
        <f>SUMIFS('Shop Wastage+CS Margin'!F:F,'Shop Wastage+CS Margin'!D:D,'Franchise Wastage '!D382,'Shop Wastage+CS Margin'!C:C,'Franchise Wastage '!C382)</f>
        <v>28</v>
      </c>
      <c r="U382" s="13">
        <f>SUMIFS('Shop Wastage+CS Margin'!A:A,'Shop Wastage+CS Margin'!D:D,'Franchise Wastage '!D382,'Shop Wastage+CS Margin'!C:C,'Franchise Wastage '!C382)</f>
        <v>5</v>
      </c>
      <c r="V382" s="16">
        <f t="shared" si="53"/>
        <v>19.833333333333336</v>
      </c>
      <c r="W382" s="3">
        <v>20</v>
      </c>
      <c r="X382" s="7">
        <f t="shared" si="52"/>
        <v>5.4166666666666661</v>
      </c>
      <c r="Y382" s="7">
        <f t="shared" si="50"/>
        <v>13.416666666666666</v>
      </c>
      <c r="AA382" s="18">
        <f>SUMIFS(Sheet3!C:C,Sheet3!B:B,'Franchise Wastage '!D382,Sheet3!A:A,'Franchise Wastage '!C383)</f>
        <v>21</v>
      </c>
      <c r="AC382" s="3">
        <f t="shared" si="54"/>
        <v>8</v>
      </c>
    </row>
    <row r="383" spans="1:29" ht="15" customHeight="1" x14ac:dyDescent="0.25">
      <c r="A383">
        <f t="shared" si="51"/>
        <v>20</v>
      </c>
      <c r="B383" s="20" t="s">
        <v>2157</v>
      </c>
      <c r="C383" s="20" t="s">
        <v>264</v>
      </c>
      <c r="D383" s="20" t="s">
        <v>319</v>
      </c>
      <c r="E383" s="20">
        <v>80</v>
      </c>
      <c r="F383" s="20">
        <v>2</v>
      </c>
      <c r="G383" s="10" t="s">
        <v>10</v>
      </c>
      <c r="H383" s="9">
        <v>10</v>
      </c>
      <c r="I383" s="9"/>
      <c r="J383" s="9">
        <v>1000</v>
      </c>
      <c r="K383" s="5">
        <f t="shared" si="48"/>
        <v>3.3333333333333335</v>
      </c>
      <c r="L383" s="6">
        <f t="shared" si="56"/>
        <v>0</v>
      </c>
      <c r="M383" s="3"/>
      <c r="N383" s="11">
        <f t="shared" si="49"/>
        <v>13.333333333333334</v>
      </c>
      <c r="O383" s="5"/>
      <c r="P383" s="5">
        <v>1</v>
      </c>
      <c r="Q383" s="5">
        <v>0.25</v>
      </c>
      <c r="R383" s="12">
        <f t="shared" si="55"/>
        <v>14.583333333333334</v>
      </c>
      <c r="S383" s="3"/>
      <c r="T383" s="9">
        <f>SUMIFS('Shop Wastage+CS Margin'!F:F,'Shop Wastage+CS Margin'!D:D,'Franchise Wastage '!D383,'Shop Wastage+CS Margin'!C:C,'Franchise Wastage '!C383)</f>
        <v>28</v>
      </c>
      <c r="U383" s="13">
        <f>SUMIFS('Shop Wastage+CS Margin'!A:A,'Shop Wastage+CS Margin'!D:D,'Franchise Wastage '!D383,'Shop Wastage+CS Margin'!C:C,'Franchise Wastage '!C383)</f>
        <v>5</v>
      </c>
      <c r="V383" s="16">
        <f t="shared" si="53"/>
        <v>19.833333333333336</v>
      </c>
      <c r="W383" s="3">
        <v>20</v>
      </c>
      <c r="X383" s="7">
        <f t="shared" si="52"/>
        <v>5.4166666666666661</v>
      </c>
      <c r="Y383" s="7">
        <f t="shared" si="50"/>
        <v>13.416666666666666</v>
      </c>
      <c r="AA383" s="18">
        <f>SUMIFS(Sheet3!C:C,Sheet3!B:B,'Franchise Wastage '!D383,Sheet3!A:A,'Franchise Wastage '!C384)</f>
        <v>21</v>
      </c>
      <c r="AC383" s="3">
        <f t="shared" si="54"/>
        <v>8</v>
      </c>
    </row>
    <row r="384" spans="1:29" ht="15" customHeight="1" x14ac:dyDescent="0.25">
      <c r="A384">
        <f t="shared" si="51"/>
        <v>20</v>
      </c>
      <c r="B384" s="20" t="s">
        <v>2157</v>
      </c>
      <c r="C384" s="20" t="s">
        <v>264</v>
      </c>
      <c r="D384" s="20" t="s">
        <v>320</v>
      </c>
      <c r="E384" s="20">
        <v>80</v>
      </c>
      <c r="F384" s="20">
        <v>2</v>
      </c>
      <c r="G384" s="10" t="s">
        <v>10</v>
      </c>
      <c r="H384" s="9">
        <v>10</v>
      </c>
      <c r="I384" s="9"/>
      <c r="J384" s="9">
        <v>1000</v>
      </c>
      <c r="K384" s="5">
        <f t="shared" si="48"/>
        <v>3.3333333333333335</v>
      </c>
      <c r="L384" s="6">
        <f t="shared" si="56"/>
        <v>0</v>
      </c>
      <c r="M384" s="3"/>
      <c r="N384" s="11">
        <f t="shared" si="49"/>
        <v>13.333333333333334</v>
      </c>
      <c r="O384" s="5"/>
      <c r="P384" s="5">
        <v>1</v>
      </c>
      <c r="Q384" s="5">
        <v>0.25</v>
      </c>
      <c r="R384" s="12">
        <f t="shared" si="55"/>
        <v>14.583333333333334</v>
      </c>
      <c r="S384" s="3"/>
      <c r="T384" s="9">
        <f>SUMIFS('Shop Wastage+CS Margin'!F:F,'Shop Wastage+CS Margin'!D:D,'Franchise Wastage '!D384,'Shop Wastage+CS Margin'!C:C,'Franchise Wastage '!C384)</f>
        <v>28</v>
      </c>
      <c r="U384" s="13">
        <f>SUMIFS('Shop Wastage+CS Margin'!A:A,'Shop Wastage+CS Margin'!D:D,'Franchise Wastage '!D384,'Shop Wastage+CS Margin'!C:C,'Franchise Wastage '!C384)</f>
        <v>5</v>
      </c>
      <c r="V384" s="16">
        <f t="shared" si="53"/>
        <v>19.833333333333336</v>
      </c>
      <c r="W384" s="3">
        <v>20</v>
      </c>
      <c r="X384" s="7">
        <f t="shared" si="52"/>
        <v>5.4166666666666661</v>
      </c>
      <c r="Y384" s="7">
        <f t="shared" si="50"/>
        <v>13.416666666666666</v>
      </c>
      <c r="AA384" s="18">
        <f>SUMIFS(Sheet3!C:C,Sheet3!B:B,'Franchise Wastage '!D384,Sheet3!A:A,'Franchise Wastage '!C385)</f>
        <v>0</v>
      </c>
      <c r="AC384" s="3">
        <f t="shared" si="54"/>
        <v>8</v>
      </c>
    </row>
    <row r="385" spans="1:29" ht="15" customHeight="1" x14ac:dyDescent="0.25">
      <c r="A385">
        <f t="shared" si="51"/>
        <v>20</v>
      </c>
      <c r="B385" s="20" t="s">
        <v>2157</v>
      </c>
      <c r="C385" s="20" t="s">
        <v>264</v>
      </c>
      <c r="D385" s="20" t="s">
        <v>321</v>
      </c>
      <c r="E385" s="20">
        <v>80</v>
      </c>
      <c r="F385" s="20">
        <v>2</v>
      </c>
      <c r="G385" s="10" t="s">
        <v>10</v>
      </c>
      <c r="H385" s="9">
        <v>10</v>
      </c>
      <c r="I385" s="9"/>
      <c r="J385" s="9">
        <v>1000</v>
      </c>
      <c r="K385" s="5">
        <f t="shared" si="48"/>
        <v>3.3333333333333335</v>
      </c>
      <c r="L385" s="6">
        <f t="shared" si="56"/>
        <v>0</v>
      </c>
      <c r="M385" s="3"/>
      <c r="N385" s="11">
        <f t="shared" si="49"/>
        <v>13.333333333333334</v>
      </c>
      <c r="O385" s="5"/>
      <c r="P385" s="5">
        <v>1</v>
      </c>
      <c r="Q385" s="5">
        <v>0.25</v>
      </c>
      <c r="R385" s="12">
        <f t="shared" si="55"/>
        <v>14.583333333333334</v>
      </c>
      <c r="S385" s="3"/>
      <c r="T385" s="9">
        <f>SUMIFS('Shop Wastage+CS Margin'!F:F,'Shop Wastage+CS Margin'!D:D,'Franchise Wastage '!D385,'Shop Wastage+CS Margin'!C:C,'Franchise Wastage '!C385)</f>
        <v>28</v>
      </c>
      <c r="U385" s="13">
        <f>SUMIFS('Shop Wastage+CS Margin'!A:A,'Shop Wastage+CS Margin'!D:D,'Franchise Wastage '!D385,'Shop Wastage+CS Margin'!C:C,'Franchise Wastage '!C385)</f>
        <v>5</v>
      </c>
      <c r="V385" s="16">
        <f t="shared" si="53"/>
        <v>19.833333333333336</v>
      </c>
      <c r="W385" s="3">
        <v>20</v>
      </c>
      <c r="X385" s="7">
        <f t="shared" si="52"/>
        <v>5.4166666666666661</v>
      </c>
      <c r="Y385" s="7">
        <f t="shared" si="50"/>
        <v>13.416666666666666</v>
      </c>
      <c r="AA385" s="18">
        <f>SUMIFS(Sheet3!C:C,Sheet3!B:B,'Franchise Wastage '!D385,Sheet3!A:A,'Franchise Wastage '!C386)</f>
        <v>0</v>
      </c>
      <c r="AC385" s="3">
        <f t="shared" si="54"/>
        <v>8</v>
      </c>
    </row>
    <row r="386" spans="1:29" ht="15" customHeight="1" x14ac:dyDescent="0.25">
      <c r="A386">
        <f t="shared" si="51"/>
        <v>20</v>
      </c>
      <c r="B386" s="20" t="s">
        <v>2157</v>
      </c>
      <c r="C386" s="20" t="s">
        <v>264</v>
      </c>
      <c r="D386" s="20" t="s">
        <v>322</v>
      </c>
      <c r="E386" s="20">
        <v>80</v>
      </c>
      <c r="F386" s="20">
        <v>2</v>
      </c>
      <c r="G386" s="10" t="s">
        <v>10</v>
      </c>
      <c r="H386" s="9">
        <v>10</v>
      </c>
      <c r="I386" s="9"/>
      <c r="J386" s="9">
        <v>1000</v>
      </c>
      <c r="K386" s="5">
        <f t="shared" ref="K386:K449" si="57">((IF(G386="Net Wt",F386,"0"))*J386)/($D$1*10)</f>
        <v>3.3333333333333335</v>
      </c>
      <c r="L386" s="6">
        <f t="shared" si="56"/>
        <v>0</v>
      </c>
      <c r="M386" s="3"/>
      <c r="N386" s="11">
        <f t="shared" ref="N386:N449" si="58">VALUE(K386+L386+H386)</f>
        <v>13.333333333333334</v>
      </c>
      <c r="O386" s="5"/>
      <c r="P386" s="5">
        <v>1</v>
      </c>
      <c r="Q386" s="5">
        <v>0.25</v>
      </c>
      <c r="R386" s="12">
        <f t="shared" si="55"/>
        <v>14.583333333333334</v>
      </c>
      <c r="S386" s="3"/>
      <c r="T386" s="9">
        <f>SUMIFS('Shop Wastage+CS Margin'!F:F,'Shop Wastage+CS Margin'!D:D,'Franchise Wastage '!D386,'Shop Wastage+CS Margin'!C:C,'Franchise Wastage '!C386)</f>
        <v>28</v>
      </c>
      <c r="U386" s="13">
        <f>SUMIFS('Shop Wastage+CS Margin'!A:A,'Shop Wastage+CS Margin'!D:D,'Franchise Wastage '!D386,'Shop Wastage+CS Margin'!C:C,'Franchise Wastage '!C386)</f>
        <v>5</v>
      </c>
      <c r="V386" s="16">
        <f t="shared" si="53"/>
        <v>19.833333333333336</v>
      </c>
      <c r="W386" s="3">
        <v>20</v>
      </c>
      <c r="X386" s="7">
        <f t="shared" si="52"/>
        <v>5.4166666666666661</v>
      </c>
      <c r="Y386" s="7">
        <f t="shared" ref="Y386:Y449" si="59">VALUE(T386-R386)</f>
        <v>13.416666666666666</v>
      </c>
      <c r="AA386" s="18">
        <f>SUMIFS(Sheet3!C:C,Sheet3!B:B,'Franchise Wastage '!D386,Sheet3!A:A,'Franchise Wastage '!C387)</f>
        <v>0</v>
      </c>
      <c r="AC386" s="3">
        <f t="shared" si="54"/>
        <v>8</v>
      </c>
    </row>
    <row r="387" spans="1:29" ht="15" customHeight="1" x14ac:dyDescent="0.25">
      <c r="A387">
        <f t="shared" ref="A387:A450" si="60">W387</f>
        <v>16.5</v>
      </c>
      <c r="B387" s="20" t="s">
        <v>2157</v>
      </c>
      <c r="C387" s="20" t="s">
        <v>264</v>
      </c>
      <c r="D387" s="20" t="s">
        <v>323</v>
      </c>
      <c r="E387" s="20">
        <v>80</v>
      </c>
      <c r="F387" s="20">
        <v>0.9</v>
      </c>
      <c r="G387" s="10" t="s">
        <v>10</v>
      </c>
      <c r="H387" s="9">
        <v>9</v>
      </c>
      <c r="I387" s="9"/>
      <c r="J387" s="9">
        <v>1000</v>
      </c>
      <c r="K387" s="5">
        <f t="shared" si="57"/>
        <v>1.5</v>
      </c>
      <c r="L387" s="6">
        <f t="shared" si="56"/>
        <v>0</v>
      </c>
      <c r="M387" s="3"/>
      <c r="N387" s="11">
        <f t="shared" si="58"/>
        <v>10.5</v>
      </c>
      <c r="O387" s="5"/>
      <c r="P387" s="5">
        <v>1</v>
      </c>
      <c r="Q387" s="5">
        <v>0.25</v>
      </c>
      <c r="R387" s="12">
        <f t="shared" si="55"/>
        <v>11.75</v>
      </c>
      <c r="S387" s="3"/>
      <c r="T387" s="9">
        <f>SUMIFS('Shop Wastage+CS Margin'!F:F,'Shop Wastage+CS Margin'!D:D,'Franchise Wastage '!D387,'Shop Wastage+CS Margin'!C:C,'Franchise Wastage '!C387)</f>
        <v>28</v>
      </c>
      <c r="U387" s="13">
        <f>SUMIFS('Shop Wastage+CS Margin'!A:A,'Shop Wastage+CS Margin'!D:D,'Franchise Wastage '!D387,'Shop Wastage+CS Margin'!C:C,'Franchise Wastage '!C387)</f>
        <v>5</v>
      </c>
      <c r="V387" s="16">
        <f t="shared" si="53"/>
        <v>17</v>
      </c>
      <c r="W387" s="3">
        <v>16.5</v>
      </c>
      <c r="X387" s="7">
        <f t="shared" ref="X387:X450" si="61">W387-R387</f>
        <v>4.75</v>
      </c>
      <c r="Y387" s="7">
        <f t="shared" si="59"/>
        <v>16.25</v>
      </c>
      <c r="AA387" s="18">
        <f>SUMIFS(Sheet3!C:C,Sheet3!B:B,'Franchise Wastage '!D387,Sheet3!A:A,'Franchise Wastage '!C388)</f>
        <v>17</v>
      </c>
      <c r="AC387" s="3">
        <f t="shared" si="54"/>
        <v>11.5</v>
      </c>
    </row>
    <row r="388" spans="1:29" ht="15" customHeight="1" x14ac:dyDescent="0.25">
      <c r="A388">
        <f t="shared" si="60"/>
        <v>20</v>
      </c>
      <c r="B388" s="20" t="s">
        <v>2157</v>
      </c>
      <c r="C388" s="20" t="s">
        <v>264</v>
      </c>
      <c r="D388" s="20" t="s">
        <v>324</v>
      </c>
      <c r="E388" s="20">
        <v>80</v>
      </c>
      <c r="F388" s="20">
        <v>2</v>
      </c>
      <c r="G388" s="10" t="s">
        <v>10</v>
      </c>
      <c r="H388" s="9">
        <v>10</v>
      </c>
      <c r="I388" s="9"/>
      <c r="J388" s="9">
        <v>1000</v>
      </c>
      <c r="K388" s="5">
        <f t="shared" si="57"/>
        <v>3.3333333333333335</v>
      </c>
      <c r="L388" s="6">
        <f t="shared" si="56"/>
        <v>0</v>
      </c>
      <c r="M388" s="3"/>
      <c r="N388" s="11">
        <f t="shared" si="58"/>
        <v>13.333333333333334</v>
      </c>
      <c r="O388" s="5"/>
      <c r="P388" s="5">
        <v>1</v>
      </c>
      <c r="Q388" s="5">
        <v>0.25</v>
      </c>
      <c r="R388" s="12">
        <f t="shared" si="55"/>
        <v>14.583333333333334</v>
      </c>
      <c r="S388" s="3"/>
      <c r="T388" s="9">
        <f>SUMIFS('Shop Wastage+CS Margin'!F:F,'Shop Wastage+CS Margin'!D:D,'Franchise Wastage '!D388,'Shop Wastage+CS Margin'!C:C,'Franchise Wastage '!C388)</f>
        <v>28</v>
      </c>
      <c r="U388" s="13">
        <f>SUMIFS('Shop Wastage+CS Margin'!A:A,'Shop Wastage+CS Margin'!D:D,'Franchise Wastage '!D388,'Shop Wastage+CS Margin'!C:C,'Franchise Wastage '!C388)</f>
        <v>5</v>
      </c>
      <c r="V388" s="16">
        <f t="shared" si="53"/>
        <v>19.833333333333336</v>
      </c>
      <c r="W388" s="3">
        <v>20</v>
      </c>
      <c r="X388" s="7">
        <f t="shared" si="61"/>
        <v>5.4166666666666661</v>
      </c>
      <c r="Y388" s="7">
        <f t="shared" si="59"/>
        <v>13.416666666666666</v>
      </c>
      <c r="AA388" s="18">
        <f>SUMIFS(Sheet3!C:C,Sheet3!B:B,'Franchise Wastage '!D388,Sheet3!A:A,'Franchise Wastage '!C389)</f>
        <v>0</v>
      </c>
      <c r="AC388" s="3">
        <f t="shared" si="54"/>
        <v>8</v>
      </c>
    </row>
    <row r="389" spans="1:29" ht="15" customHeight="1" x14ac:dyDescent="0.25">
      <c r="A389">
        <f t="shared" si="60"/>
        <v>20</v>
      </c>
      <c r="B389" s="20" t="s">
        <v>2157</v>
      </c>
      <c r="C389" s="20" t="s">
        <v>264</v>
      </c>
      <c r="D389" s="20" t="s">
        <v>325</v>
      </c>
      <c r="E389" s="20">
        <v>80</v>
      </c>
      <c r="F389" s="20">
        <v>2</v>
      </c>
      <c r="G389" s="10" t="s">
        <v>10</v>
      </c>
      <c r="H389" s="9">
        <v>10</v>
      </c>
      <c r="I389" s="9"/>
      <c r="J389" s="9">
        <v>1000</v>
      </c>
      <c r="K389" s="5">
        <f t="shared" si="57"/>
        <v>3.3333333333333335</v>
      </c>
      <c r="L389" s="6">
        <f t="shared" si="56"/>
        <v>0</v>
      </c>
      <c r="M389" s="3"/>
      <c r="N389" s="11">
        <f t="shared" si="58"/>
        <v>13.333333333333334</v>
      </c>
      <c r="O389" s="5"/>
      <c r="P389" s="5">
        <v>1</v>
      </c>
      <c r="Q389" s="5">
        <v>0.25</v>
      </c>
      <c r="R389" s="12">
        <f t="shared" si="55"/>
        <v>14.583333333333334</v>
      </c>
      <c r="S389" s="3"/>
      <c r="T389" s="9">
        <f>SUMIFS('Shop Wastage+CS Margin'!F:F,'Shop Wastage+CS Margin'!D:D,'Franchise Wastage '!D389,'Shop Wastage+CS Margin'!C:C,'Franchise Wastage '!C389)</f>
        <v>28</v>
      </c>
      <c r="U389" s="13">
        <f>SUMIFS('Shop Wastage+CS Margin'!A:A,'Shop Wastage+CS Margin'!D:D,'Franchise Wastage '!D389,'Shop Wastage+CS Margin'!C:C,'Franchise Wastage '!C389)</f>
        <v>5</v>
      </c>
      <c r="V389" s="16">
        <f t="shared" ref="V389:V452" si="62">R389+U389+Q389</f>
        <v>19.833333333333336</v>
      </c>
      <c r="W389" s="3">
        <v>20</v>
      </c>
      <c r="X389" s="7">
        <f t="shared" si="61"/>
        <v>5.4166666666666661</v>
      </c>
      <c r="Y389" s="7">
        <f t="shared" si="59"/>
        <v>13.416666666666666</v>
      </c>
      <c r="AA389" s="18">
        <f>SUMIFS(Sheet3!C:C,Sheet3!B:B,'Franchise Wastage '!D389,Sheet3!A:A,'Franchise Wastage '!C390)</f>
        <v>0</v>
      </c>
      <c r="AC389" s="3">
        <f t="shared" si="54"/>
        <v>8</v>
      </c>
    </row>
    <row r="390" spans="1:29" ht="15" customHeight="1" x14ac:dyDescent="0.25">
      <c r="A390">
        <f t="shared" si="60"/>
        <v>17</v>
      </c>
      <c r="B390" s="20" t="s">
        <v>2157</v>
      </c>
      <c r="C390" s="20" t="s">
        <v>164</v>
      </c>
      <c r="D390" s="20" t="s">
        <v>165</v>
      </c>
      <c r="E390" s="20">
        <v>75</v>
      </c>
      <c r="F390" s="20">
        <v>0.93</v>
      </c>
      <c r="G390" s="10" t="s">
        <v>10</v>
      </c>
      <c r="H390" s="9">
        <v>9</v>
      </c>
      <c r="I390" s="9"/>
      <c r="J390" s="9">
        <v>1000</v>
      </c>
      <c r="K390" s="5">
        <f t="shared" si="57"/>
        <v>1.55</v>
      </c>
      <c r="L390" s="6">
        <f t="shared" si="56"/>
        <v>0</v>
      </c>
      <c r="M390" s="3"/>
      <c r="N390" s="11">
        <f t="shared" si="58"/>
        <v>10.55</v>
      </c>
      <c r="O390" s="5"/>
      <c r="P390" s="5">
        <v>1</v>
      </c>
      <c r="Q390" s="5">
        <v>0.25</v>
      </c>
      <c r="R390" s="12">
        <f t="shared" si="55"/>
        <v>11.8</v>
      </c>
      <c r="S390" s="3"/>
      <c r="T390" s="9">
        <f>SUMIFS('Shop Wastage+CS Margin'!F:F,'Shop Wastage+CS Margin'!D:D,'Franchise Wastage '!D390,'Shop Wastage+CS Margin'!C:C,'Franchise Wastage '!C390)</f>
        <v>32</v>
      </c>
      <c r="U390" s="13">
        <f>SUMIFS('Shop Wastage+CS Margin'!A:A,'Shop Wastage+CS Margin'!D:D,'Franchise Wastage '!D390,'Shop Wastage+CS Margin'!C:C,'Franchise Wastage '!C390)</f>
        <v>5</v>
      </c>
      <c r="V390" s="16">
        <f t="shared" si="62"/>
        <v>17.05</v>
      </c>
      <c r="W390" s="3">
        <v>17</v>
      </c>
      <c r="X390" s="7">
        <f t="shared" si="61"/>
        <v>5.1999999999999993</v>
      </c>
      <c r="Y390" s="7">
        <f t="shared" si="59"/>
        <v>20.2</v>
      </c>
      <c r="AA390" s="18">
        <f>SUMIFS(Sheet3!C:C,Sheet3!B:B,'Franchise Wastage '!D390,Sheet3!A:A,'Franchise Wastage '!C391)</f>
        <v>21.344262295081968</v>
      </c>
      <c r="AC390" s="3">
        <f t="shared" si="54"/>
        <v>15</v>
      </c>
    </row>
    <row r="391" spans="1:29" ht="15" customHeight="1" x14ac:dyDescent="0.25">
      <c r="A391">
        <f t="shared" si="60"/>
        <v>20</v>
      </c>
      <c r="B391" s="20" t="s">
        <v>2157</v>
      </c>
      <c r="C391" s="20" t="s">
        <v>164</v>
      </c>
      <c r="D391" s="20" t="s">
        <v>326</v>
      </c>
      <c r="E391" s="20">
        <v>65</v>
      </c>
      <c r="F391" s="20">
        <v>0.6</v>
      </c>
      <c r="G391" s="10" t="s">
        <v>10</v>
      </c>
      <c r="H391" s="9">
        <v>13</v>
      </c>
      <c r="I391" s="9"/>
      <c r="J391" s="9">
        <v>1000</v>
      </c>
      <c r="K391" s="5">
        <f t="shared" si="57"/>
        <v>1</v>
      </c>
      <c r="L391" s="6">
        <f t="shared" si="56"/>
        <v>0</v>
      </c>
      <c r="M391" s="3"/>
      <c r="N391" s="11">
        <f t="shared" si="58"/>
        <v>14</v>
      </c>
      <c r="O391" s="5"/>
      <c r="P391" s="5">
        <v>1</v>
      </c>
      <c r="Q391" s="5">
        <v>0.25</v>
      </c>
      <c r="R391" s="12">
        <f t="shared" si="55"/>
        <v>15.25</v>
      </c>
      <c r="S391" s="3"/>
      <c r="T391" s="9">
        <f>SUMIFS('Shop Wastage+CS Margin'!F:F,'Shop Wastage+CS Margin'!D:D,'Franchise Wastage '!D391,'Shop Wastage+CS Margin'!C:C,'Franchise Wastage '!C391)</f>
        <v>31</v>
      </c>
      <c r="U391" s="13">
        <f>SUMIFS('Shop Wastage+CS Margin'!A:A,'Shop Wastage+CS Margin'!D:D,'Franchise Wastage '!D391,'Shop Wastage+CS Margin'!C:C,'Franchise Wastage '!C391)</f>
        <v>5</v>
      </c>
      <c r="V391" s="16">
        <f t="shared" si="62"/>
        <v>20.5</v>
      </c>
      <c r="W391" s="3">
        <v>20</v>
      </c>
      <c r="X391" s="7">
        <f t="shared" si="61"/>
        <v>4.75</v>
      </c>
      <c r="Y391" s="7">
        <f t="shared" si="59"/>
        <v>15.75</v>
      </c>
      <c r="AA391" s="18">
        <f>SUMIFS(Sheet3!C:C,Sheet3!B:B,'Franchise Wastage '!D391,Sheet3!A:A,'Franchise Wastage '!C392)</f>
        <v>19.570621468926554</v>
      </c>
      <c r="AC391" s="3">
        <f t="shared" si="54"/>
        <v>11</v>
      </c>
    </row>
    <row r="392" spans="1:29" ht="15" customHeight="1" x14ac:dyDescent="0.25">
      <c r="A392">
        <f t="shared" si="60"/>
        <v>20</v>
      </c>
      <c r="B392" s="20" t="s">
        <v>2157</v>
      </c>
      <c r="C392" s="20" t="s">
        <v>164</v>
      </c>
      <c r="D392" s="20" t="s">
        <v>326</v>
      </c>
      <c r="E392" s="20">
        <v>80</v>
      </c>
      <c r="F392" s="20">
        <v>0.7</v>
      </c>
      <c r="G392" s="10" t="s">
        <v>10</v>
      </c>
      <c r="H392" s="9">
        <v>10</v>
      </c>
      <c r="I392" s="9"/>
      <c r="J392" s="9">
        <v>1000</v>
      </c>
      <c r="K392" s="5">
        <f t="shared" si="57"/>
        <v>1.1666666666666667</v>
      </c>
      <c r="L392" s="6">
        <f t="shared" si="56"/>
        <v>0</v>
      </c>
      <c r="M392" s="3"/>
      <c r="N392" s="11">
        <f t="shared" si="58"/>
        <v>11.166666666666666</v>
      </c>
      <c r="O392" s="5"/>
      <c r="P392" s="5">
        <v>1</v>
      </c>
      <c r="Q392" s="5">
        <v>0.25</v>
      </c>
      <c r="R392" s="12">
        <f t="shared" si="55"/>
        <v>12.416666666666666</v>
      </c>
      <c r="S392" s="3"/>
      <c r="T392" s="9">
        <f>SUMIFS('Shop Wastage+CS Margin'!F:F,'Shop Wastage+CS Margin'!D:D,'Franchise Wastage '!D392,'Shop Wastage+CS Margin'!C:C,'Franchise Wastage '!C392)</f>
        <v>31</v>
      </c>
      <c r="U392" s="13">
        <f>SUMIFS('Shop Wastage+CS Margin'!A:A,'Shop Wastage+CS Margin'!D:D,'Franchise Wastage '!D392,'Shop Wastage+CS Margin'!C:C,'Franchise Wastage '!C392)</f>
        <v>5</v>
      </c>
      <c r="V392" s="16">
        <f t="shared" si="62"/>
        <v>17.666666666666664</v>
      </c>
      <c r="W392" s="3">
        <v>20</v>
      </c>
      <c r="X392" s="7">
        <f t="shared" si="61"/>
        <v>7.5833333333333339</v>
      </c>
      <c r="Y392" s="7">
        <f t="shared" si="59"/>
        <v>18.583333333333336</v>
      </c>
      <c r="AA392" s="18">
        <f>SUMIFS(Sheet3!C:C,Sheet3!B:B,'Franchise Wastage '!D392,Sheet3!A:A,'Franchise Wastage '!C393)</f>
        <v>0</v>
      </c>
      <c r="AC392" s="3">
        <f t="shared" ref="AC392:AC455" si="63">T392-W392</f>
        <v>11</v>
      </c>
    </row>
    <row r="393" spans="1:29" ht="15" customHeight="1" x14ac:dyDescent="0.25">
      <c r="A393">
        <f t="shared" si="60"/>
        <v>19</v>
      </c>
      <c r="B393" s="20" t="s">
        <v>2157</v>
      </c>
      <c r="C393" s="20" t="s">
        <v>327</v>
      </c>
      <c r="D393" s="20" t="s">
        <v>328</v>
      </c>
      <c r="E393" s="20">
        <v>75</v>
      </c>
      <c r="F393" s="20">
        <v>0.6</v>
      </c>
      <c r="G393" s="10" t="s">
        <v>10</v>
      </c>
      <c r="H393" s="9">
        <v>12</v>
      </c>
      <c r="I393" s="9"/>
      <c r="J393" s="9">
        <v>1000</v>
      </c>
      <c r="K393" s="5">
        <f t="shared" si="57"/>
        <v>1</v>
      </c>
      <c r="L393" s="6">
        <f t="shared" si="56"/>
        <v>0</v>
      </c>
      <c r="M393" s="3"/>
      <c r="N393" s="11">
        <f t="shared" si="58"/>
        <v>13</v>
      </c>
      <c r="O393" s="5"/>
      <c r="P393" s="5">
        <v>1</v>
      </c>
      <c r="Q393" s="5">
        <v>0.25</v>
      </c>
      <c r="R393" s="12">
        <f t="shared" si="55"/>
        <v>14.25</v>
      </c>
      <c r="S393" s="3"/>
      <c r="T393" s="9">
        <f>SUMIFS('Shop Wastage+CS Margin'!F:F,'Shop Wastage+CS Margin'!D:D,'Franchise Wastage '!D393,'Shop Wastage+CS Margin'!C:C,'Franchise Wastage '!C393)</f>
        <v>34</v>
      </c>
      <c r="U393" s="13">
        <f>SUMIFS('Shop Wastage+CS Margin'!A:A,'Shop Wastage+CS Margin'!D:D,'Franchise Wastage '!D393,'Shop Wastage+CS Margin'!C:C,'Franchise Wastage '!C393)</f>
        <v>5</v>
      </c>
      <c r="V393" s="16">
        <f t="shared" si="62"/>
        <v>19.5</v>
      </c>
      <c r="W393" s="3">
        <v>19</v>
      </c>
      <c r="X393" s="7">
        <f t="shared" si="61"/>
        <v>4.75</v>
      </c>
      <c r="Y393" s="7">
        <f t="shared" si="59"/>
        <v>19.75</v>
      </c>
      <c r="AA393" s="18">
        <f>SUMIFS(Sheet3!C:C,Sheet3!B:B,'Franchise Wastage '!D393,Sheet3!A:A,'Franchise Wastage '!C394)</f>
        <v>19.111111111111111</v>
      </c>
      <c r="AC393" s="3">
        <f t="shared" si="63"/>
        <v>15</v>
      </c>
    </row>
    <row r="394" spans="1:29" ht="15" customHeight="1" x14ac:dyDescent="0.25">
      <c r="A394">
        <f t="shared" si="60"/>
        <v>19</v>
      </c>
      <c r="B394" s="20" t="s">
        <v>2157</v>
      </c>
      <c r="C394" s="20" t="s">
        <v>327</v>
      </c>
      <c r="D394" s="20" t="s">
        <v>329</v>
      </c>
      <c r="E394" s="20">
        <v>75</v>
      </c>
      <c r="F394" s="20">
        <v>0.6</v>
      </c>
      <c r="G394" s="10" t="s">
        <v>10</v>
      </c>
      <c r="H394" s="9">
        <v>12</v>
      </c>
      <c r="I394" s="9"/>
      <c r="J394" s="9">
        <v>1000</v>
      </c>
      <c r="K394" s="5">
        <f t="shared" si="57"/>
        <v>1</v>
      </c>
      <c r="L394" s="6">
        <f t="shared" si="56"/>
        <v>0</v>
      </c>
      <c r="M394" s="3"/>
      <c r="N394" s="11">
        <f t="shared" si="58"/>
        <v>13</v>
      </c>
      <c r="O394" s="5"/>
      <c r="P394" s="5">
        <v>1</v>
      </c>
      <c r="Q394" s="5">
        <v>0.25</v>
      </c>
      <c r="R394" s="12">
        <f t="shared" si="55"/>
        <v>14.25</v>
      </c>
      <c r="S394" s="3"/>
      <c r="T394" s="9">
        <f>SUMIFS('Shop Wastage+CS Margin'!F:F,'Shop Wastage+CS Margin'!D:D,'Franchise Wastage '!D394,'Shop Wastage+CS Margin'!C:C,'Franchise Wastage '!C394)</f>
        <v>32</v>
      </c>
      <c r="U394" s="13">
        <f>SUMIFS('Shop Wastage+CS Margin'!A:A,'Shop Wastage+CS Margin'!D:D,'Franchise Wastage '!D394,'Shop Wastage+CS Margin'!C:C,'Franchise Wastage '!C394)</f>
        <v>5</v>
      </c>
      <c r="V394" s="16">
        <f t="shared" si="62"/>
        <v>19.5</v>
      </c>
      <c r="W394" s="3">
        <v>19</v>
      </c>
      <c r="X394" s="7">
        <f t="shared" si="61"/>
        <v>4.75</v>
      </c>
      <c r="Y394" s="7">
        <f t="shared" si="59"/>
        <v>17.75</v>
      </c>
      <c r="AA394" s="18">
        <f>SUMIFS(Sheet3!C:C,Sheet3!B:B,'Franchise Wastage '!D394,Sheet3!A:A,'Franchise Wastage '!C395)</f>
        <v>19.528089887640448</v>
      </c>
      <c r="AC394" s="3">
        <f t="shared" si="63"/>
        <v>13</v>
      </c>
    </row>
    <row r="395" spans="1:29" ht="15" customHeight="1" x14ac:dyDescent="0.25">
      <c r="A395">
        <f t="shared" si="60"/>
        <v>19</v>
      </c>
      <c r="B395" s="20" t="s">
        <v>2157</v>
      </c>
      <c r="C395" s="20" t="s">
        <v>327</v>
      </c>
      <c r="D395" s="20" t="s">
        <v>329</v>
      </c>
      <c r="E395" s="20">
        <v>70</v>
      </c>
      <c r="F395" s="20">
        <v>0.6</v>
      </c>
      <c r="G395" s="10" t="s">
        <v>10</v>
      </c>
      <c r="H395" s="9">
        <v>11</v>
      </c>
      <c r="I395" s="9"/>
      <c r="J395" s="9">
        <v>1000</v>
      </c>
      <c r="K395" s="5">
        <f t="shared" si="57"/>
        <v>1</v>
      </c>
      <c r="L395" s="6">
        <f t="shared" si="56"/>
        <v>0</v>
      </c>
      <c r="M395" s="3"/>
      <c r="N395" s="11">
        <f t="shared" si="58"/>
        <v>12</v>
      </c>
      <c r="O395" s="5"/>
      <c r="P395" s="5">
        <v>1</v>
      </c>
      <c r="Q395" s="5">
        <v>0.25</v>
      </c>
      <c r="R395" s="12">
        <f t="shared" si="55"/>
        <v>13.25</v>
      </c>
      <c r="S395" s="3"/>
      <c r="T395" s="9">
        <f>SUMIFS('Shop Wastage+CS Margin'!F:F,'Shop Wastage+CS Margin'!D:D,'Franchise Wastage '!D395,'Shop Wastage+CS Margin'!C:C,'Franchise Wastage '!C395)</f>
        <v>32</v>
      </c>
      <c r="U395" s="13">
        <f>SUMIFS('Shop Wastage+CS Margin'!A:A,'Shop Wastage+CS Margin'!D:D,'Franchise Wastage '!D395,'Shop Wastage+CS Margin'!C:C,'Franchise Wastage '!C395)</f>
        <v>5</v>
      </c>
      <c r="V395" s="16">
        <f t="shared" si="62"/>
        <v>18.5</v>
      </c>
      <c r="W395" s="3">
        <v>19</v>
      </c>
      <c r="X395" s="7">
        <f t="shared" si="61"/>
        <v>5.75</v>
      </c>
      <c r="Y395" s="7">
        <f t="shared" si="59"/>
        <v>18.75</v>
      </c>
      <c r="AA395" s="18">
        <f>SUMIFS(Sheet3!C:C,Sheet3!B:B,'Franchise Wastage '!D395,Sheet3!A:A,'Franchise Wastage '!C396)</f>
        <v>19.528089887640448</v>
      </c>
      <c r="AC395" s="3">
        <f t="shared" si="63"/>
        <v>13</v>
      </c>
    </row>
    <row r="396" spans="1:29" ht="15" customHeight="1" x14ac:dyDescent="0.25">
      <c r="A396">
        <f t="shared" si="60"/>
        <v>19</v>
      </c>
      <c r="B396" s="20" t="s">
        <v>2157</v>
      </c>
      <c r="C396" s="20" t="s">
        <v>327</v>
      </c>
      <c r="D396" s="20" t="s">
        <v>330</v>
      </c>
      <c r="E396" s="20">
        <v>75</v>
      </c>
      <c r="F396" s="20">
        <v>0.6</v>
      </c>
      <c r="G396" s="10" t="s">
        <v>10</v>
      </c>
      <c r="H396" s="9">
        <v>12</v>
      </c>
      <c r="I396" s="9"/>
      <c r="J396" s="9">
        <v>1000</v>
      </c>
      <c r="K396" s="5">
        <f t="shared" si="57"/>
        <v>1</v>
      </c>
      <c r="L396" s="6">
        <f t="shared" si="56"/>
        <v>0</v>
      </c>
      <c r="M396" s="3"/>
      <c r="N396" s="11">
        <f t="shared" si="58"/>
        <v>13</v>
      </c>
      <c r="O396" s="5"/>
      <c r="P396" s="5">
        <v>1</v>
      </c>
      <c r="Q396" s="5">
        <v>0.25</v>
      </c>
      <c r="R396" s="12">
        <f t="shared" si="55"/>
        <v>14.25</v>
      </c>
      <c r="S396" s="3"/>
      <c r="T396" s="9">
        <f>SUMIFS('Shop Wastage+CS Margin'!F:F,'Shop Wastage+CS Margin'!D:D,'Franchise Wastage '!D396,'Shop Wastage+CS Margin'!C:C,'Franchise Wastage '!C396)</f>
        <v>32</v>
      </c>
      <c r="U396" s="13">
        <f>SUMIFS('Shop Wastage+CS Margin'!A:A,'Shop Wastage+CS Margin'!D:D,'Franchise Wastage '!D396,'Shop Wastage+CS Margin'!C:C,'Franchise Wastage '!C396)</f>
        <v>5</v>
      </c>
      <c r="V396" s="16">
        <f t="shared" si="62"/>
        <v>19.5</v>
      </c>
      <c r="W396" s="3">
        <v>19</v>
      </c>
      <c r="X396" s="7">
        <f t="shared" si="61"/>
        <v>4.75</v>
      </c>
      <c r="Y396" s="7">
        <f t="shared" si="59"/>
        <v>17.75</v>
      </c>
      <c r="AA396" s="18">
        <f>SUMIFS(Sheet3!C:C,Sheet3!B:B,'Franchise Wastage '!D396,Sheet3!A:A,'Franchise Wastage '!C397)</f>
        <v>19.055555555555557</v>
      </c>
      <c r="AC396" s="3">
        <f t="shared" si="63"/>
        <v>13</v>
      </c>
    </row>
    <row r="397" spans="1:29" ht="15" customHeight="1" x14ac:dyDescent="0.25">
      <c r="A397">
        <f t="shared" si="60"/>
        <v>19</v>
      </c>
      <c r="B397" s="20" t="s">
        <v>2157</v>
      </c>
      <c r="C397" s="20" t="s">
        <v>327</v>
      </c>
      <c r="D397" s="20" t="s">
        <v>330</v>
      </c>
      <c r="E397" s="20">
        <v>70</v>
      </c>
      <c r="F397" s="20">
        <v>0.6</v>
      </c>
      <c r="G397" s="10" t="s">
        <v>10</v>
      </c>
      <c r="H397" s="9">
        <v>11</v>
      </c>
      <c r="I397" s="9"/>
      <c r="J397" s="9">
        <v>1000</v>
      </c>
      <c r="K397" s="5">
        <f t="shared" si="57"/>
        <v>1</v>
      </c>
      <c r="L397" s="6">
        <f t="shared" si="56"/>
        <v>0</v>
      </c>
      <c r="M397" s="3"/>
      <c r="N397" s="11">
        <f t="shared" si="58"/>
        <v>12</v>
      </c>
      <c r="O397" s="5"/>
      <c r="P397" s="5">
        <v>1</v>
      </c>
      <c r="Q397" s="5">
        <v>0.25</v>
      </c>
      <c r="R397" s="12">
        <f t="shared" si="55"/>
        <v>13.25</v>
      </c>
      <c r="S397" s="3"/>
      <c r="T397" s="9">
        <f>SUMIFS('Shop Wastage+CS Margin'!F:F,'Shop Wastage+CS Margin'!D:D,'Franchise Wastage '!D397,'Shop Wastage+CS Margin'!C:C,'Franchise Wastage '!C397)</f>
        <v>32</v>
      </c>
      <c r="U397" s="13">
        <f>SUMIFS('Shop Wastage+CS Margin'!A:A,'Shop Wastage+CS Margin'!D:D,'Franchise Wastage '!D397,'Shop Wastage+CS Margin'!C:C,'Franchise Wastage '!C397)</f>
        <v>5</v>
      </c>
      <c r="V397" s="16">
        <f t="shared" si="62"/>
        <v>18.5</v>
      </c>
      <c r="W397" s="3">
        <v>19</v>
      </c>
      <c r="X397" s="7">
        <f t="shared" si="61"/>
        <v>5.75</v>
      </c>
      <c r="Y397" s="7">
        <f t="shared" si="59"/>
        <v>18.75</v>
      </c>
      <c r="AA397" s="18">
        <f>SUMIFS(Sheet3!C:C,Sheet3!B:B,'Franchise Wastage '!D397,Sheet3!A:A,'Franchise Wastage '!C398)</f>
        <v>19.055555555555557</v>
      </c>
      <c r="AC397" s="3">
        <f t="shared" si="63"/>
        <v>13</v>
      </c>
    </row>
    <row r="398" spans="1:29" ht="15" customHeight="1" x14ac:dyDescent="0.25">
      <c r="A398">
        <f t="shared" si="60"/>
        <v>19</v>
      </c>
      <c r="B398" s="20" t="s">
        <v>2157</v>
      </c>
      <c r="C398" s="20" t="s">
        <v>327</v>
      </c>
      <c r="D398" s="20" t="s">
        <v>331</v>
      </c>
      <c r="E398" s="20">
        <v>75</v>
      </c>
      <c r="F398" s="20">
        <v>0.6</v>
      </c>
      <c r="G398" s="10" t="s">
        <v>10</v>
      </c>
      <c r="H398" s="9">
        <v>12</v>
      </c>
      <c r="I398" s="9"/>
      <c r="J398" s="9">
        <v>1000</v>
      </c>
      <c r="K398" s="5">
        <f t="shared" si="57"/>
        <v>1</v>
      </c>
      <c r="L398" s="6">
        <f t="shared" si="56"/>
        <v>0</v>
      </c>
      <c r="M398" s="3"/>
      <c r="N398" s="11">
        <f t="shared" si="58"/>
        <v>13</v>
      </c>
      <c r="O398" s="5"/>
      <c r="P398" s="5">
        <v>1</v>
      </c>
      <c r="Q398" s="5">
        <v>0.25</v>
      </c>
      <c r="R398" s="12">
        <f t="shared" si="55"/>
        <v>14.25</v>
      </c>
      <c r="S398" s="3"/>
      <c r="T398" s="9">
        <f>SUMIFS('Shop Wastage+CS Margin'!F:F,'Shop Wastage+CS Margin'!D:D,'Franchise Wastage '!D398,'Shop Wastage+CS Margin'!C:C,'Franchise Wastage '!C398)</f>
        <v>32</v>
      </c>
      <c r="U398" s="13">
        <f>SUMIFS('Shop Wastage+CS Margin'!A:A,'Shop Wastage+CS Margin'!D:D,'Franchise Wastage '!D398,'Shop Wastage+CS Margin'!C:C,'Franchise Wastage '!C398)</f>
        <v>5</v>
      </c>
      <c r="V398" s="16">
        <f t="shared" si="62"/>
        <v>19.5</v>
      </c>
      <c r="W398" s="3">
        <v>19</v>
      </c>
      <c r="X398" s="7">
        <f t="shared" si="61"/>
        <v>4.75</v>
      </c>
      <c r="Y398" s="7">
        <f t="shared" si="59"/>
        <v>17.75</v>
      </c>
      <c r="AA398" s="18">
        <f>SUMIFS(Sheet3!C:C,Sheet3!B:B,'Franchise Wastage '!D398,Sheet3!A:A,'Franchise Wastage '!C399)</f>
        <v>18.706214689265536</v>
      </c>
      <c r="AC398" s="3">
        <f t="shared" si="63"/>
        <v>13</v>
      </c>
    </row>
    <row r="399" spans="1:29" ht="15" customHeight="1" x14ac:dyDescent="0.25">
      <c r="A399">
        <f t="shared" si="60"/>
        <v>19</v>
      </c>
      <c r="B399" s="20" t="s">
        <v>2157</v>
      </c>
      <c r="C399" s="20" t="s">
        <v>327</v>
      </c>
      <c r="D399" s="20" t="s">
        <v>332</v>
      </c>
      <c r="E399" s="20">
        <v>75</v>
      </c>
      <c r="F399" s="20">
        <v>0.6</v>
      </c>
      <c r="G399" s="10" t="s">
        <v>10</v>
      </c>
      <c r="H399" s="9">
        <v>12</v>
      </c>
      <c r="I399" s="9"/>
      <c r="J399" s="9">
        <v>1000</v>
      </c>
      <c r="K399" s="5">
        <f t="shared" si="57"/>
        <v>1</v>
      </c>
      <c r="L399" s="6">
        <f t="shared" si="56"/>
        <v>0</v>
      </c>
      <c r="M399" s="3"/>
      <c r="N399" s="11">
        <f t="shared" si="58"/>
        <v>13</v>
      </c>
      <c r="O399" s="5"/>
      <c r="P399" s="5">
        <v>1</v>
      </c>
      <c r="Q399" s="5">
        <v>0.25</v>
      </c>
      <c r="R399" s="12">
        <f t="shared" si="55"/>
        <v>14.25</v>
      </c>
      <c r="S399" s="3"/>
      <c r="T399" s="9">
        <f>SUMIFS('Shop Wastage+CS Margin'!F:F,'Shop Wastage+CS Margin'!D:D,'Franchise Wastage '!D399,'Shop Wastage+CS Margin'!C:C,'Franchise Wastage '!C399)</f>
        <v>32</v>
      </c>
      <c r="U399" s="13">
        <f>SUMIFS('Shop Wastage+CS Margin'!A:A,'Shop Wastage+CS Margin'!D:D,'Franchise Wastage '!D399,'Shop Wastage+CS Margin'!C:C,'Franchise Wastage '!C399)</f>
        <v>5</v>
      </c>
      <c r="V399" s="16">
        <f t="shared" si="62"/>
        <v>19.5</v>
      </c>
      <c r="W399" s="3">
        <v>19</v>
      </c>
      <c r="X399" s="7">
        <f t="shared" si="61"/>
        <v>4.75</v>
      </c>
      <c r="Y399" s="7">
        <f t="shared" si="59"/>
        <v>17.75</v>
      </c>
      <c r="AA399" s="18">
        <f>SUMIFS(Sheet3!C:C,Sheet3!B:B,'Franchise Wastage '!D399,Sheet3!A:A,'Franchise Wastage '!C400)</f>
        <v>0</v>
      </c>
      <c r="AC399" s="3">
        <f t="shared" si="63"/>
        <v>13</v>
      </c>
    </row>
    <row r="400" spans="1:29" ht="15" customHeight="1" x14ac:dyDescent="0.25">
      <c r="A400">
        <f t="shared" si="60"/>
        <v>19</v>
      </c>
      <c r="B400" s="20" t="s">
        <v>2157</v>
      </c>
      <c r="C400" s="20" t="s">
        <v>41</v>
      </c>
      <c r="D400" s="20" t="s">
        <v>333</v>
      </c>
      <c r="E400" s="20">
        <v>75</v>
      </c>
      <c r="F400" s="20">
        <v>0.7</v>
      </c>
      <c r="G400" s="10" t="s">
        <v>10</v>
      </c>
      <c r="H400" s="9">
        <v>12</v>
      </c>
      <c r="I400" s="9"/>
      <c r="J400" s="9">
        <v>1000</v>
      </c>
      <c r="K400" s="5">
        <f t="shared" si="57"/>
        <v>1.1666666666666667</v>
      </c>
      <c r="L400" s="6">
        <f t="shared" si="56"/>
        <v>0</v>
      </c>
      <c r="M400" s="3"/>
      <c r="N400" s="11">
        <f t="shared" si="58"/>
        <v>13.166666666666666</v>
      </c>
      <c r="O400" s="5"/>
      <c r="P400" s="5">
        <v>1</v>
      </c>
      <c r="Q400" s="5">
        <v>0.25</v>
      </c>
      <c r="R400" s="12">
        <f t="shared" si="55"/>
        <v>14.416666666666666</v>
      </c>
      <c r="S400" s="3"/>
      <c r="T400" s="9">
        <f>SUMIFS('Shop Wastage+CS Margin'!F:F,'Shop Wastage+CS Margin'!D:D,'Franchise Wastage '!D400,'Shop Wastage+CS Margin'!C:C,'Franchise Wastage '!C400)</f>
        <v>32</v>
      </c>
      <c r="U400" s="13">
        <f>SUMIFS('Shop Wastage+CS Margin'!A:A,'Shop Wastage+CS Margin'!D:D,'Franchise Wastage '!D400,'Shop Wastage+CS Margin'!C:C,'Franchise Wastage '!C400)</f>
        <v>5</v>
      </c>
      <c r="V400" s="16">
        <f t="shared" si="62"/>
        <v>19.666666666666664</v>
      </c>
      <c r="W400" s="3">
        <v>19</v>
      </c>
      <c r="X400" s="7">
        <f t="shared" si="61"/>
        <v>4.5833333333333339</v>
      </c>
      <c r="Y400" s="7">
        <f t="shared" si="59"/>
        <v>17.583333333333336</v>
      </c>
      <c r="AA400" s="18">
        <f>SUMIFS(Sheet3!C:C,Sheet3!B:B,'Franchise Wastage '!D400,Sheet3!A:A,'Franchise Wastage '!C401)</f>
        <v>20.437125748502993</v>
      </c>
      <c r="AC400" s="3">
        <f t="shared" si="63"/>
        <v>13</v>
      </c>
    </row>
    <row r="401" spans="1:29" ht="15" customHeight="1" x14ac:dyDescent="0.25">
      <c r="A401">
        <f t="shared" si="60"/>
        <v>19</v>
      </c>
      <c r="B401" s="20" t="s">
        <v>2157</v>
      </c>
      <c r="C401" s="20" t="s">
        <v>41</v>
      </c>
      <c r="D401" s="20" t="s">
        <v>333</v>
      </c>
      <c r="E401" s="20">
        <v>70</v>
      </c>
      <c r="F401" s="20">
        <v>0.7</v>
      </c>
      <c r="G401" s="10" t="s">
        <v>10</v>
      </c>
      <c r="H401" s="9">
        <v>11</v>
      </c>
      <c r="I401" s="9"/>
      <c r="J401" s="9">
        <v>1000</v>
      </c>
      <c r="K401" s="5">
        <f t="shared" si="57"/>
        <v>1.1666666666666667</v>
      </c>
      <c r="L401" s="6">
        <f t="shared" si="56"/>
        <v>0</v>
      </c>
      <c r="M401" s="3"/>
      <c r="N401" s="11">
        <f t="shared" si="58"/>
        <v>12.166666666666666</v>
      </c>
      <c r="O401" s="5"/>
      <c r="P401" s="5">
        <v>1</v>
      </c>
      <c r="Q401" s="5">
        <v>0.25</v>
      </c>
      <c r="R401" s="12">
        <f t="shared" si="55"/>
        <v>13.416666666666666</v>
      </c>
      <c r="S401" s="3"/>
      <c r="T401" s="9">
        <f>SUMIFS('Shop Wastage+CS Margin'!F:F,'Shop Wastage+CS Margin'!D:D,'Franchise Wastage '!D401,'Shop Wastage+CS Margin'!C:C,'Franchise Wastage '!C401)</f>
        <v>32</v>
      </c>
      <c r="U401" s="13">
        <f>SUMIFS('Shop Wastage+CS Margin'!A:A,'Shop Wastage+CS Margin'!D:D,'Franchise Wastage '!D401,'Shop Wastage+CS Margin'!C:C,'Franchise Wastage '!C401)</f>
        <v>5</v>
      </c>
      <c r="V401" s="16">
        <f t="shared" si="62"/>
        <v>18.666666666666664</v>
      </c>
      <c r="W401" s="3">
        <v>19</v>
      </c>
      <c r="X401" s="7">
        <f t="shared" si="61"/>
        <v>5.5833333333333339</v>
      </c>
      <c r="Y401" s="7">
        <f t="shared" si="59"/>
        <v>18.583333333333336</v>
      </c>
      <c r="AA401" s="18">
        <f>SUMIFS(Sheet3!C:C,Sheet3!B:B,'Franchise Wastage '!D401,Sheet3!A:A,'Franchise Wastage '!C402)</f>
        <v>20.437125748502993</v>
      </c>
      <c r="AC401" s="3">
        <f t="shared" si="63"/>
        <v>13</v>
      </c>
    </row>
    <row r="402" spans="1:29" ht="15" customHeight="1" x14ac:dyDescent="0.25">
      <c r="A402">
        <f t="shared" si="60"/>
        <v>19</v>
      </c>
      <c r="B402" s="20" t="s">
        <v>2157</v>
      </c>
      <c r="C402" s="20" t="s">
        <v>41</v>
      </c>
      <c r="D402" s="20" t="s">
        <v>334</v>
      </c>
      <c r="E402" s="20">
        <v>75</v>
      </c>
      <c r="F402" s="20">
        <v>0.7</v>
      </c>
      <c r="G402" s="10" t="s">
        <v>10</v>
      </c>
      <c r="H402" s="9">
        <v>12</v>
      </c>
      <c r="I402" s="9"/>
      <c r="J402" s="9">
        <v>1000</v>
      </c>
      <c r="K402" s="5">
        <f t="shared" si="57"/>
        <v>1.1666666666666667</v>
      </c>
      <c r="L402" s="6">
        <f t="shared" si="56"/>
        <v>0</v>
      </c>
      <c r="M402" s="3"/>
      <c r="N402" s="11">
        <f t="shared" si="58"/>
        <v>13.166666666666666</v>
      </c>
      <c r="O402" s="5"/>
      <c r="P402" s="5">
        <v>1</v>
      </c>
      <c r="Q402" s="5">
        <v>0.25</v>
      </c>
      <c r="R402" s="12">
        <f t="shared" si="55"/>
        <v>14.416666666666666</v>
      </c>
      <c r="S402" s="3"/>
      <c r="T402" s="9">
        <f>SUMIFS('Shop Wastage+CS Margin'!F:F,'Shop Wastage+CS Margin'!D:D,'Franchise Wastage '!D402,'Shop Wastage+CS Margin'!C:C,'Franchise Wastage '!C402)</f>
        <v>34</v>
      </c>
      <c r="U402" s="13">
        <f>SUMIFS('Shop Wastage+CS Margin'!A:A,'Shop Wastage+CS Margin'!D:D,'Franchise Wastage '!D402,'Shop Wastage+CS Margin'!C:C,'Franchise Wastage '!C402)</f>
        <v>5</v>
      </c>
      <c r="V402" s="16">
        <f t="shared" si="62"/>
        <v>19.666666666666664</v>
      </c>
      <c r="W402" s="3">
        <v>19</v>
      </c>
      <c r="X402" s="7">
        <f t="shared" si="61"/>
        <v>4.5833333333333339</v>
      </c>
      <c r="Y402" s="7">
        <f t="shared" si="59"/>
        <v>19.583333333333336</v>
      </c>
      <c r="AA402" s="18">
        <f>SUMIFS(Sheet3!C:C,Sheet3!B:B,'Franchise Wastage '!D402,Sheet3!A:A,'Franchise Wastage '!C403)</f>
        <v>21.333333333333332</v>
      </c>
      <c r="AC402" s="3">
        <f t="shared" si="63"/>
        <v>15</v>
      </c>
    </row>
    <row r="403" spans="1:29" ht="15" customHeight="1" x14ac:dyDescent="0.25">
      <c r="A403">
        <f t="shared" si="60"/>
        <v>19</v>
      </c>
      <c r="B403" s="20" t="s">
        <v>2157</v>
      </c>
      <c r="C403" s="20" t="s">
        <v>41</v>
      </c>
      <c r="D403" s="20" t="s">
        <v>335</v>
      </c>
      <c r="E403" s="20">
        <v>70</v>
      </c>
      <c r="F403" s="20">
        <v>0.6</v>
      </c>
      <c r="G403" s="10" t="s">
        <v>10</v>
      </c>
      <c r="H403" s="9">
        <v>11</v>
      </c>
      <c r="I403" s="9"/>
      <c r="J403" s="9">
        <v>1000</v>
      </c>
      <c r="K403" s="5">
        <f t="shared" si="57"/>
        <v>1</v>
      </c>
      <c r="L403" s="6">
        <f t="shared" si="56"/>
        <v>0</v>
      </c>
      <c r="M403" s="3"/>
      <c r="N403" s="11">
        <f t="shared" si="58"/>
        <v>12</v>
      </c>
      <c r="O403" s="5"/>
      <c r="P403" s="5">
        <v>1</v>
      </c>
      <c r="Q403" s="5">
        <v>0.25</v>
      </c>
      <c r="R403" s="12">
        <f t="shared" si="55"/>
        <v>13.25</v>
      </c>
      <c r="S403" s="3"/>
      <c r="T403" s="9">
        <f>SUMIFS('Shop Wastage+CS Margin'!F:F,'Shop Wastage+CS Margin'!D:D,'Franchise Wastage '!D403,'Shop Wastage+CS Margin'!C:C,'Franchise Wastage '!C403)</f>
        <v>34</v>
      </c>
      <c r="U403" s="13">
        <f>SUMIFS('Shop Wastage+CS Margin'!A:A,'Shop Wastage+CS Margin'!D:D,'Franchise Wastage '!D403,'Shop Wastage+CS Margin'!C:C,'Franchise Wastage '!C403)</f>
        <v>5</v>
      </c>
      <c r="V403" s="16">
        <f t="shared" si="62"/>
        <v>18.5</v>
      </c>
      <c r="W403" s="3">
        <v>19</v>
      </c>
      <c r="X403" s="7">
        <f t="shared" si="61"/>
        <v>5.75</v>
      </c>
      <c r="Y403" s="7">
        <f t="shared" si="59"/>
        <v>20.75</v>
      </c>
      <c r="AA403" s="18">
        <f>SUMIFS(Sheet3!C:C,Sheet3!B:B,'Franchise Wastage '!D403,Sheet3!A:A,'Franchise Wastage '!C404)</f>
        <v>22</v>
      </c>
      <c r="AC403" s="3">
        <f t="shared" si="63"/>
        <v>15</v>
      </c>
    </row>
    <row r="404" spans="1:29" ht="15" customHeight="1" x14ac:dyDescent="0.25">
      <c r="A404">
        <f t="shared" si="60"/>
        <v>19</v>
      </c>
      <c r="B404" s="20" t="s">
        <v>2157</v>
      </c>
      <c r="C404" s="20" t="s">
        <v>41</v>
      </c>
      <c r="D404" s="20" t="s">
        <v>336</v>
      </c>
      <c r="E404" s="20">
        <v>70</v>
      </c>
      <c r="F404" s="20">
        <v>0.7</v>
      </c>
      <c r="G404" s="10" t="s">
        <v>10</v>
      </c>
      <c r="H404" s="9">
        <v>12</v>
      </c>
      <c r="I404" s="9"/>
      <c r="J404" s="9">
        <v>1000</v>
      </c>
      <c r="K404" s="5">
        <f t="shared" si="57"/>
        <v>1.1666666666666667</v>
      </c>
      <c r="L404" s="6">
        <f t="shared" si="56"/>
        <v>0</v>
      </c>
      <c r="M404" s="3"/>
      <c r="N404" s="11">
        <f t="shared" si="58"/>
        <v>13.166666666666666</v>
      </c>
      <c r="O404" s="5"/>
      <c r="P404" s="5">
        <v>1</v>
      </c>
      <c r="Q404" s="5">
        <v>0.25</v>
      </c>
      <c r="R404" s="12">
        <f t="shared" si="55"/>
        <v>14.416666666666666</v>
      </c>
      <c r="S404" s="3"/>
      <c r="T404" s="9">
        <f>SUMIFS('Shop Wastage+CS Margin'!F:F,'Shop Wastage+CS Margin'!D:D,'Franchise Wastage '!D404,'Shop Wastage+CS Margin'!C:C,'Franchise Wastage '!C404)</f>
        <v>38</v>
      </c>
      <c r="U404" s="13">
        <f>SUMIFS('Shop Wastage+CS Margin'!A:A,'Shop Wastage+CS Margin'!D:D,'Franchise Wastage '!D404,'Shop Wastage+CS Margin'!C:C,'Franchise Wastage '!C404)</f>
        <v>5</v>
      </c>
      <c r="V404" s="16">
        <f t="shared" si="62"/>
        <v>19.666666666666664</v>
      </c>
      <c r="W404" s="3">
        <v>19</v>
      </c>
      <c r="X404" s="7">
        <f t="shared" si="61"/>
        <v>4.5833333333333339</v>
      </c>
      <c r="Y404" s="7">
        <f t="shared" si="59"/>
        <v>23.583333333333336</v>
      </c>
      <c r="AA404" s="18">
        <f>SUMIFS(Sheet3!C:C,Sheet3!B:B,'Franchise Wastage '!D404,Sheet3!A:A,'Franchise Wastage '!C405)</f>
        <v>0</v>
      </c>
      <c r="AC404" s="3">
        <f t="shared" si="63"/>
        <v>19</v>
      </c>
    </row>
    <row r="405" spans="1:29" ht="15" customHeight="1" x14ac:dyDescent="0.25">
      <c r="A405">
        <f t="shared" si="60"/>
        <v>15</v>
      </c>
      <c r="B405" s="20" t="s">
        <v>2157</v>
      </c>
      <c r="C405" s="20" t="s">
        <v>69</v>
      </c>
      <c r="D405" s="20" t="s">
        <v>337</v>
      </c>
      <c r="E405" s="20">
        <v>75</v>
      </c>
      <c r="F405" s="20">
        <v>0.6</v>
      </c>
      <c r="G405" s="10" t="s">
        <v>10</v>
      </c>
      <c r="H405" s="9">
        <v>8</v>
      </c>
      <c r="I405" s="9"/>
      <c r="J405" s="9">
        <v>1000</v>
      </c>
      <c r="K405" s="5">
        <f t="shared" si="57"/>
        <v>1</v>
      </c>
      <c r="L405" s="6">
        <f t="shared" si="56"/>
        <v>0</v>
      </c>
      <c r="M405" s="3"/>
      <c r="N405" s="11">
        <f t="shared" si="58"/>
        <v>9</v>
      </c>
      <c r="O405" s="5"/>
      <c r="P405" s="5">
        <v>1</v>
      </c>
      <c r="Q405" s="5">
        <v>0.25</v>
      </c>
      <c r="R405" s="12">
        <f t="shared" si="55"/>
        <v>10.25</v>
      </c>
      <c r="S405" s="3"/>
      <c r="T405" s="9">
        <f>SUMIFS('Shop Wastage+CS Margin'!F:F,'Shop Wastage+CS Margin'!D:D,'Franchise Wastage '!D405,'Shop Wastage+CS Margin'!C:C,'Franchise Wastage '!C405)</f>
        <v>32</v>
      </c>
      <c r="U405" s="13">
        <f>SUMIFS('Shop Wastage+CS Margin'!A:A,'Shop Wastage+CS Margin'!D:D,'Franchise Wastage '!D405,'Shop Wastage+CS Margin'!C:C,'Franchise Wastage '!C405)</f>
        <v>5</v>
      </c>
      <c r="V405" s="16">
        <f t="shared" si="62"/>
        <v>15.5</v>
      </c>
      <c r="W405" s="3">
        <v>15</v>
      </c>
      <c r="X405" s="7">
        <f t="shared" si="61"/>
        <v>4.75</v>
      </c>
      <c r="Y405" s="7">
        <f t="shared" si="59"/>
        <v>21.75</v>
      </c>
      <c r="AA405" s="18">
        <f>SUMIFS(Sheet3!C:C,Sheet3!B:B,'Franchise Wastage '!D405,Sheet3!A:A,'Franchise Wastage '!C406)</f>
        <v>20</v>
      </c>
      <c r="AC405" s="3">
        <f t="shared" si="63"/>
        <v>17</v>
      </c>
    </row>
    <row r="406" spans="1:29" ht="15" customHeight="1" x14ac:dyDescent="0.25">
      <c r="A406">
        <f t="shared" si="60"/>
        <v>17</v>
      </c>
      <c r="B406" s="20" t="s">
        <v>2157</v>
      </c>
      <c r="C406" s="20" t="s">
        <v>69</v>
      </c>
      <c r="D406" s="20" t="s">
        <v>338</v>
      </c>
      <c r="E406" s="20">
        <v>80</v>
      </c>
      <c r="F406" s="20">
        <v>0.6</v>
      </c>
      <c r="G406" s="10" t="s">
        <v>10</v>
      </c>
      <c r="H406" s="9">
        <v>10</v>
      </c>
      <c r="I406" s="9"/>
      <c r="J406" s="9">
        <v>1000</v>
      </c>
      <c r="K406" s="5">
        <f t="shared" si="57"/>
        <v>1</v>
      </c>
      <c r="L406" s="6">
        <f t="shared" si="56"/>
        <v>0</v>
      </c>
      <c r="M406" s="3"/>
      <c r="N406" s="11">
        <f t="shared" si="58"/>
        <v>11</v>
      </c>
      <c r="O406" s="5"/>
      <c r="P406" s="5">
        <v>1</v>
      </c>
      <c r="Q406" s="5">
        <v>0.25</v>
      </c>
      <c r="R406" s="12">
        <f t="shared" si="55"/>
        <v>12.25</v>
      </c>
      <c r="S406" s="3"/>
      <c r="T406" s="9">
        <f>SUMIFS('Shop Wastage+CS Margin'!F:F,'Shop Wastage+CS Margin'!D:D,'Franchise Wastage '!D406,'Shop Wastage+CS Margin'!C:C,'Franchise Wastage '!C406)</f>
        <v>32</v>
      </c>
      <c r="U406" s="13">
        <f>SUMIFS('Shop Wastage+CS Margin'!A:A,'Shop Wastage+CS Margin'!D:D,'Franchise Wastage '!D406,'Shop Wastage+CS Margin'!C:C,'Franchise Wastage '!C406)</f>
        <v>5</v>
      </c>
      <c r="V406" s="16">
        <f t="shared" si="62"/>
        <v>17.5</v>
      </c>
      <c r="W406" s="3">
        <v>17</v>
      </c>
      <c r="X406" s="7">
        <f t="shared" si="61"/>
        <v>4.75</v>
      </c>
      <c r="Y406" s="7">
        <f t="shared" si="59"/>
        <v>19.75</v>
      </c>
      <c r="AA406" s="18">
        <f>SUMIFS(Sheet3!C:C,Sheet3!B:B,'Franchise Wastage '!D406,Sheet3!A:A,'Franchise Wastage '!C407)</f>
        <v>0</v>
      </c>
      <c r="AC406" s="3">
        <f t="shared" si="63"/>
        <v>15</v>
      </c>
    </row>
    <row r="407" spans="1:29" ht="15" customHeight="1" x14ac:dyDescent="0.25">
      <c r="A407">
        <f t="shared" si="60"/>
        <v>16</v>
      </c>
      <c r="B407" s="20" t="s">
        <v>2157</v>
      </c>
      <c r="C407" s="20" t="s">
        <v>69</v>
      </c>
      <c r="D407" s="20" t="s">
        <v>339</v>
      </c>
      <c r="E407" s="20">
        <v>80</v>
      </c>
      <c r="F407" s="20">
        <v>0.6</v>
      </c>
      <c r="G407" s="10" t="s">
        <v>10</v>
      </c>
      <c r="H407" s="9">
        <v>9</v>
      </c>
      <c r="I407" s="9"/>
      <c r="J407" s="9">
        <v>1000</v>
      </c>
      <c r="K407" s="5">
        <f t="shared" si="57"/>
        <v>1</v>
      </c>
      <c r="L407" s="6">
        <f t="shared" si="56"/>
        <v>0</v>
      </c>
      <c r="M407" s="3"/>
      <c r="N407" s="11">
        <f t="shared" si="58"/>
        <v>10</v>
      </c>
      <c r="O407" s="5"/>
      <c r="P407" s="5">
        <v>1</v>
      </c>
      <c r="Q407" s="5">
        <v>0.25</v>
      </c>
      <c r="R407" s="12">
        <f t="shared" si="55"/>
        <v>11.25</v>
      </c>
      <c r="S407" s="3"/>
      <c r="T407" s="9">
        <f>SUMIFS('Shop Wastage+CS Margin'!F:F,'Shop Wastage+CS Margin'!D:D,'Franchise Wastage '!D407,'Shop Wastage+CS Margin'!C:C,'Franchise Wastage '!C407)</f>
        <v>30</v>
      </c>
      <c r="U407" s="13">
        <f>SUMIFS('Shop Wastage+CS Margin'!A:A,'Shop Wastage+CS Margin'!D:D,'Franchise Wastage '!D407,'Shop Wastage+CS Margin'!C:C,'Franchise Wastage '!C407)</f>
        <v>5</v>
      </c>
      <c r="V407" s="16">
        <f t="shared" si="62"/>
        <v>16.5</v>
      </c>
      <c r="W407" s="3">
        <v>16</v>
      </c>
      <c r="X407" s="7">
        <f t="shared" si="61"/>
        <v>4.75</v>
      </c>
      <c r="Y407" s="7">
        <f t="shared" si="59"/>
        <v>18.75</v>
      </c>
      <c r="AA407" s="18">
        <f>SUMIFS(Sheet3!C:C,Sheet3!B:B,'Franchise Wastage '!D407,Sheet3!A:A,'Franchise Wastage '!C408)</f>
        <v>0</v>
      </c>
      <c r="AC407" s="3">
        <f t="shared" si="63"/>
        <v>14</v>
      </c>
    </row>
    <row r="408" spans="1:29" ht="15" customHeight="1" x14ac:dyDescent="0.25">
      <c r="A408">
        <f t="shared" si="60"/>
        <v>15.5</v>
      </c>
      <c r="B408" s="20" t="s">
        <v>2158</v>
      </c>
      <c r="C408" s="20" t="s">
        <v>72</v>
      </c>
      <c r="D408" s="20" t="s">
        <v>345</v>
      </c>
      <c r="E408" s="20">
        <v>70</v>
      </c>
      <c r="F408" s="20">
        <v>0.6</v>
      </c>
      <c r="G408" s="10" t="s">
        <v>10</v>
      </c>
      <c r="H408" s="9">
        <v>8.5</v>
      </c>
      <c r="I408" s="9"/>
      <c r="J408" s="9">
        <v>1000</v>
      </c>
      <c r="K408" s="5">
        <f t="shared" si="57"/>
        <v>1</v>
      </c>
      <c r="L408" s="6">
        <f t="shared" si="56"/>
        <v>0</v>
      </c>
      <c r="M408" s="3"/>
      <c r="N408" s="11">
        <f t="shared" si="58"/>
        <v>9.5</v>
      </c>
      <c r="O408" s="5"/>
      <c r="P408" s="5">
        <v>2</v>
      </c>
      <c r="Q408" s="5">
        <v>0.25</v>
      </c>
      <c r="R408" s="12">
        <f t="shared" si="55"/>
        <v>11.75</v>
      </c>
      <c r="S408" s="3"/>
      <c r="T408" s="9">
        <f>SUMIFS('Shop Wastage+CS Margin'!F:F,'Shop Wastage+CS Margin'!D:D,'Franchise Wastage '!D408,'Shop Wastage+CS Margin'!C:C,'Franchise Wastage '!C408)</f>
        <v>30</v>
      </c>
      <c r="U408" s="13">
        <f>SUMIFS('Shop Wastage+CS Margin'!A:A,'Shop Wastage+CS Margin'!D:D,'Franchise Wastage '!D408,'Shop Wastage+CS Margin'!C:C,'Franchise Wastage '!C408)</f>
        <v>5</v>
      </c>
      <c r="V408" s="16">
        <f t="shared" si="62"/>
        <v>17</v>
      </c>
      <c r="W408" s="3">
        <v>15.5</v>
      </c>
      <c r="X408" s="7">
        <f t="shared" si="61"/>
        <v>3.75</v>
      </c>
      <c r="Y408" s="7">
        <f t="shared" si="59"/>
        <v>18.25</v>
      </c>
      <c r="AA408" s="18">
        <f>SUMIFS(Sheet3!C:C,Sheet3!B:B,'Franchise Wastage '!D408,Sheet3!A:A,'Franchise Wastage '!C409)</f>
        <v>17.818181818181817</v>
      </c>
      <c r="AC408" s="3">
        <f t="shared" si="63"/>
        <v>14.5</v>
      </c>
    </row>
    <row r="409" spans="1:29" ht="15" customHeight="1" x14ac:dyDescent="0.25">
      <c r="A409">
        <f t="shared" si="60"/>
        <v>15.5</v>
      </c>
      <c r="B409" s="20" t="s">
        <v>2158</v>
      </c>
      <c r="C409" s="20" t="s">
        <v>72</v>
      </c>
      <c r="D409" s="20" t="s">
        <v>346</v>
      </c>
      <c r="E409" s="20">
        <v>70</v>
      </c>
      <c r="F409" s="20">
        <v>0.6</v>
      </c>
      <c r="G409" s="10" t="s">
        <v>10</v>
      </c>
      <c r="H409" s="9">
        <v>8.5</v>
      </c>
      <c r="I409" s="9"/>
      <c r="J409" s="9">
        <v>1000</v>
      </c>
      <c r="K409" s="5">
        <f t="shared" si="57"/>
        <v>1</v>
      </c>
      <c r="L409" s="6">
        <f t="shared" si="56"/>
        <v>0</v>
      </c>
      <c r="M409" s="3"/>
      <c r="N409" s="11">
        <f t="shared" si="58"/>
        <v>9.5</v>
      </c>
      <c r="O409" s="5"/>
      <c r="P409" s="5">
        <v>2</v>
      </c>
      <c r="Q409" s="5">
        <v>0.25</v>
      </c>
      <c r="R409" s="12">
        <f t="shared" si="55"/>
        <v>11.75</v>
      </c>
      <c r="S409" s="3"/>
      <c r="T409" s="9">
        <f>SUMIFS('Shop Wastage+CS Margin'!F:F,'Shop Wastage+CS Margin'!D:D,'Franchise Wastage '!D409,'Shop Wastage+CS Margin'!C:C,'Franchise Wastage '!C409)</f>
        <v>30</v>
      </c>
      <c r="U409" s="13">
        <f>SUMIFS('Shop Wastage+CS Margin'!A:A,'Shop Wastage+CS Margin'!D:D,'Franchise Wastage '!D409,'Shop Wastage+CS Margin'!C:C,'Franchise Wastage '!C409)</f>
        <v>5</v>
      </c>
      <c r="V409" s="16">
        <f t="shared" si="62"/>
        <v>17</v>
      </c>
      <c r="W409" s="3">
        <v>15.5</v>
      </c>
      <c r="X409" s="7">
        <f t="shared" si="61"/>
        <v>3.75</v>
      </c>
      <c r="Y409" s="7">
        <f t="shared" si="59"/>
        <v>18.25</v>
      </c>
      <c r="AA409" s="18">
        <f>SUMIFS(Sheet3!C:C,Sheet3!B:B,'Franchise Wastage '!D409,Sheet3!A:A,'Franchise Wastage '!C410)</f>
        <v>0</v>
      </c>
      <c r="AC409" s="3">
        <f t="shared" si="63"/>
        <v>14.5</v>
      </c>
    </row>
    <row r="410" spans="1:29" ht="15" customHeight="1" x14ac:dyDescent="0.25">
      <c r="A410">
        <f t="shared" si="60"/>
        <v>15.5</v>
      </c>
      <c r="B410" s="20" t="s">
        <v>2158</v>
      </c>
      <c r="C410" s="20" t="s">
        <v>72</v>
      </c>
      <c r="D410" s="20" t="s">
        <v>347</v>
      </c>
      <c r="E410" s="20">
        <v>70</v>
      </c>
      <c r="F410" s="20">
        <v>0.6</v>
      </c>
      <c r="G410" s="10" t="s">
        <v>10</v>
      </c>
      <c r="H410" s="9">
        <v>8.5</v>
      </c>
      <c r="I410" s="9"/>
      <c r="J410" s="9">
        <v>1000</v>
      </c>
      <c r="K410" s="5">
        <f t="shared" si="57"/>
        <v>1</v>
      </c>
      <c r="L410" s="6">
        <f t="shared" si="56"/>
        <v>0</v>
      </c>
      <c r="M410" s="3"/>
      <c r="N410" s="11">
        <f t="shared" si="58"/>
        <v>9.5</v>
      </c>
      <c r="O410" s="5"/>
      <c r="P410" s="5">
        <v>2</v>
      </c>
      <c r="Q410" s="5">
        <v>0.25</v>
      </c>
      <c r="R410" s="12">
        <f t="shared" si="55"/>
        <v>11.75</v>
      </c>
      <c r="S410" s="3"/>
      <c r="T410" s="9">
        <f>SUMIFS('Shop Wastage+CS Margin'!F:F,'Shop Wastage+CS Margin'!D:D,'Franchise Wastage '!D410,'Shop Wastage+CS Margin'!C:C,'Franchise Wastage '!C410)</f>
        <v>30</v>
      </c>
      <c r="U410" s="13">
        <f>SUMIFS('Shop Wastage+CS Margin'!A:A,'Shop Wastage+CS Margin'!D:D,'Franchise Wastage '!D410,'Shop Wastage+CS Margin'!C:C,'Franchise Wastage '!C410)</f>
        <v>5</v>
      </c>
      <c r="V410" s="16">
        <f t="shared" si="62"/>
        <v>17</v>
      </c>
      <c r="W410" s="3">
        <v>15.5</v>
      </c>
      <c r="X410" s="7">
        <f t="shared" si="61"/>
        <v>3.75</v>
      </c>
      <c r="Y410" s="7">
        <f t="shared" si="59"/>
        <v>18.25</v>
      </c>
      <c r="AA410" s="18">
        <f>SUMIFS(Sheet3!C:C,Sheet3!B:B,'Franchise Wastage '!D410,Sheet3!A:A,'Franchise Wastage '!C411)</f>
        <v>16.222222222222221</v>
      </c>
      <c r="AC410" s="3">
        <f t="shared" si="63"/>
        <v>14.5</v>
      </c>
    </row>
    <row r="411" spans="1:29" ht="15" customHeight="1" x14ac:dyDescent="0.25">
      <c r="A411">
        <f t="shared" si="60"/>
        <v>15.5</v>
      </c>
      <c r="B411" s="20" t="s">
        <v>2158</v>
      </c>
      <c r="C411" s="20" t="s">
        <v>72</v>
      </c>
      <c r="D411" s="20" t="s">
        <v>348</v>
      </c>
      <c r="E411" s="20">
        <v>70</v>
      </c>
      <c r="F411" s="20">
        <v>0.6</v>
      </c>
      <c r="G411" s="10" t="s">
        <v>10</v>
      </c>
      <c r="H411" s="9">
        <v>8.5</v>
      </c>
      <c r="I411" s="9"/>
      <c r="J411" s="9">
        <v>1000</v>
      </c>
      <c r="K411" s="5">
        <f t="shared" si="57"/>
        <v>1</v>
      </c>
      <c r="L411" s="6">
        <f t="shared" si="56"/>
        <v>0</v>
      </c>
      <c r="M411" s="3"/>
      <c r="N411" s="11">
        <f t="shared" si="58"/>
        <v>9.5</v>
      </c>
      <c r="O411" s="5"/>
      <c r="P411" s="5">
        <v>2</v>
      </c>
      <c r="Q411" s="5">
        <v>0.25</v>
      </c>
      <c r="R411" s="12">
        <f t="shared" si="55"/>
        <v>11.75</v>
      </c>
      <c r="S411" s="3"/>
      <c r="T411" s="9">
        <f>SUMIFS('Shop Wastage+CS Margin'!F:F,'Shop Wastage+CS Margin'!D:D,'Franchise Wastage '!D411,'Shop Wastage+CS Margin'!C:C,'Franchise Wastage '!C411)</f>
        <v>30</v>
      </c>
      <c r="U411" s="13">
        <f>SUMIFS('Shop Wastage+CS Margin'!A:A,'Shop Wastage+CS Margin'!D:D,'Franchise Wastage '!D411,'Shop Wastage+CS Margin'!C:C,'Franchise Wastage '!C411)</f>
        <v>5</v>
      </c>
      <c r="V411" s="16">
        <f t="shared" si="62"/>
        <v>17</v>
      </c>
      <c r="W411" s="3">
        <v>15.5</v>
      </c>
      <c r="X411" s="7">
        <f t="shared" si="61"/>
        <v>3.75</v>
      </c>
      <c r="Y411" s="7">
        <f t="shared" si="59"/>
        <v>18.25</v>
      </c>
      <c r="AA411" s="18">
        <f>SUMIFS(Sheet3!C:C,Sheet3!B:B,'Franchise Wastage '!D411,Sheet3!A:A,'Franchise Wastage '!C412)</f>
        <v>16</v>
      </c>
      <c r="AC411" s="3">
        <f t="shared" si="63"/>
        <v>14.5</v>
      </c>
    </row>
    <row r="412" spans="1:29" ht="15" customHeight="1" x14ac:dyDescent="0.25">
      <c r="A412">
        <f t="shared" si="60"/>
        <v>15.5</v>
      </c>
      <c r="B412" s="20" t="s">
        <v>2158</v>
      </c>
      <c r="C412" s="20" t="s">
        <v>72</v>
      </c>
      <c r="D412" s="20" t="s">
        <v>349</v>
      </c>
      <c r="E412" s="20">
        <v>70</v>
      </c>
      <c r="F412" s="20">
        <v>0.6</v>
      </c>
      <c r="G412" s="10" t="s">
        <v>10</v>
      </c>
      <c r="H412" s="9">
        <v>8.5</v>
      </c>
      <c r="I412" s="9"/>
      <c r="J412" s="9">
        <v>1000</v>
      </c>
      <c r="K412" s="5">
        <f t="shared" si="57"/>
        <v>1</v>
      </c>
      <c r="L412" s="6">
        <f t="shared" si="56"/>
        <v>0</v>
      </c>
      <c r="M412" s="3"/>
      <c r="N412" s="11">
        <f t="shared" si="58"/>
        <v>9.5</v>
      </c>
      <c r="O412" s="5"/>
      <c r="P412" s="5">
        <v>2</v>
      </c>
      <c r="Q412" s="5">
        <v>0.25</v>
      </c>
      <c r="R412" s="12">
        <f t="shared" si="55"/>
        <v>11.75</v>
      </c>
      <c r="S412" s="3"/>
      <c r="T412" s="9">
        <f>SUMIFS('Shop Wastage+CS Margin'!F:F,'Shop Wastage+CS Margin'!D:D,'Franchise Wastage '!D412,'Shop Wastage+CS Margin'!C:C,'Franchise Wastage '!C412)</f>
        <v>30</v>
      </c>
      <c r="U412" s="13">
        <f>SUMIFS('Shop Wastage+CS Margin'!A:A,'Shop Wastage+CS Margin'!D:D,'Franchise Wastage '!D412,'Shop Wastage+CS Margin'!C:C,'Franchise Wastage '!C412)</f>
        <v>5</v>
      </c>
      <c r="V412" s="16">
        <f t="shared" si="62"/>
        <v>17</v>
      </c>
      <c r="W412" s="3">
        <v>15.5</v>
      </c>
      <c r="X412" s="7">
        <f t="shared" si="61"/>
        <v>3.75</v>
      </c>
      <c r="Y412" s="7">
        <f t="shared" si="59"/>
        <v>18.25</v>
      </c>
      <c r="AA412" s="18">
        <f>SUMIFS(Sheet3!C:C,Sheet3!B:B,'Franchise Wastage '!D412,Sheet3!A:A,'Franchise Wastage '!C413)</f>
        <v>16.835820895522389</v>
      </c>
      <c r="AC412" s="3">
        <f t="shared" si="63"/>
        <v>14.5</v>
      </c>
    </row>
    <row r="413" spans="1:29" ht="15" customHeight="1" x14ac:dyDescent="0.25">
      <c r="A413">
        <f t="shared" si="60"/>
        <v>15.5</v>
      </c>
      <c r="B413" s="20" t="s">
        <v>2158</v>
      </c>
      <c r="C413" s="20" t="s">
        <v>72</v>
      </c>
      <c r="D413" s="20" t="s">
        <v>350</v>
      </c>
      <c r="E413" s="20">
        <v>70</v>
      </c>
      <c r="F413" s="20">
        <v>0.6</v>
      </c>
      <c r="G413" s="10" t="s">
        <v>10</v>
      </c>
      <c r="H413" s="9">
        <v>8.5</v>
      </c>
      <c r="I413" s="9"/>
      <c r="J413" s="9">
        <v>1000</v>
      </c>
      <c r="K413" s="5">
        <f t="shared" si="57"/>
        <v>1</v>
      </c>
      <c r="L413" s="6">
        <f t="shared" si="56"/>
        <v>0</v>
      </c>
      <c r="M413" s="3"/>
      <c r="N413" s="11">
        <f t="shared" si="58"/>
        <v>9.5</v>
      </c>
      <c r="O413" s="5"/>
      <c r="P413" s="5">
        <v>2</v>
      </c>
      <c r="Q413" s="5">
        <v>0.25</v>
      </c>
      <c r="R413" s="12">
        <f t="shared" si="55"/>
        <v>11.75</v>
      </c>
      <c r="S413" s="3"/>
      <c r="T413" s="9">
        <f>SUMIFS('Shop Wastage+CS Margin'!F:F,'Shop Wastage+CS Margin'!D:D,'Franchise Wastage '!D413,'Shop Wastage+CS Margin'!C:C,'Franchise Wastage '!C413)</f>
        <v>30</v>
      </c>
      <c r="U413" s="13">
        <f>SUMIFS('Shop Wastage+CS Margin'!A:A,'Shop Wastage+CS Margin'!D:D,'Franchise Wastage '!D413,'Shop Wastage+CS Margin'!C:C,'Franchise Wastage '!C413)</f>
        <v>5</v>
      </c>
      <c r="V413" s="16">
        <f t="shared" si="62"/>
        <v>17</v>
      </c>
      <c r="W413" s="3">
        <v>15.5</v>
      </c>
      <c r="X413" s="7">
        <f t="shared" si="61"/>
        <v>3.75</v>
      </c>
      <c r="Y413" s="7">
        <f t="shared" si="59"/>
        <v>18.25</v>
      </c>
      <c r="AA413" s="18">
        <f>SUMIFS(Sheet3!C:C,Sheet3!B:B,'Franchise Wastage '!D413,Sheet3!A:A,'Franchise Wastage '!C414)</f>
        <v>16</v>
      </c>
      <c r="AC413" s="3">
        <f t="shared" si="63"/>
        <v>14.5</v>
      </c>
    </row>
    <row r="414" spans="1:29" ht="15" customHeight="1" x14ac:dyDescent="0.25">
      <c r="A414">
        <f t="shared" si="60"/>
        <v>15.5</v>
      </c>
      <c r="B414" s="20" t="s">
        <v>2158</v>
      </c>
      <c r="C414" s="20" t="s">
        <v>72</v>
      </c>
      <c r="D414" s="20" t="s">
        <v>351</v>
      </c>
      <c r="E414" s="20">
        <v>70</v>
      </c>
      <c r="F414" s="20">
        <v>0.6</v>
      </c>
      <c r="G414" s="10" t="s">
        <v>10</v>
      </c>
      <c r="H414" s="9">
        <v>8.5</v>
      </c>
      <c r="I414" s="9"/>
      <c r="J414" s="9">
        <v>1000</v>
      </c>
      <c r="K414" s="5">
        <f t="shared" si="57"/>
        <v>1</v>
      </c>
      <c r="L414" s="6">
        <f t="shared" si="56"/>
        <v>0</v>
      </c>
      <c r="M414" s="3"/>
      <c r="N414" s="11">
        <f t="shared" si="58"/>
        <v>9.5</v>
      </c>
      <c r="O414" s="5"/>
      <c r="P414" s="5">
        <v>2</v>
      </c>
      <c r="Q414" s="5">
        <v>0.25</v>
      </c>
      <c r="R414" s="12">
        <f t="shared" si="55"/>
        <v>11.75</v>
      </c>
      <c r="S414" s="3"/>
      <c r="T414" s="9">
        <f>SUMIFS('Shop Wastage+CS Margin'!F:F,'Shop Wastage+CS Margin'!D:D,'Franchise Wastage '!D414,'Shop Wastage+CS Margin'!C:C,'Franchise Wastage '!C414)</f>
        <v>30</v>
      </c>
      <c r="U414" s="13">
        <f>SUMIFS('Shop Wastage+CS Margin'!A:A,'Shop Wastage+CS Margin'!D:D,'Franchise Wastage '!D414,'Shop Wastage+CS Margin'!C:C,'Franchise Wastage '!C414)</f>
        <v>5</v>
      </c>
      <c r="V414" s="16">
        <f t="shared" si="62"/>
        <v>17</v>
      </c>
      <c r="W414" s="3">
        <v>15.5</v>
      </c>
      <c r="X414" s="7">
        <f t="shared" si="61"/>
        <v>3.75</v>
      </c>
      <c r="Y414" s="7">
        <f t="shared" si="59"/>
        <v>18.25</v>
      </c>
      <c r="AA414" s="18">
        <f>SUMIFS(Sheet3!C:C,Sheet3!B:B,'Franchise Wastage '!D414,Sheet3!A:A,'Franchise Wastage '!C415)</f>
        <v>16</v>
      </c>
      <c r="AC414" s="3">
        <f t="shared" si="63"/>
        <v>14.5</v>
      </c>
    </row>
    <row r="415" spans="1:29" ht="15" customHeight="1" x14ac:dyDescent="0.25">
      <c r="A415">
        <f t="shared" si="60"/>
        <v>15.5</v>
      </c>
      <c r="B415" s="20" t="s">
        <v>2158</v>
      </c>
      <c r="C415" s="20" t="s">
        <v>72</v>
      </c>
      <c r="D415" s="20" t="s">
        <v>352</v>
      </c>
      <c r="E415" s="20">
        <v>70</v>
      </c>
      <c r="F415" s="20">
        <v>0.6</v>
      </c>
      <c r="G415" s="10" t="s">
        <v>10</v>
      </c>
      <c r="H415" s="9">
        <v>8.5</v>
      </c>
      <c r="I415" s="9"/>
      <c r="J415" s="9">
        <v>1000</v>
      </c>
      <c r="K415" s="5">
        <f t="shared" si="57"/>
        <v>1</v>
      </c>
      <c r="L415" s="6">
        <f t="shared" si="56"/>
        <v>0</v>
      </c>
      <c r="M415" s="3"/>
      <c r="N415" s="11">
        <f t="shared" si="58"/>
        <v>9.5</v>
      </c>
      <c r="O415" s="5"/>
      <c r="P415" s="5">
        <v>2</v>
      </c>
      <c r="Q415" s="5">
        <v>0.25</v>
      </c>
      <c r="R415" s="12">
        <f t="shared" si="55"/>
        <v>11.75</v>
      </c>
      <c r="S415" s="3"/>
      <c r="T415" s="9">
        <f>SUMIFS('Shop Wastage+CS Margin'!F:F,'Shop Wastage+CS Margin'!D:D,'Franchise Wastage '!D415,'Shop Wastage+CS Margin'!C:C,'Franchise Wastage '!C415)</f>
        <v>30</v>
      </c>
      <c r="U415" s="13">
        <f>SUMIFS('Shop Wastage+CS Margin'!A:A,'Shop Wastage+CS Margin'!D:D,'Franchise Wastage '!D415,'Shop Wastage+CS Margin'!C:C,'Franchise Wastage '!C415)</f>
        <v>5</v>
      </c>
      <c r="V415" s="16">
        <f t="shared" si="62"/>
        <v>17</v>
      </c>
      <c r="W415" s="3">
        <v>15.5</v>
      </c>
      <c r="X415" s="7">
        <f t="shared" si="61"/>
        <v>3.75</v>
      </c>
      <c r="Y415" s="7">
        <f t="shared" si="59"/>
        <v>18.25</v>
      </c>
      <c r="AA415" s="18">
        <f>SUMIFS(Sheet3!C:C,Sheet3!B:B,'Franchise Wastage '!D415,Sheet3!A:A,'Franchise Wastage '!C416)</f>
        <v>16</v>
      </c>
      <c r="AC415" s="3">
        <f t="shared" si="63"/>
        <v>14.5</v>
      </c>
    </row>
    <row r="416" spans="1:29" ht="15" customHeight="1" x14ac:dyDescent="0.25">
      <c r="A416">
        <f t="shared" si="60"/>
        <v>15.5</v>
      </c>
      <c r="B416" s="20" t="s">
        <v>2158</v>
      </c>
      <c r="C416" s="20" t="s">
        <v>72</v>
      </c>
      <c r="D416" s="20" t="s">
        <v>353</v>
      </c>
      <c r="E416" s="20">
        <v>70</v>
      </c>
      <c r="F416" s="20">
        <v>0.6</v>
      </c>
      <c r="G416" s="10" t="s">
        <v>10</v>
      </c>
      <c r="H416" s="9">
        <v>8.5</v>
      </c>
      <c r="I416" s="9"/>
      <c r="J416" s="9">
        <v>1000</v>
      </c>
      <c r="K416" s="5">
        <f t="shared" si="57"/>
        <v>1</v>
      </c>
      <c r="L416" s="6">
        <f t="shared" si="56"/>
        <v>0</v>
      </c>
      <c r="M416" s="3"/>
      <c r="N416" s="11">
        <f t="shared" si="58"/>
        <v>9.5</v>
      </c>
      <c r="O416" s="5"/>
      <c r="P416" s="5">
        <v>2</v>
      </c>
      <c r="Q416" s="5">
        <v>0.25</v>
      </c>
      <c r="R416" s="12">
        <f t="shared" si="55"/>
        <v>11.75</v>
      </c>
      <c r="S416" s="3"/>
      <c r="T416" s="9">
        <f>SUMIFS('Shop Wastage+CS Margin'!F:F,'Shop Wastage+CS Margin'!D:D,'Franchise Wastage '!D416,'Shop Wastage+CS Margin'!C:C,'Franchise Wastage '!C416)</f>
        <v>30</v>
      </c>
      <c r="U416" s="13">
        <f>SUMIFS('Shop Wastage+CS Margin'!A:A,'Shop Wastage+CS Margin'!D:D,'Franchise Wastage '!D416,'Shop Wastage+CS Margin'!C:C,'Franchise Wastage '!C416)</f>
        <v>5</v>
      </c>
      <c r="V416" s="16">
        <f t="shared" si="62"/>
        <v>17</v>
      </c>
      <c r="W416" s="3">
        <v>15.5</v>
      </c>
      <c r="X416" s="7">
        <f t="shared" si="61"/>
        <v>3.75</v>
      </c>
      <c r="Y416" s="7">
        <f t="shared" si="59"/>
        <v>18.25</v>
      </c>
      <c r="AA416" s="18">
        <f>SUMIFS(Sheet3!C:C,Sheet3!B:B,'Franchise Wastage '!D416,Sheet3!A:A,'Franchise Wastage '!C417)</f>
        <v>16.853932584269664</v>
      </c>
      <c r="AC416" s="3">
        <f t="shared" si="63"/>
        <v>14.5</v>
      </c>
    </row>
    <row r="417" spans="1:29" ht="15" customHeight="1" x14ac:dyDescent="0.25">
      <c r="A417">
        <f t="shared" si="60"/>
        <v>15.5</v>
      </c>
      <c r="B417" s="20" t="s">
        <v>2158</v>
      </c>
      <c r="C417" s="20" t="s">
        <v>72</v>
      </c>
      <c r="D417" s="20" t="s">
        <v>354</v>
      </c>
      <c r="E417" s="20">
        <v>70</v>
      </c>
      <c r="F417" s="20">
        <v>0.8</v>
      </c>
      <c r="G417" s="10" t="s">
        <v>10</v>
      </c>
      <c r="H417" s="9">
        <v>10</v>
      </c>
      <c r="I417" s="9"/>
      <c r="J417" s="9">
        <v>1000</v>
      </c>
      <c r="K417" s="5">
        <f t="shared" si="57"/>
        <v>1.3333333333333333</v>
      </c>
      <c r="L417" s="6">
        <f t="shared" si="56"/>
        <v>0</v>
      </c>
      <c r="M417" s="3"/>
      <c r="N417" s="11">
        <f t="shared" si="58"/>
        <v>11.333333333333334</v>
      </c>
      <c r="O417" s="5"/>
      <c r="P417" s="5">
        <v>2</v>
      </c>
      <c r="Q417" s="5">
        <v>0.25</v>
      </c>
      <c r="R417" s="12">
        <f t="shared" ref="R417:R475" si="64">N417+P417+Q417</f>
        <v>13.583333333333334</v>
      </c>
      <c r="S417" s="3"/>
      <c r="T417" s="9">
        <f>SUMIFS('Shop Wastage+CS Margin'!F:F,'Shop Wastage+CS Margin'!D:D,'Franchise Wastage '!D417,'Shop Wastage+CS Margin'!C:C,'Franchise Wastage '!C417)</f>
        <v>31</v>
      </c>
      <c r="U417" s="13">
        <f>SUMIFS('Shop Wastage+CS Margin'!A:A,'Shop Wastage+CS Margin'!D:D,'Franchise Wastage '!D417,'Shop Wastage+CS Margin'!C:C,'Franchise Wastage '!C417)</f>
        <v>5</v>
      </c>
      <c r="V417" s="16">
        <f t="shared" si="62"/>
        <v>18.833333333333336</v>
      </c>
      <c r="W417" s="3">
        <v>15.5</v>
      </c>
      <c r="X417" s="7">
        <f t="shared" si="61"/>
        <v>1.9166666666666661</v>
      </c>
      <c r="Y417" s="7">
        <f t="shared" si="59"/>
        <v>17.416666666666664</v>
      </c>
      <c r="AA417" s="18">
        <f>SUMIFS(Sheet3!C:C,Sheet3!B:B,'Franchise Wastage '!D417,Sheet3!A:A,'Franchise Wastage '!C418)</f>
        <v>17.397031539888683</v>
      </c>
      <c r="AC417" s="3">
        <f t="shared" si="63"/>
        <v>15.5</v>
      </c>
    </row>
    <row r="418" spans="1:29" ht="15" customHeight="1" x14ac:dyDescent="0.25">
      <c r="A418">
        <f t="shared" si="60"/>
        <v>15.5</v>
      </c>
      <c r="B418" s="20" t="s">
        <v>2158</v>
      </c>
      <c r="C418" s="20" t="s">
        <v>72</v>
      </c>
      <c r="D418" s="20" t="s">
        <v>355</v>
      </c>
      <c r="E418" s="20">
        <v>70</v>
      </c>
      <c r="F418" s="20">
        <v>0.6</v>
      </c>
      <c r="G418" s="10" t="s">
        <v>10</v>
      </c>
      <c r="H418" s="9">
        <v>8.5</v>
      </c>
      <c r="I418" s="9"/>
      <c r="J418" s="9">
        <v>1000</v>
      </c>
      <c r="K418" s="5">
        <f t="shared" si="57"/>
        <v>1</v>
      </c>
      <c r="L418" s="6">
        <f t="shared" ref="L418:L444" si="65">(((IF(G418="Pcs",F418,"0"))/J418)*1000)/($D$1*10)</f>
        <v>0</v>
      </c>
      <c r="M418" s="3"/>
      <c r="N418" s="11">
        <f t="shared" si="58"/>
        <v>9.5</v>
      </c>
      <c r="O418" s="5"/>
      <c r="P418" s="5">
        <v>2</v>
      </c>
      <c r="Q418" s="5">
        <v>0.25</v>
      </c>
      <c r="R418" s="12">
        <f t="shared" si="64"/>
        <v>11.75</v>
      </c>
      <c r="S418" s="3"/>
      <c r="T418" s="9">
        <f>SUMIFS('Shop Wastage+CS Margin'!F:F,'Shop Wastage+CS Margin'!D:D,'Franchise Wastage '!D418,'Shop Wastage+CS Margin'!C:C,'Franchise Wastage '!C418)</f>
        <v>30</v>
      </c>
      <c r="U418" s="13">
        <f>SUMIFS('Shop Wastage+CS Margin'!A:A,'Shop Wastage+CS Margin'!D:D,'Franchise Wastage '!D418,'Shop Wastage+CS Margin'!C:C,'Franchise Wastage '!C418)</f>
        <v>5</v>
      </c>
      <c r="V418" s="16">
        <f t="shared" si="62"/>
        <v>17</v>
      </c>
      <c r="W418" s="3">
        <v>15.5</v>
      </c>
      <c r="X418" s="7">
        <f t="shared" si="61"/>
        <v>3.75</v>
      </c>
      <c r="Y418" s="7">
        <f t="shared" si="59"/>
        <v>18.25</v>
      </c>
      <c r="AA418" s="18">
        <f>SUMIFS(Sheet3!C:C,Sheet3!B:B,'Franchise Wastage '!D418,Sheet3!A:A,'Franchise Wastage '!C419)</f>
        <v>17.142857142857142</v>
      </c>
      <c r="AC418" s="3">
        <f t="shared" si="63"/>
        <v>14.5</v>
      </c>
    </row>
    <row r="419" spans="1:29" ht="15" customHeight="1" x14ac:dyDescent="0.25">
      <c r="A419">
        <f t="shared" si="60"/>
        <v>15.5</v>
      </c>
      <c r="B419" s="20" t="s">
        <v>2158</v>
      </c>
      <c r="C419" s="20" t="s">
        <v>72</v>
      </c>
      <c r="D419" s="20" t="s">
        <v>73</v>
      </c>
      <c r="E419" s="20">
        <v>70</v>
      </c>
      <c r="F419" s="20">
        <v>0.6</v>
      </c>
      <c r="G419" s="10" t="s">
        <v>10</v>
      </c>
      <c r="H419" s="9">
        <v>8.5</v>
      </c>
      <c r="I419" s="9"/>
      <c r="J419" s="9">
        <v>1000</v>
      </c>
      <c r="K419" s="5">
        <f t="shared" si="57"/>
        <v>1</v>
      </c>
      <c r="L419" s="6">
        <f t="shared" si="65"/>
        <v>0</v>
      </c>
      <c r="M419" s="3"/>
      <c r="N419" s="11">
        <f t="shared" si="58"/>
        <v>9.5</v>
      </c>
      <c r="O419" s="5"/>
      <c r="P419" s="5">
        <v>2</v>
      </c>
      <c r="Q419" s="5">
        <v>0.25</v>
      </c>
      <c r="R419" s="12">
        <f t="shared" si="64"/>
        <v>11.75</v>
      </c>
      <c r="S419" s="3"/>
      <c r="T419" s="9">
        <f>SUMIFS('Shop Wastage+CS Margin'!F:F,'Shop Wastage+CS Margin'!D:D,'Franchise Wastage '!D419,'Shop Wastage+CS Margin'!C:C,'Franchise Wastage '!C419)</f>
        <v>30</v>
      </c>
      <c r="U419" s="13">
        <f>SUMIFS('Shop Wastage+CS Margin'!A:A,'Shop Wastage+CS Margin'!D:D,'Franchise Wastage '!D419,'Shop Wastage+CS Margin'!C:C,'Franchise Wastage '!C419)</f>
        <v>5</v>
      </c>
      <c r="V419" s="16">
        <f t="shared" si="62"/>
        <v>17</v>
      </c>
      <c r="W419" s="3">
        <v>15.5</v>
      </c>
      <c r="X419" s="7">
        <f t="shared" si="61"/>
        <v>3.75</v>
      </c>
      <c r="Y419" s="7">
        <f t="shared" si="59"/>
        <v>18.25</v>
      </c>
      <c r="AA419" s="18">
        <f>SUMIFS(Sheet3!C:C,Sheet3!B:B,'Franchise Wastage '!D419,Sheet3!A:A,'Franchise Wastage '!C420)</f>
        <v>16.829959514170042</v>
      </c>
      <c r="AC419" s="3">
        <f t="shared" si="63"/>
        <v>14.5</v>
      </c>
    </row>
    <row r="420" spans="1:29" ht="15" customHeight="1" x14ac:dyDescent="0.25">
      <c r="A420">
        <f t="shared" si="60"/>
        <v>15.5</v>
      </c>
      <c r="B420" s="20" t="s">
        <v>2158</v>
      </c>
      <c r="C420" s="20" t="s">
        <v>72</v>
      </c>
      <c r="D420" s="20" t="s">
        <v>356</v>
      </c>
      <c r="E420" s="20">
        <v>70</v>
      </c>
      <c r="F420" s="20">
        <v>0.6</v>
      </c>
      <c r="G420" s="10" t="s">
        <v>10</v>
      </c>
      <c r="H420" s="9">
        <v>8.5</v>
      </c>
      <c r="I420" s="9"/>
      <c r="J420" s="9">
        <v>1000</v>
      </c>
      <c r="K420" s="5">
        <f t="shared" si="57"/>
        <v>1</v>
      </c>
      <c r="L420" s="6">
        <f t="shared" si="65"/>
        <v>0</v>
      </c>
      <c r="M420" s="3"/>
      <c r="N420" s="11">
        <f t="shared" si="58"/>
        <v>9.5</v>
      </c>
      <c r="O420" s="5"/>
      <c r="P420" s="5">
        <v>2</v>
      </c>
      <c r="Q420" s="5">
        <v>0.25</v>
      </c>
      <c r="R420" s="12">
        <f t="shared" si="64"/>
        <v>11.75</v>
      </c>
      <c r="S420" s="3"/>
      <c r="T420" s="9">
        <f>SUMIFS('Shop Wastage+CS Margin'!F:F,'Shop Wastage+CS Margin'!D:D,'Franchise Wastage '!D420,'Shop Wastage+CS Margin'!C:C,'Franchise Wastage '!C420)</f>
        <v>30</v>
      </c>
      <c r="U420" s="13">
        <f>SUMIFS('Shop Wastage+CS Margin'!A:A,'Shop Wastage+CS Margin'!D:D,'Franchise Wastage '!D420,'Shop Wastage+CS Margin'!C:C,'Franchise Wastage '!C420)</f>
        <v>5</v>
      </c>
      <c r="V420" s="16">
        <f t="shared" si="62"/>
        <v>17</v>
      </c>
      <c r="W420" s="3">
        <v>15.5</v>
      </c>
      <c r="X420" s="7">
        <f t="shared" si="61"/>
        <v>3.75</v>
      </c>
      <c r="Y420" s="7">
        <f t="shared" si="59"/>
        <v>18.25</v>
      </c>
      <c r="AA420" s="18">
        <f>SUMIFS(Sheet3!C:C,Sheet3!B:B,'Franchise Wastage '!D420,Sheet3!A:A,'Franchise Wastage '!C421)</f>
        <v>16</v>
      </c>
      <c r="AC420" s="3">
        <f t="shared" si="63"/>
        <v>14.5</v>
      </c>
    </row>
    <row r="421" spans="1:29" ht="15" customHeight="1" x14ac:dyDescent="0.25">
      <c r="A421">
        <f t="shared" si="60"/>
        <v>15.5</v>
      </c>
      <c r="B421" s="20" t="s">
        <v>2158</v>
      </c>
      <c r="C421" s="20" t="s">
        <v>72</v>
      </c>
      <c r="D421" s="20" t="s">
        <v>357</v>
      </c>
      <c r="E421" s="20">
        <v>70</v>
      </c>
      <c r="F421" s="20">
        <v>0.6</v>
      </c>
      <c r="G421" s="10" t="s">
        <v>10</v>
      </c>
      <c r="H421" s="9">
        <v>8.5</v>
      </c>
      <c r="I421" s="9"/>
      <c r="J421" s="9">
        <v>1000</v>
      </c>
      <c r="K421" s="5">
        <f t="shared" si="57"/>
        <v>1</v>
      </c>
      <c r="L421" s="6">
        <f t="shared" si="65"/>
        <v>0</v>
      </c>
      <c r="M421" s="3"/>
      <c r="N421" s="11">
        <f t="shared" si="58"/>
        <v>9.5</v>
      </c>
      <c r="O421" s="5"/>
      <c r="P421" s="5">
        <v>2</v>
      </c>
      <c r="Q421" s="5">
        <v>0.25</v>
      </c>
      <c r="R421" s="12">
        <f t="shared" si="64"/>
        <v>11.75</v>
      </c>
      <c r="S421" s="3"/>
      <c r="T421" s="9">
        <f>SUMIFS('Shop Wastage+CS Margin'!F:F,'Shop Wastage+CS Margin'!D:D,'Franchise Wastage '!D421,'Shop Wastage+CS Margin'!C:C,'Franchise Wastage '!C421)</f>
        <v>30</v>
      </c>
      <c r="U421" s="13">
        <f>SUMIFS('Shop Wastage+CS Margin'!A:A,'Shop Wastage+CS Margin'!D:D,'Franchise Wastage '!D421,'Shop Wastage+CS Margin'!C:C,'Franchise Wastage '!C421)</f>
        <v>5</v>
      </c>
      <c r="V421" s="16">
        <f t="shared" si="62"/>
        <v>17</v>
      </c>
      <c r="W421" s="3">
        <v>15.5</v>
      </c>
      <c r="X421" s="7">
        <f t="shared" si="61"/>
        <v>3.75</v>
      </c>
      <c r="Y421" s="7">
        <f t="shared" si="59"/>
        <v>18.25</v>
      </c>
      <c r="AA421" s="18">
        <f>SUMIFS(Sheet3!C:C,Sheet3!B:B,'Franchise Wastage '!D421,Sheet3!A:A,'Franchise Wastage '!C422)</f>
        <v>16.713375796178344</v>
      </c>
      <c r="AC421" s="3">
        <f t="shared" si="63"/>
        <v>14.5</v>
      </c>
    </row>
    <row r="422" spans="1:29" ht="15" customHeight="1" x14ac:dyDescent="0.25">
      <c r="A422">
        <f t="shared" si="60"/>
        <v>15.5</v>
      </c>
      <c r="B422" s="20" t="s">
        <v>2158</v>
      </c>
      <c r="C422" s="20" t="s">
        <v>72</v>
      </c>
      <c r="D422" s="20" t="s">
        <v>358</v>
      </c>
      <c r="E422" s="20">
        <v>70</v>
      </c>
      <c r="F422" s="20">
        <v>0.6</v>
      </c>
      <c r="G422" s="10" t="s">
        <v>10</v>
      </c>
      <c r="H422" s="9">
        <v>8.5</v>
      </c>
      <c r="I422" s="9"/>
      <c r="J422" s="9">
        <v>1000</v>
      </c>
      <c r="K422" s="5">
        <f t="shared" si="57"/>
        <v>1</v>
      </c>
      <c r="L422" s="6">
        <f t="shared" si="65"/>
        <v>0</v>
      </c>
      <c r="M422" s="3"/>
      <c r="N422" s="11">
        <f t="shared" si="58"/>
        <v>9.5</v>
      </c>
      <c r="O422" s="5"/>
      <c r="P422" s="5">
        <v>2</v>
      </c>
      <c r="Q422" s="5">
        <v>0.25</v>
      </c>
      <c r="R422" s="12">
        <f t="shared" si="64"/>
        <v>11.75</v>
      </c>
      <c r="S422" s="3"/>
      <c r="T422" s="9">
        <f>SUMIFS('Shop Wastage+CS Margin'!F:F,'Shop Wastage+CS Margin'!D:D,'Franchise Wastage '!D422,'Shop Wastage+CS Margin'!C:C,'Franchise Wastage '!C422)</f>
        <v>30</v>
      </c>
      <c r="U422" s="13">
        <f>SUMIFS('Shop Wastage+CS Margin'!A:A,'Shop Wastage+CS Margin'!D:D,'Franchise Wastage '!D422,'Shop Wastage+CS Margin'!C:C,'Franchise Wastage '!C422)</f>
        <v>5</v>
      </c>
      <c r="V422" s="16">
        <f t="shared" si="62"/>
        <v>17</v>
      </c>
      <c r="W422" s="3">
        <v>15.5</v>
      </c>
      <c r="X422" s="7">
        <f t="shared" si="61"/>
        <v>3.75</v>
      </c>
      <c r="Y422" s="7">
        <f t="shared" si="59"/>
        <v>18.25</v>
      </c>
      <c r="AA422" s="18">
        <f>SUMIFS(Sheet3!C:C,Sheet3!B:B,'Franchise Wastage '!D422,Sheet3!A:A,'Franchise Wastage '!C423)</f>
        <v>16.384615384615383</v>
      </c>
      <c r="AC422" s="3">
        <f t="shared" si="63"/>
        <v>14.5</v>
      </c>
    </row>
    <row r="423" spans="1:29" ht="15" customHeight="1" x14ac:dyDescent="0.25">
      <c r="A423">
        <f t="shared" si="60"/>
        <v>15.5</v>
      </c>
      <c r="B423" s="20" t="s">
        <v>2158</v>
      </c>
      <c r="C423" s="20" t="s">
        <v>72</v>
      </c>
      <c r="D423" s="20" t="s">
        <v>359</v>
      </c>
      <c r="E423" s="20">
        <v>70</v>
      </c>
      <c r="F423" s="20">
        <v>0.6</v>
      </c>
      <c r="G423" s="10" t="s">
        <v>10</v>
      </c>
      <c r="H423" s="9">
        <v>8.5</v>
      </c>
      <c r="I423" s="9"/>
      <c r="J423" s="9">
        <v>1000</v>
      </c>
      <c r="K423" s="5">
        <f t="shared" si="57"/>
        <v>1</v>
      </c>
      <c r="L423" s="6">
        <f t="shared" si="65"/>
        <v>0</v>
      </c>
      <c r="M423" s="3"/>
      <c r="N423" s="11">
        <f t="shared" si="58"/>
        <v>9.5</v>
      </c>
      <c r="O423" s="5"/>
      <c r="P423" s="5">
        <v>2</v>
      </c>
      <c r="Q423" s="5">
        <v>0.25</v>
      </c>
      <c r="R423" s="12">
        <f t="shared" si="64"/>
        <v>11.75</v>
      </c>
      <c r="S423" s="3"/>
      <c r="T423" s="9">
        <f>SUMIFS('Shop Wastage+CS Margin'!F:F,'Shop Wastage+CS Margin'!D:D,'Franchise Wastage '!D423,'Shop Wastage+CS Margin'!C:C,'Franchise Wastage '!C423)</f>
        <v>30</v>
      </c>
      <c r="U423" s="13">
        <f>SUMIFS('Shop Wastage+CS Margin'!A:A,'Shop Wastage+CS Margin'!D:D,'Franchise Wastage '!D423,'Shop Wastage+CS Margin'!C:C,'Franchise Wastage '!C423)</f>
        <v>5</v>
      </c>
      <c r="V423" s="16">
        <f t="shared" si="62"/>
        <v>17</v>
      </c>
      <c r="W423" s="3">
        <v>15.5</v>
      </c>
      <c r="X423" s="7">
        <f t="shared" si="61"/>
        <v>3.75</v>
      </c>
      <c r="Y423" s="7">
        <f t="shared" si="59"/>
        <v>18.25</v>
      </c>
      <c r="AA423" s="18">
        <f>SUMIFS(Sheet3!C:C,Sheet3!B:B,'Franchise Wastage '!D423,Sheet3!A:A,'Franchise Wastage '!C424)</f>
        <v>16</v>
      </c>
      <c r="AC423" s="3">
        <f t="shared" si="63"/>
        <v>14.5</v>
      </c>
    </row>
    <row r="424" spans="1:29" ht="15" customHeight="1" x14ac:dyDescent="0.25">
      <c r="A424">
        <f t="shared" si="60"/>
        <v>15.5</v>
      </c>
      <c r="B424" s="20" t="s">
        <v>2158</v>
      </c>
      <c r="C424" s="20" t="s">
        <v>72</v>
      </c>
      <c r="D424" s="20" t="s">
        <v>360</v>
      </c>
      <c r="E424" s="20">
        <v>70</v>
      </c>
      <c r="F424" s="20">
        <v>0.6</v>
      </c>
      <c r="G424" s="10" t="s">
        <v>10</v>
      </c>
      <c r="H424" s="9">
        <v>8.5</v>
      </c>
      <c r="I424" s="9"/>
      <c r="J424" s="9">
        <v>1000</v>
      </c>
      <c r="K424" s="5">
        <f t="shared" si="57"/>
        <v>1</v>
      </c>
      <c r="L424" s="6">
        <f t="shared" si="65"/>
        <v>0</v>
      </c>
      <c r="M424" s="3"/>
      <c r="N424" s="11">
        <f t="shared" si="58"/>
        <v>9.5</v>
      </c>
      <c r="O424" s="5"/>
      <c r="P424" s="5">
        <v>2</v>
      </c>
      <c r="Q424" s="5">
        <v>0.25</v>
      </c>
      <c r="R424" s="12">
        <f t="shared" si="64"/>
        <v>11.75</v>
      </c>
      <c r="S424" s="3"/>
      <c r="T424" s="9">
        <f>SUMIFS('Shop Wastage+CS Margin'!F:F,'Shop Wastage+CS Margin'!D:D,'Franchise Wastage '!D424,'Shop Wastage+CS Margin'!C:C,'Franchise Wastage '!C424)</f>
        <v>30</v>
      </c>
      <c r="U424" s="13">
        <f>SUMIFS('Shop Wastage+CS Margin'!A:A,'Shop Wastage+CS Margin'!D:D,'Franchise Wastage '!D424,'Shop Wastage+CS Margin'!C:C,'Franchise Wastage '!C424)</f>
        <v>5</v>
      </c>
      <c r="V424" s="16">
        <f t="shared" si="62"/>
        <v>17</v>
      </c>
      <c r="W424" s="3">
        <v>15.5</v>
      </c>
      <c r="X424" s="7">
        <f t="shared" si="61"/>
        <v>3.75</v>
      </c>
      <c r="Y424" s="7">
        <f t="shared" si="59"/>
        <v>18.25</v>
      </c>
      <c r="AA424" s="18">
        <f>SUMIFS(Sheet3!C:C,Sheet3!B:B,'Franchise Wastage '!D424,Sheet3!A:A,'Franchise Wastage '!C425)</f>
        <v>16</v>
      </c>
      <c r="AC424" s="3">
        <f t="shared" si="63"/>
        <v>14.5</v>
      </c>
    </row>
    <row r="425" spans="1:29" ht="15" customHeight="1" x14ac:dyDescent="0.25">
      <c r="A425">
        <f t="shared" si="60"/>
        <v>15.5</v>
      </c>
      <c r="B425" s="20" t="s">
        <v>2158</v>
      </c>
      <c r="C425" s="20" t="s">
        <v>72</v>
      </c>
      <c r="D425" s="20" t="s">
        <v>361</v>
      </c>
      <c r="E425" s="20">
        <v>70</v>
      </c>
      <c r="F425" s="20">
        <v>0.6</v>
      </c>
      <c r="G425" s="10" t="s">
        <v>10</v>
      </c>
      <c r="H425" s="9">
        <v>8.5</v>
      </c>
      <c r="I425" s="9"/>
      <c r="J425" s="9">
        <v>1000</v>
      </c>
      <c r="K425" s="5">
        <f t="shared" si="57"/>
        <v>1</v>
      </c>
      <c r="L425" s="6">
        <f t="shared" si="65"/>
        <v>0</v>
      </c>
      <c r="M425" s="3"/>
      <c r="N425" s="11">
        <f t="shared" si="58"/>
        <v>9.5</v>
      </c>
      <c r="O425" s="5"/>
      <c r="P425" s="5">
        <v>2</v>
      </c>
      <c r="Q425" s="5">
        <v>0.25</v>
      </c>
      <c r="R425" s="12">
        <f t="shared" si="64"/>
        <v>11.75</v>
      </c>
      <c r="S425" s="3"/>
      <c r="T425" s="9">
        <f>SUMIFS('Shop Wastage+CS Margin'!F:F,'Shop Wastage+CS Margin'!D:D,'Franchise Wastage '!D425,'Shop Wastage+CS Margin'!C:C,'Franchise Wastage '!C425)</f>
        <v>30</v>
      </c>
      <c r="U425" s="13">
        <f>SUMIFS('Shop Wastage+CS Margin'!A:A,'Shop Wastage+CS Margin'!D:D,'Franchise Wastage '!D425,'Shop Wastage+CS Margin'!C:C,'Franchise Wastage '!C425)</f>
        <v>5</v>
      </c>
      <c r="V425" s="16">
        <f t="shared" si="62"/>
        <v>17</v>
      </c>
      <c r="W425" s="3">
        <v>15.5</v>
      </c>
      <c r="X425" s="7">
        <f t="shared" si="61"/>
        <v>3.75</v>
      </c>
      <c r="Y425" s="7">
        <f t="shared" si="59"/>
        <v>18.25</v>
      </c>
      <c r="AA425" s="18">
        <f>SUMIFS(Sheet3!C:C,Sheet3!B:B,'Franchise Wastage '!D425,Sheet3!A:A,'Franchise Wastage '!C426)</f>
        <v>18.09090909090909</v>
      </c>
      <c r="AC425" s="3">
        <f t="shared" si="63"/>
        <v>14.5</v>
      </c>
    </row>
    <row r="426" spans="1:29" ht="15" customHeight="1" x14ac:dyDescent="0.25">
      <c r="A426">
        <f t="shared" si="60"/>
        <v>15.5</v>
      </c>
      <c r="B426" s="20" t="s">
        <v>2158</v>
      </c>
      <c r="C426" s="20" t="s">
        <v>72</v>
      </c>
      <c r="D426" s="20" t="s">
        <v>362</v>
      </c>
      <c r="E426" s="20">
        <v>70</v>
      </c>
      <c r="F426" s="20">
        <v>0.6</v>
      </c>
      <c r="G426" s="10" t="s">
        <v>10</v>
      </c>
      <c r="H426" s="9">
        <v>8.5</v>
      </c>
      <c r="I426" s="9"/>
      <c r="J426" s="9">
        <v>1000</v>
      </c>
      <c r="K426" s="5">
        <f t="shared" si="57"/>
        <v>1</v>
      </c>
      <c r="L426" s="6">
        <f t="shared" si="65"/>
        <v>0</v>
      </c>
      <c r="M426" s="3"/>
      <c r="N426" s="11">
        <f t="shared" si="58"/>
        <v>9.5</v>
      </c>
      <c r="O426" s="5"/>
      <c r="P426" s="5">
        <v>2</v>
      </c>
      <c r="Q426" s="5">
        <v>0.25</v>
      </c>
      <c r="R426" s="12">
        <f t="shared" si="64"/>
        <v>11.75</v>
      </c>
      <c r="S426" s="3"/>
      <c r="T426" s="9">
        <f>SUMIFS('Shop Wastage+CS Margin'!F:F,'Shop Wastage+CS Margin'!D:D,'Franchise Wastage '!D426,'Shop Wastage+CS Margin'!C:C,'Franchise Wastage '!C426)</f>
        <v>30</v>
      </c>
      <c r="U426" s="13">
        <f>SUMIFS('Shop Wastage+CS Margin'!A:A,'Shop Wastage+CS Margin'!D:D,'Franchise Wastage '!D426,'Shop Wastage+CS Margin'!C:C,'Franchise Wastage '!C426)</f>
        <v>5</v>
      </c>
      <c r="V426" s="16">
        <f t="shared" si="62"/>
        <v>17</v>
      </c>
      <c r="W426" s="3">
        <v>15.5</v>
      </c>
      <c r="X426" s="7">
        <f t="shared" si="61"/>
        <v>3.75</v>
      </c>
      <c r="Y426" s="7">
        <f t="shared" si="59"/>
        <v>18.25</v>
      </c>
      <c r="AA426" s="18">
        <f>SUMIFS(Sheet3!C:C,Sheet3!B:B,'Franchise Wastage '!D426,Sheet3!A:A,'Franchise Wastage '!C427)</f>
        <v>17.333333333333332</v>
      </c>
      <c r="AC426" s="3">
        <f t="shared" si="63"/>
        <v>14.5</v>
      </c>
    </row>
    <row r="427" spans="1:29" ht="15" customHeight="1" x14ac:dyDescent="0.25">
      <c r="A427">
        <f t="shared" si="60"/>
        <v>15.5</v>
      </c>
      <c r="B427" s="20" t="s">
        <v>2158</v>
      </c>
      <c r="C427" s="20" t="s">
        <v>72</v>
      </c>
      <c r="D427" s="20" t="s">
        <v>363</v>
      </c>
      <c r="E427" s="20">
        <v>70</v>
      </c>
      <c r="F427" s="20">
        <v>0.6</v>
      </c>
      <c r="G427" s="10" t="s">
        <v>10</v>
      </c>
      <c r="H427" s="9">
        <v>8.5</v>
      </c>
      <c r="I427" s="9"/>
      <c r="J427" s="9">
        <v>1000</v>
      </c>
      <c r="K427" s="5">
        <f t="shared" si="57"/>
        <v>1</v>
      </c>
      <c r="L427" s="6">
        <f t="shared" si="65"/>
        <v>0</v>
      </c>
      <c r="M427" s="3"/>
      <c r="N427" s="11">
        <f t="shared" si="58"/>
        <v>9.5</v>
      </c>
      <c r="O427" s="5"/>
      <c r="P427" s="5">
        <v>2</v>
      </c>
      <c r="Q427" s="5">
        <v>0.25</v>
      </c>
      <c r="R427" s="12">
        <f t="shared" si="64"/>
        <v>11.75</v>
      </c>
      <c r="S427" s="3"/>
      <c r="T427" s="9">
        <f>SUMIFS('Shop Wastage+CS Margin'!F:F,'Shop Wastage+CS Margin'!D:D,'Franchise Wastage '!D427,'Shop Wastage+CS Margin'!C:C,'Franchise Wastage '!C427)</f>
        <v>30</v>
      </c>
      <c r="U427" s="13">
        <f>SUMIFS('Shop Wastage+CS Margin'!A:A,'Shop Wastage+CS Margin'!D:D,'Franchise Wastage '!D427,'Shop Wastage+CS Margin'!C:C,'Franchise Wastage '!C427)</f>
        <v>5</v>
      </c>
      <c r="V427" s="16">
        <f t="shared" si="62"/>
        <v>17</v>
      </c>
      <c r="W427" s="3">
        <v>15.5</v>
      </c>
      <c r="X427" s="7">
        <f t="shared" si="61"/>
        <v>3.75</v>
      </c>
      <c r="Y427" s="7">
        <f t="shared" si="59"/>
        <v>18.25</v>
      </c>
      <c r="AA427" s="18">
        <f>SUMIFS(Sheet3!C:C,Sheet3!B:B,'Franchise Wastage '!D427,Sheet3!A:A,'Franchise Wastage '!C428)</f>
        <v>0</v>
      </c>
      <c r="AC427" s="3">
        <f t="shared" si="63"/>
        <v>14.5</v>
      </c>
    </row>
    <row r="428" spans="1:29" ht="15" customHeight="1" x14ac:dyDescent="0.25">
      <c r="A428">
        <f t="shared" si="60"/>
        <v>15</v>
      </c>
      <c r="B428" s="20" t="s">
        <v>2158</v>
      </c>
      <c r="C428" s="20" t="s">
        <v>122</v>
      </c>
      <c r="D428" s="20" t="s">
        <v>364</v>
      </c>
      <c r="E428" s="20">
        <v>80</v>
      </c>
      <c r="F428" s="20">
        <v>0.6</v>
      </c>
      <c r="G428" s="10" t="s">
        <v>10</v>
      </c>
      <c r="H428" s="9">
        <v>8</v>
      </c>
      <c r="I428" s="9"/>
      <c r="J428" s="9">
        <v>1000</v>
      </c>
      <c r="K428" s="5">
        <f t="shared" si="57"/>
        <v>1</v>
      </c>
      <c r="L428" s="6">
        <f t="shared" si="65"/>
        <v>0</v>
      </c>
      <c r="M428" s="3"/>
      <c r="N428" s="11">
        <f t="shared" si="58"/>
        <v>9</v>
      </c>
      <c r="O428" s="5"/>
      <c r="P428" s="5">
        <v>1</v>
      </c>
      <c r="Q428" s="5">
        <v>0.25</v>
      </c>
      <c r="R428" s="12">
        <f t="shared" si="64"/>
        <v>10.25</v>
      </c>
      <c r="S428" s="3"/>
      <c r="T428" s="9">
        <f>SUMIFS('Shop Wastage+CS Margin'!F:F,'Shop Wastage+CS Margin'!D:D,'Franchise Wastage '!D428,'Shop Wastage+CS Margin'!C:C,'Franchise Wastage '!C428)</f>
        <v>34</v>
      </c>
      <c r="U428" s="13">
        <f>SUMIFS('Shop Wastage+CS Margin'!A:A,'Shop Wastage+CS Margin'!D:D,'Franchise Wastage '!D428,'Shop Wastage+CS Margin'!C:C,'Franchise Wastage '!C428)</f>
        <v>5</v>
      </c>
      <c r="V428" s="16">
        <f t="shared" si="62"/>
        <v>15.5</v>
      </c>
      <c r="W428" s="3">
        <v>15</v>
      </c>
      <c r="X428" s="7">
        <f t="shared" si="61"/>
        <v>4.75</v>
      </c>
      <c r="Y428" s="7">
        <f t="shared" si="59"/>
        <v>23.75</v>
      </c>
      <c r="AA428" s="18">
        <f>SUMIFS(Sheet3!C:C,Sheet3!B:B,'Franchise Wastage '!D428,Sheet3!A:A,'Franchise Wastage '!C429)</f>
        <v>17.350649350649352</v>
      </c>
      <c r="AC428" s="3">
        <f t="shared" si="63"/>
        <v>19</v>
      </c>
    </row>
    <row r="429" spans="1:29" ht="15" customHeight="1" x14ac:dyDescent="0.25">
      <c r="A429">
        <f t="shared" si="60"/>
        <v>15</v>
      </c>
      <c r="B429" s="20" t="s">
        <v>2158</v>
      </c>
      <c r="C429" s="20" t="s">
        <v>122</v>
      </c>
      <c r="D429" s="20" t="s">
        <v>27</v>
      </c>
      <c r="E429" s="20">
        <v>80</v>
      </c>
      <c r="F429" s="20">
        <v>0.6</v>
      </c>
      <c r="G429" s="10" t="s">
        <v>10</v>
      </c>
      <c r="H429" s="9">
        <v>8</v>
      </c>
      <c r="I429" s="9"/>
      <c r="J429" s="9">
        <v>1000</v>
      </c>
      <c r="K429" s="5">
        <f t="shared" si="57"/>
        <v>1</v>
      </c>
      <c r="L429" s="6">
        <f t="shared" si="65"/>
        <v>0</v>
      </c>
      <c r="M429" s="3"/>
      <c r="N429" s="11">
        <f t="shared" si="58"/>
        <v>9</v>
      </c>
      <c r="O429" s="5"/>
      <c r="P429" s="5">
        <v>1</v>
      </c>
      <c r="Q429" s="5">
        <v>0.25</v>
      </c>
      <c r="R429" s="12">
        <f t="shared" si="64"/>
        <v>10.25</v>
      </c>
      <c r="S429" s="3"/>
      <c r="T429" s="9">
        <f>SUMIFS('Shop Wastage+CS Margin'!F:F,'Shop Wastage+CS Margin'!D:D,'Franchise Wastage '!D429,'Shop Wastage+CS Margin'!C:C,'Franchise Wastage '!C429)</f>
        <v>33</v>
      </c>
      <c r="U429" s="13">
        <f>SUMIFS('Shop Wastage+CS Margin'!A:A,'Shop Wastage+CS Margin'!D:D,'Franchise Wastage '!D429,'Shop Wastage+CS Margin'!C:C,'Franchise Wastage '!C429)</f>
        <v>5</v>
      </c>
      <c r="V429" s="16">
        <f t="shared" si="62"/>
        <v>15.5</v>
      </c>
      <c r="W429" s="3">
        <v>15</v>
      </c>
      <c r="X429" s="7">
        <f t="shared" si="61"/>
        <v>4.75</v>
      </c>
      <c r="Y429" s="7">
        <f t="shared" si="59"/>
        <v>22.75</v>
      </c>
      <c r="AA429" s="18">
        <f>SUMIFS(Sheet3!C:C,Sheet3!B:B,'Franchise Wastage '!D429,Sheet3!A:A,'Franchise Wastage '!C430)</f>
        <v>16.42911877394636</v>
      </c>
      <c r="AC429" s="3">
        <f t="shared" si="63"/>
        <v>18</v>
      </c>
    </row>
    <row r="430" spans="1:29" ht="15" customHeight="1" x14ac:dyDescent="0.25">
      <c r="A430">
        <f t="shared" si="60"/>
        <v>15</v>
      </c>
      <c r="B430" s="20" t="s">
        <v>2158</v>
      </c>
      <c r="C430" s="20" t="s">
        <v>122</v>
      </c>
      <c r="D430" s="20" t="s">
        <v>365</v>
      </c>
      <c r="E430" s="20">
        <v>80</v>
      </c>
      <c r="F430" s="20">
        <v>0.6</v>
      </c>
      <c r="G430" s="10" t="s">
        <v>10</v>
      </c>
      <c r="H430" s="9">
        <v>8</v>
      </c>
      <c r="I430" s="9"/>
      <c r="J430" s="9">
        <v>1000</v>
      </c>
      <c r="K430" s="5">
        <f t="shared" si="57"/>
        <v>1</v>
      </c>
      <c r="L430" s="6">
        <f t="shared" si="65"/>
        <v>0</v>
      </c>
      <c r="M430" s="3"/>
      <c r="N430" s="11">
        <f t="shared" si="58"/>
        <v>9</v>
      </c>
      <c r="O430" s="5"/>
      <c r="P430" s="5">
        <v>1</v>
      </c>
      <c r="Q430" s="5">
        <v>0.25</v>
      </c>
      <c r="R430" s="12">
        <f t="shared" si="64"/>
        <v>10.25</v>
      </c>
      <c r="S430" s="3"/>
      <c r="T430" s="9">
        <f>SUMIFS('Shop Wastage+CS Margin'!F:F,'Shop Wastage+CS Margin'!D:D,'Franchise Wastage '!D430,'Shop Wastage+CS Margin'!C:C,'Franchise Wastage '!C430)</f>
        <v>34</v>
      </c>
      <c r="U430" s="13">
        <f>SUMIFS('Shop Wastage+CS Margin'!A:A,'Shop Wastage+CS Margin'!D:D,'Franchise Wastage '!D430,'Shop Wastage+CS Margin'!C:C,'Franchise Wastage '!C430)</f>
        <v>5</v>
      </c>
      <c r="V430" s="16">
        <f t="shared" si="62"/>
        <v>15.5</v>
      </c>
      <c r="W430" s="3">
        <v>15</v>
      </c>
      <c r="X430" s="7">
        <f t="shared" si="61"/>
        <v>4.75</v>
      </c>
      <c r="Y430" s="7">
        <f t="shared" si="59"/>
        <v>23.75</v>
      </c>
      <c r="AA430" s="18">
        <f>SUMIFS(Sheet3!C:C,Sheet3!B:B,'Franchise Wastage '!D430,Sheet3!A:A,'Franchise Wastage '!C431)</f>
        <v>0</v>
      </c>
      <c r="AC430" s="3">
        <f t="shared" si="63"/>
        <v>19</v>
      </c>
    </row>
    <row r="431" spans="1:29" ht="15" customHeight="1" x14ac:dyDescent="0.25">
      <c r="A431">
        <f t="shared" si="60"/>
        <v>18</v>
      </c>
      <c r="B431" s="20" t="s">
        <v>2158</v>
      </c>
      <c r="C431" s="20" t="s">
        <v>56</v>
      </c>
      <c r="D431" s="20" t="s">
        <v>57</v>
      </c>
      <c r="E431" s="20">
        <v>70</v>
      </c>
      <c r="F431" s="20">
        <v>0.6</v>
      </c>
      <c r="G431" s="10" t="s">
        <v>10</v>
      </c>
      <c r="H431" s="9">
        <v>11</v>
      </c>
      <c r="I431" s="9"/>
      <c r="J431" s="9">
        <v>1000</v>
      </c>
      <c r="K431" s="5">
        <f t="shared" si="57"/>
        <v>1</v>
      </c>
      <c r="L431" s="6">
        <f t="shared" si="65"/>
        <v>0</v>
      </c>
      <c r="M431" s="3"/>
      <c r="N431" s="11">
        <f t="shared" si="58"/>
        <v>12</v>
      </c>
      <c r="O431" s="5"/>
      <c r="P431" s="5">
        <v>2</v>
      </c>
      <c r="Q431" s="5">
        <v>0.25</v>
      </c>
      <c r="R431" s="12">
        <f t="shared" si="64"/>
        <v>14.25</v>
      </c>
      <c r="S431" s="3"/>
      <c r="T431" s="9">
        <f>SUMIFS('Shop Wastage+CS Margin'!F:F,'Shop Wastage+CS Margin'!D:D,'Franchise Wastage '!D431,'Shop Wastage+CS Margin'!C:C,'Franchise Wastage '!C431)</f>
        <v>35</v>
      </c>
      <c r="U431" s="13">
        <f>SUMIFS('Shop Wastage+CS Margin'!A:A,'Shop Wastage+CS Margin'!D:D,'Franchise Wastage '!D431,'Shop Wastage+CS Margin'!C:C,'Franchise Wastage '!C431)</f>
        <v>5</v>
      </c>
      <c r="V431" s="16">
        <f t="shared" si="62"/>
        <v>19.5</v>
      </c>
      <c r="W431" s="3">
        <v>18</v>
      </c>
      <c r="X431" s="7">
        <f t="shared" si="61"/>
        <v>3.75</v>
      </c>
      <c r="Y431" s="7">
        <f t="shared" si="59"/>
        <v>20.75</v>
      </c>
      <c r="AA431" s="18">
        <f>SUMIFS(Sheet3!C:C,Sheet3!B:B,'Franchise Wastage '!D431,Sheet3!A:A,'Franchise Wastage '!C432)</f>
        <v>19</v>
      </c>
      <c r="AC431" s="3">
        <f t="shared" si="63"/>
        <v>17</v>
      </c>
    </row>
    <row r="432" spans="1:29" ht="15" customHeight="1" x14ac:dyDescent="0.25">
      <c r="A432">
        <f t="shared" si="60"/>
        <v>18</v>
      </c>
      <c r="B432" s="20" t="s">
        <v>2158</v>
      </c>
      <c r="C432" s="20" t="s">
        <v>56</v>
      </c>
      <c r="D432" s="20" t="s">
        <v>30</v>
      </c>
      <c r="E432" s="20">
        <v>70</v>
      </c>
      <c r="F432" s="20">
        <v>0.6</v>
      </c>
      <c r="G432" s="10" t="s">
        <v>10</v>
      </c>
      <c r="H432" s="9">
        <v>11</v>
      </c>
      <c r="I432" s="9"/>
      <c r="J432" s="9">
        <v>1000</v>
      </c>
      <c r="K432" s="5">
        <f t="shared" si="57"/>
        <v>1</v>
      </c>
      <c r="L432" s="6">
        <f t="shared" si="65"/>
        <v>0</v>
      </c>
      <c r="M432" s="3"/>
      <c r="N432" s="11">
        <f t="shared" si="58"/>
        <v>12</v>
      </c>
      <c r="O432" s="5"/>
      <c r="P432" s="5">
        <v>2</v>
      </c>
      <c r="Q432" s="5">
        <v>0.25</v>
      </c>
      <c r="R432" s="12">
        <f t="shared" si="64"/>
        <v>14.25</v>
      </c>
      <c r="S432" s="3"/>
      <c r="T432" s="9">
        <f>SUMIFS('Shop Wastage+CS Margin'!F:F,'Shop Wastage+CS Margin'!D:D,'Franchise Wastage '!D432,'Shop Wastage+CS Margin'!C:C,'Franchise Wastage '!C432)</f>
        <v>35</v>
      </c>
      <c r="U432" s="13">
        <f>SUMIFS('Shop Wastage+CS Margin'!A:A,'Shop Wastage+CS Margin'!D:D,'Franchise Wastage '!D432,'Shop Wastage+CS Margin'!C:C,'Franchise Wastage '!C432)</f>
        <v>5</v>
      </c>
      <c r="V432" s="16">
        <f t="shared" si="62"/>
        <v>19.5</v>
      </c>
      <c r="W432" s="3">
        <v>18</v>
      </c>
      <c r="X432" s="7">
        <f t="shared" si="61"/>
        <v>3.75</v>
      </c>
      <c r="Y432" s="7">
        <f t="shared" si="59"/>
        <v>20.75</v>
      </c>
      <c r="AA432" s="18">
        <f>SUMIFS(Sheet3!C:C,Sheet3!B:B,'Franchise Wastage '!D432,Sheet3!A:A,'Franchise Wastage '!C433)</f>
        <v>19.327790973871736</v>
      </c>
      <c r="AC432" s="3">
        <f t="shared" si="63"/>
        <v>17</v>
      </c>
    </row>
    <row r="433" spans="1:29" ht="15" customHeight="1" x14ac:dyDescent="0.25">
      <c r="A433">
        <f t="shared" si="60"/>
        <v>18</v>
      </c>
      <c r="B433" s="20" t="s">
        <v>2158</v>
      </c>
      <c r="C433" s="20" t="s">
        <v>56</v>
      </c>
      <c r="D433" s="20" t="s">
        <v>58</v>
      </c>
      <c r="E433" s="20">
        <v>70</v>
      </c>
      <c r="F433" s="20">
        <v>0.6</v>
      </c>
      <c r="G433" s="10" t="s">
        <v>10</v>
      </c>
      <c r="H433" s="9">
        <v>11</v>
      </c>
      <c r="I433" s="9"/>
      <c r="J433" s="9">
        <v>1000</v>
      </c>
      <c r="K433" s="5">
        <f t="shared" si="57"/>
        <v>1</v>
      </c>
      <c r="L433" s="6">
        <f t="shared" si="65"/>
        <v>0</v>
      </c>
      <c r="M433" s="3"/>
      <c r="N433" s="11">
        <f t="shared" si="58"/>
        <v>12</v>
      </c>
      <c r="O433" s="5"/>
      <c r="P433" s="5">
        <v>2</v>
      </c>
      <c r="Q433" s="5">
        <v>0.25</v>
      </c>
      <c r="R433" s="12">
        <f t="shared" si="64"/>
        <v>14.25</v>
      </c>
      <c r="S433" s="3"/>
      <c r="T433" s="9">
        <f>SUMIFS('Shop Wastage+CS Margin'!F:F,'Shop Wastage+CS Margin'!D:D,'Franchise Wastage '!D433,'Shop Wastage+CS Margin'!C:C,'Franchise Wastage '!C433)</f>
        <v>35</v>
      </c>
      <c r="U433" s="13">
        <f>SUMIFS('Shop Wastage+CS Margin'!A:A,'Shop Wastage+CS Margin'!D:D,'Franchise Wastage '!D433,'Shop Wastage+CS Margin'!C:C,'Franchise Wastage '!C433)</f>
        <v>5</v>
      </c>
      <c r="V433" s="16">
        <f t="shared" si="62"/>
        <v>19.5</v>
      </c>
      <c r="W433" s="3">
        <v>18</v>
      </c>
      <c r="X433" s="7">
        <f t="shared" si="61"/>
        <v>3.75</v>
      </c>
      <c r="Y433" s="7">
        <f t="shared" si="59"/>
        <v>20.75</v>
      </c>
      <c r="AA433" s="18">
        <f>SUMIFS(Sheet3!C:C,Sheet3!B:B,'Franchise Wastage '!D433,Sheet3!A:A,'Franchise Wastage '!C434)</f>
        <v>18.296207104154124</v>
      </c>
      <c r="AC433" s="3">
        <f t="shared" si="63"/>
        <v>17</v>
      </c>
    </row>
    <row r="434" spans="1:29" ht="15" customHeight="1" x14ac:dyDescent="0.25">
      <c r="A434">
        <f t="shared" si="60"/>
        <v>18</v>
      </c>
      <c r="B434" s="20" t="s">
        <v>2158</v>
      </c>
      <c r="C434" s="20" t="s">
        <v>56</v>
      </c>
      <c r="D434" s="20" t="s">
        <v>25</v>
      </c>
      <c r="E434" s="20">
        <v>70</v>
      </c>
      <c r="F434" s="20">
        <v>0.6</v>
      </c>
      <c r="G434" s="10" t="s">
        <v>10</v>
      </c>
      <c r="H434" s="9">
        <v>11</v>
      </c>
      <c r="I434" s="9"/>
      <c r="J434" s="9">
        <v>1000</v>
      </c>
      <c r="K434" s="5">
        <f t="shared" si="57"/>
        <v>1</v>
      </c>
      <c r="L434" s="6">
        <f t="shared" si="65"/>
        <v>0</v>
      </c>
      <c r="M434" s="3"/>
      <c r="N434" s="11">
        <f t="shared" si="58"/>
        <v>12</v>
      </c>
      <c r="O434" s="5"/>
      <c r="P434" s="5">
        <v>2</v>
      </c>
      <c r="Q434" s="5">
        <v>0.25</v>
      </c>
      <c r="R434" s="12">
        <f t="shared" si="64"/>
        <v>14.25</v>
      </c>
      <c r="S434" s="3"/>
      <c r="T434" s="9">
        <f>SUMIFS('Shop Wastage+CS Margin'!F:F,'Shop Wastage+CS Margin'!D:D,'Franchise Wastage '!D434,'Shop Wastage+CS Margin'!C:C,'Franchise Wastage '!C434)</f>
        <v>35</v>
      </c>
      <c r="U434" s="13">
        <f>SUMIFS('Shop Wastage+CS Margin'!A:A,'Shop Wastage+CS Margin'!D:D,'Franchise Wastage '!D434,'Shop Wastage+CS Margin'!C:C,'Franchise Wastage '!C434)</f>
        <v>5</v>
      </c>
      <c r="V434" s="16">
        <f t="shared" si="62"/>
        <v>19.5</v>
      </c>
      <c r="W434" s="3">
        <v>18</v>
      </c>
      <c r="X434" s="7">
        <f t="shared" si="61"/>
        <v>3.75</v>
      </c>
      <c r="Y434" s="7">
        <f t="shared" si="59"/>
        <v>20.75</v>
      </c>
      <c r="AA434" s="18">
        <f>SUMIFS(Sheet3!C:C,Sheet3!B:B,'Franchise Wastage '!D434,Sheet3!A:A,'Franchise Wastage '!C435)</f>
        <v>0</v>
      </c>
      <c r="AC434" s="3">
        <f t="shared" si="63"/>
        <v>17</v>
      </c>
    </row>
    <row r="435" spans="1:29" ht="15" customHeight="1" x14ac:dyDescent="0.25">
      <c r="A435">
        <f t="shared" si="60"/>
        <v>18</v>
      </c>
      <c r="B435" s="20" t="s">
        <v>2158</v>
      </c>
      <c r="C435" s="20" t="s">
        <v>56</v>
      </c>
      <c r="D435" s="20" t="s">
        <v>63</v>
      </c>
      <c r="E435" s="20">
        <v>70</v>
      </c>
      <c r="F435" s="20">
        <v>0.6</v>
      </c>
      <c r="G435" s="10" t="s">
        <v>10</v>
      </c>
      <c r="H435" s="9">
        <v>11</v>
      </c>
      <c r="I435" s="9"/>
      <c r="J435" s="9">
        <v>1000</v>
      </c>
      <c r="K435" s="5">
        <f t="shared" si="57"/>
        <v>1</v>
      </c>
      <c r="L435" s="6">
        <f t="shared" si="65"/>
        <v>0</v>
      </c>
      <c r="M435" s="3"/>
      <c r="N435" s="11">
        <f t="shared" si="58"/>
        <v>12</v>
      </c>
      <c r="O435" s="5"/>
      <c r="P435" s="5">
        <v>2</v>
      </c>
      <c r="Q435" s="5">
        <v>0.25</v>
      </c>
      <c r="R435" s="12">
        <f t="shared" si="64"/>
        <v>14.25</v>
      </c>
      <c r="S435" s="3"/>
      <c r="T435" s="9">
        <f>SUMIFS('Shop Wastage+CS Margin'!F:F,'Shop Wastage+CS Margin'!D:D,'Franchise Wastage '!D435,'Shop Wastage+CS Margin'!C:C,'Franchise Wastage '!C435)</f>
        <v>35</v>
      </c>
      <c r="U435" s="13">
        <f>SUMIFS('Shop Wastage+CS Margin'!A:A,'Shop Wastage+CS Margin'!D:D,'Franchise Wastage '!D435,'Shop Wastage+CS Margin'!C:C,'Franchise Wastage '!C435)</f>
        <v>5</v>
      </c>
      <c r="V435" s="16">
        <f t="shared" si="62"/>
        <v>19.5</v>
      </c>
      <c r="W435" s="3">
        <v>18</v>
      </c>
      <c r="X435" s="7">
        <f t="shared" si="61"/>
        <v>3.75</v>
      </c>
      <c r="Y435" s="7">
        <f t="shared" si="59"/>
        <v>20.75</v>
      </c>
      <c r="AA435" s="18">
        <f>SUMIFS(Sheet3!C:C,Sheet3!B:B,'Franchise Wastage '!D435,Sheet3!A:A,'Franchise Wastage '!C436)</f>
        <v>16.421052631578949</v>
      </c>
      <c r="AC435" s="3">
        <f t="shared" si="63"/>
        <v>17</v>
      </c>
    </row>
    <row r="436" spans="1:29" ht="15" customHeight="1" x14ac:dyDescent="0.25">
      <c r="A436">
        <f t="shared" si="60"/>
        <v>18</v>
      </c>
      <c r="B436" s="20" t="s">
        <v>2158</v>
      </c>
      <c r="C436" s="20" t="s">
        <v>56</v>
      </c>
      <c r="D436" s="20" t="s">
        <v>64</v>
      </c>
      <c r="E436" s="20">
        <v>70</v>
      </c>
      <c r="F436" s="20">
        <v>0.6</v>
      </c>
      <c r="G436" s="10" t="s">
        <v>10</v>
      </c>
      <c r="H436" s="9">
        <v>11</v>
      </c>
      <c r="I436" s="9"/>
      <c r="J436" s="9">
        <v>1000</v>
      </c>
      <c r="K436" s="5">
        <f t="shared" si="57"/>
        <v>1</v>
      </c>
      <c r="L436" s="6">
        <f t="shared" si="65"/>
        <v>0</v>
      </c>
      <c r="M436" s="3"/>
      <c r="N436" s="11">
        <f t="shared" si="58"/>
        <v>12</v>
      </c>
      <c r="O436" s="5"/>
      <c r="P436" s="5">
        <v>2</v>
      </c>
      <c r="Q436" s="5">
        <v>0.25</v>
      </c>
      <c r="R436" s="12">
        <f t="shared" si="64"/>
        <v>14.25</v>
      </c>
      <c r="S436" s="3"/>
      <c r="T436" s="9">
        <f>SUMIFS('Shop Wastage+CS Margin'!F:F,'Shop Wastage+CS Margin'!D:D,'Franchise Wastage '!D436,'Shop Wastage+CS Margin'!C:C,'Franchise Wastage '!C436)</f>
        <v>34</v>
      </c>
      <c r="U436" s="13">
        <f>SUMIFS('Shop Wastage+CS Margin'!A:A,'Shop Wastage+CS Margin'!D:D,'Franchise Wastage '!D436,'Shop Wastage+CS Margin'!C:C,'Franchise Wastage '!C436)</f>
        <v>5</v>
      </c>
      <c r="V436" s="16">
        <f t="shared" si="62"/>
        <v>19.5</v>
      </c>
      <c r="W436" s="3">
        <v>18</v>
      </c>
      <c r="X436" s="7">
        <f t="shared" si="61"/>
        <v>3.75</v>
      </c>
      <c r="Y436" s="7">
        <f t="shared" si="59"/>
        <v>19.75</v>
      </c>
      <c r="AA436" s="18">
        <f>SUMIFS(Sheet3!C:C,Sheet3!B:B,'Franchise Wastage '!D436,Sheet3!A:A,'Franchise Wastage '!C437)</f>
        <v>18.8</v>
      </c>
      <c r="AC436" s="3">
        <f t="shared" si="63"/>
        <v>16</v>
      </c>
    </row>
    <row r="437" spans="1:29" ht="15" customHeight="1" x14ac:dyDescent="0.25">
      <c r="A437">
        <f t="shared" si="60"/>
        <v>18</v>
      </c>
      <c r="B437" s="20" t="s">
        <v>2158</v>
      </c>
      <c r="C437" s="20" t="s">
        <v>56</v>
      </c>
      <c r="D437" s="20" t="s">
        <v>65</v>
      </c>
      <c r="E437" s="20">
        <v>70</v>
      </c>
      <c r="F437" s="20">
        <v>0.6</v>
      </c>
      <c r="G437" s="10" t="s">
        <v>10</v>
      </c>
      <c r="H437" s="9">
        <v>11</v>
      </c>
      <c r="I437" s="9"/>
      <c r="J437" s="9">
        <v>1000</v>
      </c>
      <c r="K437" s="5">
        <f t="shared" si="57"/>
        <v>1</v>
      </c>
      <c r="L437" s="6">
        <f t="shared" si="65"/>
        <v>0</v>
      </c>
      <c r="M437" s="3"/>
      <c r="N437" s="11">
        <f t="shared" si="58"/>
        <v>12</v>
      </c>
      <c r="O437" s="5"/>
      <c r="P437" s="5">
        <v>2</v>
      </c>
      <c r="Q437" s="5">
        <v>0.25</v>
      </c>
      <c r="R437" s="12">
        <f t="shared" si="64"/>
        <v>14.25</v>
      </c>
      <c r="S437" s="3"/>
      <c r="T437" s="9">
        <f>SUMIFS('Shop Wastage+CS Margin'!F:F,'Shop Wastage+CS Margin'!D:D,'Franchise Wastage '!D437,'Shop Wastage+CS Margin'!C:C,'Franchise Wastage '!C437)</f>
        <v>34</v>
      </c>
      <c r="U437" s="13">
        <f>SUMIFS('Shop Wastage+CS Margin'!A:A,'Shop Wastage+CS Margin'!D:D,'Franchise Wastage '!D437,'Shop Wastage+CS Margin'!C:C,'Franchise Wastage '!C437)</f>
        <v>5</v>
      </c>
      <c r="V437" s="16">
        <f t="shared" si="62"/>
        <v>19.5</v>
      </c>
      <c r="W437" s="3">
        <v>18</v>
      </c>
      <c r="X437" s="7">
        <f t="shared" si="61"/>
        <v>3.75</v>
      </c>
      <c r="Y437" s="7">
        <f t="shared" si="59"/>
        <v>19.75</v>
      </c>
      <c r="AA437" s="18">
        <f>SUMIFS(Sheet3!C:C,Sheet3!B:B,'Franchise Wastage '!D437,Sheet3!A:A,'Franchise Wastage '!C438)</f>
        <v>19.037037037037038</v>
      </c>
      <c r="AC437" s="3">
        <f t="shared" si="63"/>
        <v>16</v>
      </c>
    </row>
    <row r="438" spans="1:29" ht="15" customHeight="1" x14ac:dyDescent="0.25">
      <c r="A438">
        <f t="shared" si="60"/>
        <v>18</v>
      </c>
      <c r="B438" s="20" t="s">
        <v>2158</v>
      </c>
      <c r="C438" s="20" t="s">
        <v>56</v>
      </c>
      <c r="D438" s="20" t="s">
        <v>66</v>
      </c>
      <c r="E438" s="20">
        <v>70</v>
      </c>
      <c r="F438" s="20">
        <v>0.6</v>
      </c>
      <c r="G438" s="10" t="s">
        <v>10</v>
      </c>
      <c r="H438" s="9">
        <v>11</v>
      </c>
      <c r="I438" s="9"/>
      <c r="J438" s="9">
        <v>1000</v>
      </c>
      <c r="K438" s="5">
        <f t="shared" si="57"/>
        <v>1</v>
      </c>
      <c r="L438" s="6">
        <f t="shared" si="65"/>
        <v>0</v>
      </c>
      <c r="M438" s="3"/>
      <c r="N438" s="11">
        <f t="shared" si="58"/>
        <v>12</v>
      </c>
      <c r="O438" s="5"/>
      <c r="P438" s="5">
        <v>2</v>
      </c>
      <c r="Q438" s="5">
        <v>0.25</v>
      </c>
      <c r="R438" s="12">
        <f t="shared" si="64"/>
        <v>14.25</v>
      </c>
      <c r="S438" s="3"/>
      <c r="T438" s="9">
        <f>SUMIFS('Shop Wastage+CS Margin'!F:F,'Shop Wastage+CS Margin'!D:D,'Franchise Wastage '!D438,'Shop Wastage+CS Margin'!C:C,'Franchise Wastage '!C438)</f>
        <v>35</v>
      </c>
      <c r="U438" s="13">
        <f>SUMIFS('Shop Wastage+CS Margin'!A:A,'Shop Wastage+CS Margin'!D:D,'Franchise Wastage '!D438,'Shop Wastage+CS Margin'!C:C,'Franchise Wastage '!C438)</f>
        <v>5</v>
      </c>
      <c r="V438" s="16">
        <f t="shared" si="62"/>
        <v>19.5</v>
      </c>
      <c r="W438" s="3">
        <v>18</v>
      </c>
      <c r="X438" s="7">
        <f t="shared" si="61"/>
        <v>3.75</v>
      </c>
      <c r="Y438" s="7">
        <f t="shared" si="59"/>
        <v>20.75</v>
      </c>
      <c r="AA438" s="18">
        <f>SUMIFS(Sheet3!C:C,Sheet3!B:B,'Franchise Wastage '!D438,Sheet3!A:A,'Franchise Wastage '!C439)</f>
        <v>0</v>
      </c>
      <c r="AC438" s="3">
        <f t="shared" si="63"/>
        <v>17</v>
      </c>
    </row>
    <row r="439" spans="1:29" ht="15" customHeight="1" x14ac:dyDescent="0.25">
      <c r="A439">
        <f t="shared" si="60"/>
        <v>5</v>
      </c>
      <c r="B439" s="20" t="s">
        <v>366</v>
      </c>
      <c r="C439" s="20" t="s">
        <v>87</v>
      </c>
      <c r="D439" s="20" t="s">
        <v>89</v>
      </c>
      <c r="E439" s="20">
        <v>100</v>
      </c>
      <c r="F439" s="20">
        <v>1</v>
      </c>
      <c r="G439" s="10" t="s">
        <v>10</v>
      </c>
      <c r="H439" s="9">
        <v>0</v>
      </c>
      <c r="I439" s="9"/>
      <c r="J439" s="9">
        <v>1000</v>
      </c>
      <c r="K439" s="5">
        <f t="shared" si="57"/>
        <v>1.6666666666666667</v>
      </c>
      <c r="L439" s="6">
        <f t="shared" si="65"/>
        <v>0</v>
      </c>
      <c r="M439" s="3"/>
      <c r="N439" s="11">
        <f t="shared" si="58"/>
        <v>1.6666666666666667</v>
      </c>
      <c r="O439" s="5"/>
      <c r="P439" s="5">
        <v>1</v>
      </c>
      <c r="Q439" s="5">
        <v>0.25</v>
      </c>
      <c r="R439" s="12">
        <f t="shared" si="64"/>
        <v>2.916666666666667</v>
      </c>
      <c r="S439" s="3"/>
      <c r="T439" s="9">
        <f>SUMIFS('Shop Wastage+CS Margin'!F:F,'Shop Wastage+CS Margin'!D:D,'Franchise Wastage '!D439,'Shop Wastage+CS Margin'!C:C,'Franchise Wastage '!C439)</f>
        <v>9</v>
      </c>
      <c r="U439" s="13">
        <f>SUMIFS('Shop Wastage+CS Margin'!A:A,'Shop Wastage+CS Margin'!D:D,'Franchise Wastage '!D439,'Shop Wastage+CS Margin'!C:C,'Franchise Wastage '!C439)</f>
        <v>2</v>
      </c>
      <c r="V439" s="16">
        <f t="shared" si="62"/>
        <v>5.166666666666667</v>
      </c>
      <c r="W439" s="3">
        <v>5</v>
      </c>
      <c r="X439" s="7">
        <f t="shared" si="61"/>
        <v>2.083333333333333</v>
      </c>
      <c r="Y439" s="7">
        <f t="shared" si="59"/>
        <v>6.083333333333333</v>
      </c>
      <c r="AA439" s="18">
        <f>SUMIFS(Sheet3!C:C,Sheet3!B:B,'Franchise Wastage '!D439,Sheet3!A:A,'Franchise Wastage '!C440)</f>
        <v>6.0780141843971629</v>
      </c>
      <c r="AC439" s="3">
        <f t="shared" si="63"/>
        <v>4</v>
      </c>
    </row>
    <row r="440" spans="1:29" ht="15" customHeight="1" x14ac:dyDescent="0.25">
      <c r="A440">
        <f t="shared" si="60"/>
        <v>5</v>
      </c>
      <c r="B440" s="20" t="s">
        <v>366</v>
      </c>
      <c r="C440" s="20" t="s">
        <v>87</v>
      </c>
      <c r="D440" s="20" t="s">
        <v>90</v>
      </c>
      <c r="E440" s="20">
        <v>100</v>
      </c>
      <c r="F440" s="20">
        <v>1</v>
      </c>
      <c r="G440" s="10" t="s">
        <v>10</v>
      </c>
      <c r="H440" s="9">
        <v>0</v>
      </c>
      <c r="I440" s="9"/>
      <c r="J440" s="9">
        <v>1000</v>
      </c>
      <c r="K440" s="5">
        <f t="shared" si="57"/>
        <v>1.6666666666666667</v>
      </c>
      <c r="L440" s="6">
        <f t="shared" si="65"/>
        <v>0</v>
      </c>
      <c r="M440" s="3"/>
      <c r="N440" s="11">
        <f t="shared" si="58"/>
        <v>1.6666666666666667</v>
      </c>
      <c r="O440" s="5"/>
      <c r="P440" s="5">
        <v>1</v>
      </c>
      <c r="Q440" s="5">
        <v>0.25</v>
      </c>
      <c r="R440" s="12">
        <f t="shared" si="64"/>
        <v>2.916666666666667</v>
      </c>
      <c r="S440" s="3"/>
      <c r="T440" s="9">
        <f>SUMIFS('Shop Wastage+CS Margin'!F:F,'Shop Wastage+CS Margin'!D:D,'Franchise Wastage '!D440,'Shop Wastage+CS Margin'!C:C,'Franchise Wastage '!C440)</f>
        <v>9</v>
      </c>
      <c r="U440" s="13">
        <f>SUMIFS('Shop Wastage+CS Margin'!A:A,'Shop Wastage+CS Margin'!D:D,'Franchise Wastage '!D440,'Shop Wastage+CS Margin'!C:C,'Franchise Wastage '!C440)</f>
        <v>2</v>
      </c>
      <c r="V440" s="16">
        <f t="shared" si="62"/>
        <v>5.166666666666667</v>
      </c>
      <c r="W440" s="3">
        <v>5</v>
      </c>
      <c r="X440" s="7">
        <f t="shared" si="61"/>
        <v>2.083333333333333</v>
      </c>
      <c r="Y440" s="7">
        <f t="shared" si="59"/>
        <v>6.083333333333333</v>
      </c>
      <c r="AA440" s="18">
        <f>SUMIFS(Sheet3!C:C,Sheet3!B:B,'Franchise Wastage '!D440,Sheet3!A:A,'Franchise Wastage '!C441)</f>
        <v>6.2727272727272725</v>
      </c>
      <c r="AC440" s="3">
        <f t="shared" si="63"/>
        <v>4</v>
      </c>
    </row>
    <row r="441" spans="1:29" ht="15" customHeight="1" x14ac:dyDescent="0.25">
      <c r="A441">
        <f t="shared" si="60"/>
        <v>5</v>
      </c>
      <c r="B441" s="20" t="s">
        <v>366</v>
      </c>
      <c r="C441" s="20" t="s">
        <v>87</v>
      </c>
      <c r="D441" s="20" t="s">
        <v>91</v>
      </c>
      <c r="E441" s="20">
        <v>100</v>
      </c>
      <c r="F441" s="20">
        <v>1</v>
      </c>
      <c r="G441" s="10" t="s">
        <v>10</v>
      </c>
      <c r="H441" s="9">
        <v>0</v>
      </c>
      <c r="I441" s="9"/>
      <c r="J441" s="9">
        <v>1000</v>
      </c>
      <c r="K441" s="5">
        <f t="shared" si="57"/>
        <v>1.6666666666666667</v>
      </c>
      <c r="L441" s="6">
        <f t="shared" si="65"/>
        <v>0</v>
      </c>
      <c r="M441" s="3"/>
      <c r="N441" s="11">
        <f t="shared" si="58"/>
        <v>1.6666666666666667</v>
      </c>
      <c r="O441" s="5"/>
      <c r="P441" s="5">
        <v>1</v>
      </c>
      <c r="Q441" s="5">
        <v>0.25</v>
      </c>
      <c r="R441" s="12">
        <f t="shared" si="64"/>
        <v>2.916666666666667</v>
      </c>
      <c r="S441" s="3"/>
      <c r="T441" s="9">
        <f>SUMIFS('Shop Wastage+CS Margin'!F:F,'Shop Wastage+CS Margin'!D:D,'Franchise Wastage '!D441,'Shop Wastage+CS Margin'!C:C,'Franchise Wastage '!C441)</f>
        <v>9</v>
      </c>
      <c r="U441" s="13">
        <f>SUMIFS('Shop Wastage+CS Margin'!A:A,'Shop Wastage+CS Margin'!D:D,'Franchise Wastage '!D441,'Shop Wastage+CS Margin'!C:C,'Franchise Wastage '!C441)</f>
        <v>2</v>
      </c>
      <c r="V441" s="16">
        <f t="shared" si="62"/>
        <v>5.166666666666667</v>
      </c>
      <c r="W441" s="3">
        <v>5</v>
      </c>
      <c r="X441" s="7">
        <f t="shared" si="61"/>
        <v>2.083333333333333</v>
      </c>
      <c r="Y441" s="7">
        <f t="shared" si="59"/>
        <v>6.083333333333333</v>
      </c>
      <c r="AA441" s="18">
        <f>SUMIFS(Sheet3!C:C,Sheet3!B:B,'Franchise Wastage '!D441,Sheet3!A:A,'Franchise Wastage '!C442)</f>
        <v>6.634615384615385</v>
      </c>
      <c r="AC441" s="3">
        <f t="shared" si="63"/>
        <v>4</v>
      </c>
    </row>
    <row r="442" spans="1:29" ht="15" customHeight="1" x14ac:dyDescent="0.25">
      <c r="A442">
        <f t="shared" si="60"/>
        <v>12</v>
      </c>
      <c r="B442" s="20" t="s">
        <v>366</v>
      </c>
      <c r="C442" s="20" t="s">
        <v>87</v>
      </c>
      <c r="D442" s="20" t="s">
        <v>95</v>
      </c>
      <c r="E442" s="20">
        <v>100</v>
      </c>
      <c r="F442" s="20">
        <v>5</v>
      </c>
      <c r="G442" s="10" t="s">
        <v>20</v>
      </c>
      <c r="H442" s="9">
        <v>0</v>
      </c>
      <c r="I442" s="9"/>
      <c r="J442" s="9">
        <v>1</v>
      </c>
      <c r="K442" s="5">
        <f t="shared" si="57"/>
        <v>0</v>
      </c>
      <c r="L442" s="6">
        <f t="shared" si="65"/>
        <v>8.3333333333333339</v>
      </c>
      <c r="M442" s="3"/>
      <c r="N442" s="11">
        <f t="shared" si="58"/>
        <v>8.3333333333333339</v>
      </c>
      <c r="O442" s="5"/>
      <c r="P442" s="5">
        <v>1</v>
      </c>
      <c r="Q442" s="5">
        <v>0.25</v>
      </c>
      <c r="R442" s="12">
        <f t="shared" si="64"/>
        <v>9.5833333333333339</v>
      </c>
      <c r="S442" s="3"/>
      <c r="T442" s="9">
        <f>SUMIFS('Shop Wastage+CS Margin'!F:F,'Shop Wastage+CS Margin'!D:D,'Franchise Wastage '!D442,'Shop Wastage+CS Margin'!C:C,'Franchise Wastage '!C442)</f>
        <v>25</v>
      </c>
      <c r="U442" s="13">
        <f>SUMIFS('Shop Wastage+CS Margin'!A:A,'Shop Wastage+CS Margin'!D:D,'Franchise Wastage '!D442,'Shop Wastage+CS Margin'!C:C,'Franchise Wastage '!C442)</f>
        <v>2</v>
      </c>
      <c r="V442" s="16">
        <f t="shared" si="62"/>
        <v>11.833333333333334</v>
      </c>
      <c r="W442" s="3">
        <v>12</v>
      </c>
      <c r="X442" s="7">
        <f t="shared" si="61"/>
        <v>2.4166666666666661</v>
      </c>
      <c r="Y442" s="7">
        <f t="shared" si="59"/>
        <v>15.416666666666666</v>
      </c>
      <c r="AA442" s="18">
        <f>SUMIFS(Sheet3!C:C,Sheet3!B:B,'Franchise Wastage '!D442,Sheet3!A:A,'Franchise Wastage '!C443)</f>
        <v>0</v>
      </c>
      <c r="AC442" s="3">
        <f t="shared" si="63"/>
        <v>13</v>
      </c>
    </row>
    <row r="443" spans="1:29" ht="15" customHeight="1" x14ac:dyDescent="0.25">
      <c r="A443">
        <f t="shared" si="60"/>
        <v>12</v>
      </c>
      <c r="B443" s="20" t="s">
        <v>366</v>
      </c>
      <c r="C443" s="20" t="s">
        <v>87</v>
      </c>
      <c r="D443" s="20" t="s">
        <v>96</v>
      </c>
      <c r="E443" s="20">
        <v>100</v>
      </c>
      <c r="F443" s="20">
        <v>5</v>
      </c>
      <c r="G443" s="10" t="s">
        <v>20</v>
      </c>
      <c r="H443" s="9">
        <v>0</v>
      </c>
      <c r="I443" s="9"/>
      <c r="J443" s="9">
        <v>1</v>
      </c>
      <c r="K443" s="5">
        <f t="shared" si="57"/>
        <v>0</v>
      </c>
      <c r="L443" s="6">
        <f t="shared" si="65"/>
        <v>8.3333333333333339</v>
      </c>
      <c r="M443" s="3"/>
      <c r="N443" s="11">
        <f t="shared" si="58"/>
        <v>8.3333333333333339</v>
      </c>
      <c r="O443" s="5"/>
      <c r="P443" s="5">
        <v>1</v>
      </c>
      <c r="Q443" s="5">
        <v>0.25</v>
      </c>
      <c r="R443" s="12">
        <f t="shared" si="64"/>
        <v>9.5833333333333339</v>
      </c>
      <c r="S443" s="3"/>
      <c r="T443" s="9">
        <f>SUMIFS('Shop Wastage+CS Margin'!F:F,'Shop Wastage+CS Margin'!D:D,'Franchise Wastage '!D443,'Shop Wastage+CS Margin'!C:C,'Franchise Wastage '!C443)</f>
        <v>25</v>
      </c>
      <c r="U443" s="13">
        <f>SUMIFS('Shop Wastage+CS Margin'!A:A,'Shop Wastage+CS Margin'!D:D,'Franchise Wastage '!D443,'Shop Wastage+CS Margin'!C:C,'Franchise Wastage '!C443)</f>
        <v>2</v>
      </c>
      <c r="V443" s="16">
        <f t="shared" si="62"/>
        <v>11.833333333333334</v>
      </c>
      <c r="W443" s="3">
        <v>12</v>
      </c>
      <c r="X443" s="7">
        <f t="shared" si="61"/>
        <v>2.4166666666666661</v>
      </c>
      <c r="Y443" s="7">
        <f t="shared" si="59"/>
        <v>15.416666666666666</v>
      </c>
      <c r="AA443" s="18">
        <f>SUMIFS(Sheet3!C:C,Sheet3!B:B,'Franchise Wastage '!D443,Sheet3!A:A,'Franchise Wastage '!C444)</f>
        <v>0</v>
      </c>
      <c r="AC443" s="3">
        <f t="shared" si="63"/>
        <v>13</v>
      </c>
    </row>
    <row r="444" spans="1:29" ht="15" customHeight="1" x14ac:dyDescent="0.25">
      <c r="A444">
        <f t="shared" si="60"/>
        <v>8</v>
      </c>
      <c r="B444" s="20" t="s">
        <v>366</v>
      </c>
      <c r="C444" s="20" t="s">
        <v>87</v>
      </c>
      <c r="D444" s="20" t="s">
        <v>97</v>
      </c>
      <c r="E444" s="20">
        <v>100</v>
      </c>
      <c r="F444" s="20">
        <v>5</v>
      </c>
      <c r="G444" s="10" t="s">
        <v>20</v>
      </c>
      <c r="H444" s="9">
        <v>0</v>
      </c>
      <c r="I444" s="9"/>
      <c r="J444" s="9">
        <v>2</v>
      </c>
      <c r="K444" s="5">
        <f t="shared" si="57"/>
        <v>0</v>
      </c>
      <c r="L444" s="6">
        <f t="shared" si="65"/>
        <v>4.166666666666667</v>
      </c>
      <c r="M444" s="3"/>
      <c r="N444" s="11">
        <f t="shared" si="58"/>
        <v>4.166666666666667</v>
      </c>
      <c r="O444" s="5"/>
      <c r="P444" s="5">
        <v>1</v>
      </c>
      <c r="Q444" s="5">
        <v>0.25</v>
      </c>
      <c r="R444" s="12">
        <f t="shared" si="64"/>
        <v>5.416666666666667</v>
      </c>
      <c r="S444" s="3"/>
      <c r="T444" s="9">
        <f>SUMIFS('Shop Wastage+CS Margin'!F:F,'Shop Wastage+CS Margin'!D:D,'Franchise Wastage '!D444,'Shop Wastage+CS Margin'!C:C,'Franchise Wastage '!C444)</f>
        <v>18</v>
      </c>
      <c r="U444" s="13">
        <f>SUMIFS('Shop Wastage+CS Margin'!A:A,'Shop Wastage+CS Margin'!D:D,'Franchise Wastage '!D444,'Shop Wastage+CS Margin'!C:C,'Franchise Wastage '!C444)</f>
        <v>2</v>
      </c>
      <c r="V444" s="16">
        <f t="shared" si="62"/>
        <v>7.666666666666667</v>
      </c>
      <c r="W444" s="3">
        <v>8</v>
      </c>
      <c r="X444" s="7">
        <f t="shared" si="61"/>
        <v>2.583333333333333</v>
      </c>
      <c r="Y444" s="7">
        <f t="shared" si="59"/>
        <v>12.583333333333332</v>
      </c>
      <c r="AA444" s="18">
        <f>SUMIFS(Sheet3!C:C,Sheet3!B:B,'Franchise Wastage '!D444,Sheet3!A:A,'Franchise Wastage '!C445)</f>
        <v>0</v>
      </c>
      <c r="AC444" s="3">
        <f t="shared" si="63"/>
        <v>10</v>
      </c>
    </row>
    <row r="445" spans="1:29" ht="15" customHeight="1" x14ac:dyDescent="0.25">
      <c r="A445">
        <f t="shared" si="60"/>
        <v>8</v>
      </c>
      <c r="B445" s="20" t="s">
        <v>366</v>
      </c>
      <c r="C445" s="20" t="s">
        <v>87</v>
      </c>
      <c r="D445" s="20" t="s">
        <v>98</v>
      </c>
      <c r="E445" s="20">
        <v>100</v>
      </c>
      <c r="F445" s="20">
        <v>5</v>
      </c>
      <c r="G445" s="10" t="s">
        <v>20</v>
      </c>
      <c r="H445" s="9">
        <v>0</v>
      </c>
      <c r="I445" s="9"/>
      <c r="J445" s="9">
        <v>2</v>
      </c>
      <c r="K445" s="5">
        <f t="shared" si="57"/>
        <v>0</v>
      </c>
      <c r="L445" s="6">
        <v>4</v>
      </c>
      <c r="M445" s="3"/>
      <c r="N445" s="11">
        <f t="shared" si="58"/>
        <v>4</v>
      </c>
      <c r="O445" s="5"/>
      <c r="P445" s="5">
        <v>1</v>
      </c>
      <c r="Q445" s="5">
        <v>0.25</v>
      </c>
      <c r="R445" s="12">
        <f t="shared" si="64"/>
        <v>5.25</v>
      </c>
      <c r="S445" s="3"/>
      <c r="T445" s="9">
        <f>SUMIFS('Shop Wastage+CS Margin'!F:F,'Shop Wastage+CS Margin'!D:D,'Franchise Wastage '!D445,'Shop Wastage+CS Margin'!C:C,'Franchise Wastage '!C445)</f>
        <v>18</v>
      </c>
      <c r="U445" s="13">
        <f>SUMIFS('Shop Wastage+CS Margin'!A:A,'Shop Wastage+CS Margin'!D:D,'Franchise Wastage '!D445,'Shop Wastage+CS Margin'!C:C,'Franchise Wastage '!C445)</f>
        <v>2</v>
      </c>
      <c r="V445" s="16">
        <f t="shared" si="62"/>
        <v>7.5</v>
      </c>
      <c r="W445" s="3">
        <v>8</v>
      </c>
      <c r="X445" s="7">
        <f t="shared" si="61"/>
        <v>2.75</v>
      </c>
      <c r="Y445" s="7">
        <f t="shared" si="59"/>
        <v>12.75</v>
      </c>
      <c r="AA445" s="18">
        <f>SUMIFS(Sheet3!C:C,Sheet3!B:B,'Franchise Wastage '!D445,Sheet3!A:A,'Franchise Wastage '!C446)</f>
        <v>0</v>
      </c>
      <c r="AC445" s="3">
        <f t="shared" si="63"/>
        <v>10</v>
      </c>
    </row>
    <row r="446" spans="1:29" ht="15" customHeight="1" x14ac:dyDescent="0.25">
      <c r="A446">
        <f t="shared" si="60"/>
        <v>8</v>
      </c>
      <c r="B446" s="20" t="s">
        <v>366</v>
      </c>
      <c r="C446" s="20" t="s">
        <v>87</v>
      </c>
      <c r="D446" s="20" t="s">
        <v>99</v>
      </c>
      <c r="E446" s="20">
        <v>100</v>
      </c>
      <c r="F446" s="20">
        <v>5</v>
      </c>
      <c r="G446" s="10" t="s">
        <v>20</v>
      </c>
      <c r="H446" s="9">
        <v>0</v>
      </c>
      <c r="I446" s="9"/>
      <c r="J446" s="9">
        <v>2</v>
      </c>
      <c r="K446" s="5">
        <f t="shared" si="57"/>
        <v>0</v>
      </c>
      <c r="L446" s="6">
        <f t="shared" ref="L446:L475" si="66">(((IF(G446="Pcs",F446,"0"))/J446)*1000)/($D$1*10)</f>
        <v>4.166666666666667</v>
      </c>
      <c r="M446" s="3"/>
      <c r="N446" s="11">
        <f t="shared" si="58"/>
        <v>4.166666666666667</v>
      </c>
      <c r="O446" s="5"/>
      <c r="P446" s="5">
        <v>1</v>
      </c>
      <c r="Q446" s="5">
        <v>0.25</v>
      </c>
      <c r="R446" s="12">
        <f t="shared" si="64"/>
        <v>5.416666666666667</v>
      </c>
      <c r="S446" s="3"/>
      <c r="T446" s="9">
        <f>SUMIFS('Shop Wastage+CS Margin'!F:F,'Shop Wastage+CS Margin'!D:D,'Franchise Wastage '!D446,'Shop Wastage+CS Margin'!C:C,'Franchise Wastage '!C446)</f>
        <v>18</v>
      </c>
      <c r="U446" s="13">
        <f>SUMIFS('Shop Wastage+CS Margin'!A:A,'Shop Wastage+CS Margin'!D:D,'Franchise Wastage '!D446,'Shop Wastage+CS Margin'!C:C,'Franchise Wastage '!C446)</f>
        <v>2</v>
      </c>
      <c r="V446" s="16">
        <f t="shared" si="62"/>
        <v>7.666666666666667</v>
      </c>
      <c r="W446" s="3">
        <v>8</v>
      </c>
      <c r="X446" s="7">
        <f t="shared" si="61"/>
        <v>2.583333333333333</v>
      </c>
      <c r="Y446" s="7">
        <f t="shared" si="59"/>
        <v>12.583333333333332</v>
      </c>
      <c r="AA446" s="18">
        <f>SUMIFS(Sheet3!C:C,Sheet3!B:B,'Franchise Wastage '!D446,Sheet3!A:A,'Franchise Wastage '!C447)</f>
        <v>0</v>
      </c>
      <c r="AC446" s="3">
        <f t="shared" si="63"/>
        <v>10</v>
      </c>
    </row>
    <row r="447" spans="1:29" ht="15" customHeight="1" x14ac:dyDescent="0.25">
      <c r="A447">
        <f t="shared" si="60"/>
        <v>6</v>
      </c>
      <c r="B447" s="20" t="s">
        <v>366</v>
      </c>
      <c r="C447" s="20" t="s">
        <v>87</v>
      </c>
      <c r="D447" s="20" t="s">
        <v>100</v>
      </c>
      <c r="E447" s="20">
        <v>100</v>
      </c>
      <c r="F447" s="20">
        <v>1</v>
      </c>
      <c r="G447" s="10" t="s">
        <v>10</v>
      </c>
      <c r="H447" s="9">
        <v>0</v>
      </c>
      <c r="I447" s="9"/>
      <c r="J447" s="9">
        <v>1000</v>
      </c>
      <c r="K447" s="5">
        <f t="shared" si="57"/>
        <v>1.6666666666666667</v>
      </c>
      <c r="L447" s="6">
        <f t="shared" si="66"/>
        <v>0</v>
      </c>
      <c r="M447" s="3"/>
      <c r="N447" s="11">
        <f t="shared" si="58"/>
        <v>1.6666666666666667</v>
      </c>
      <c r="O447" s="5"/>
      <c r="P447" s="5">
        <v>1</v>
      </c>
      <c r="Q447" s="5">
        <v>0.25</v>
      </c>
      <c r="R447" s="12">
        <f t="shared" si="64"/>
        <v>2.916666666666667</v>
      </c>
      <c r="S447" s="3"/>
      <c r="T447" s="9">
        <f>SUMIFS('Shop Wastage+CS Margin'!F:F,'Shop Wastage+CS Margin'!D:D,'Franchise Wastage '!D447,'Shop Wastage+CS Margin'!C:C,'Franchise Wastage '!C447)</f>
        <v>10</v>
      </c>
      <c r="U447" s="13">
        <f>SUMIFS('Shop Wastage+CS Margin'!A:A,'Shop Wastage+CS Margin'!D:D,'Franchise Wastage '!D447,'Shop Wastage+CS Margin'!C:C,'Franchise Wastage '!C447)</f>
        <v>2</v>
      </c>
      <c r="V447" s="16">
        <f t="shared" si="62"/>
        <v>5.166666666666667</v>
      </c>
      <c r="W447" s="3">
        <v>6</v>
      </c>
      <c r="X447" s="7">
        <f t="shared" si="61"/>
        <v>3.083333333333333</v>
      </c>
      <c r="Y447" s="7">
        <f t="shared" si="59"/>
        <v>7.083333333333333</v>
      </c>
      <c r="AA447" s="18">
        <f>SUMIFS(Sheet3!C:C,Sheet3!B:B,'Franchise Wastage '!D447,Sheet3!A:A,'Franchise Wastage '!C448)</f>
        <v>6.666666666666667</v>
      </c>
      <c r="AC447" s="3">
        <f t="shared" si="63"/>
        <v>4</v>
      </c>
    </row>
    <row r="448" spans="1:29" ht="15" customHeight="1" x14ac:dyDescent="0.25">
      <c r="A448">
        <f t="shared" si="60"/>
        <v>6</v>
      </c>
      <c r="B448" s="20" t="s">
        <v>366</v>
      </c>
      <c r="C448" s="20" t="s">
        <v>87</v>
      </c>
      <c r="D448" s="20" t="s">
        <v>101</v>
      </c>
      <c r="E448" s="20">
        <v>100</v>
      </c>
      <c r="F448" s="20">
        <v>1</v>
      </c>
      <c r="G448" s="10" t="s">
        <v>10</v>
      </c>
      <c r="H448" s="9">
        <v>0</v>
      </c>
      <c r="I448" s="9"/>
      <c r="J448" s="9">
        <v>1000</v>
      </c>
      <c r="K448" s="5">
        <f t="shared" si="57"/>
        <v>1.6666666666666667</v>
      </c>
      <c r="L448" s="6">
        <f t="shared" si="66"/>
        <v>0</v>
      </c>
      <c r="M448" s="3"/>
      <c r="N448" s="11">
        <f t="shared" si="58"/>
        <v>1.6666666666666667</v>
      </c>
      <c r="O448" s="5"/>
      <c r="P448" s="5">
        <v>1</v>
      </c>
      <c r="Q448" s="5">
        <v>0.25</v>
      </c>
      <c r="R448" s="12">
        <f t="shared" si="64"/>
        <v>2.916666666666667</v>
      </c>
      <c r="S448" s="3"/>
      <c r="T448" s="9">
        <f>SUMIFS('Shop Wastage+CS Margin'!F:F,'Shop Wastage+CS Margin'!D:D,'Franchise Wastage '!D448,'Shop Wastage+CS Margin'!C:C,'Franchise Wastage '!C448)</f>
        <v>10</v>
      </c>
      <c r="U448" s="13">
        <f>SUMIFS('Shop Wastage+CS Margin'!A:A,'Shop Wastage+CS Margin'!D:D,'Franchise Wastage '!D448,'Shop Wastage+CS Margin'!C:C,'Franchise Wastage '!C448)</f>
        <v>2</v>
      </c>
      <c r="V448" s="16">
        <f t="shared" si="62"/>
        <v>5.166666666666667</v>
      </c>
      <c r="W448" s="3">
        <v>6</v>
      </c>
      <c r="X448" s="7">
        <f t="shared" si="61"/>
        <v>3.083333333333333</v>
      </c>
      <c r="Y448" s="7">
        <f t="shared" si="59"/>
        <v>7.083333333333333</v>
      </c>
      <c r="AA448" s="18">
        <f>SUMIFS(Sheet3!C:C,Sheet3!B:B,'Franchise Wastage '!D448,Sheet3!A:A,'Franchise Wastage '!C449)</f>
        <v>0</v>
      </c>
      <c r="AC448" s="3">
        <f t="shared" si="63"/>
        <v>4</v>
      </c>
    </row>
    <row r="449" spans="1:29" ht="15" customHeight="1" x14ac:dyDescent="0.25">
      <c r="A449">
        <f t="shared" si="60"/>
        <v>6</v>
      </c>
      <c r="B449" s="20" t="s">
        <v>366</v>
      </c>
      <c r="C449" s="20" t="s">
        <v>87</v>
      </c>
      <c r="D449" s="20" t="s">
        <v>102</v>
      </c>
      <c r="E449" s="20">
        <v>100</v>
      </c>
      <c r="F449" s="20">
        <v>1</v>
      </c>
      <c r="G449" s="10" t="s">
        <v>10</v>
      </c>
      <c r="H449" s="9">
        <v>0</v>
      </c>
      <c r="I449" s="9"/>
      <c r="J449" s="9">
        <v>1000</v>
      </c>
      <c r="K449" s="5">
        <f t="shared" si="57"/>
        <v>1.6666666666666667</v>
      </c>
      <c r="L449" s="6">
        <f t="shared" si="66"/>
        <v>0</v>
      </c>
      <c r="M449" s="3"/>
      <c r="N449" s="11">
        <f t="shared" si="58"/>
        <v>1.6666666666666667</v>
      </c>
      <c r="O449" s="5"/>
      <c r="P449" s="5">
        <v>1</v>
      </c>
      <c r="Q449" s="5">
        <v>0.25</v>
      </c>
      <c r="R449" s="12">
        <f t="shared" si="64"/>
        <v>2.916666666666667</v>
      </c>
      <c r="S449" s="3"/>
      <c r="T449" s="9">
        <f>SUMIFS('Shop Wastage+CS Margin'!F:F,'Shop Wastage+CS Margin'!D:D,'Franchise Wastage '!D449,'Shop Wastage+CS Margin'!C:C,'Franchise Wastage '!C449)</f>
        <v>10</v>
      </c>
      <c r="U449" s="13">
        <f>SUMIFS('Shop Wastage+CS Margin'!A:A,'Shop Wastage+CS Margin'!D:D,'Franchise Wastage '!D449,'Shop Wastage+CS Margin'!C:C,'Franchise Wastage '!C449)</f>
        <v>2</v>
      </c>
      <c r="V449" s="16">
        <f t="shared" si="62"/>
        <v>5.166666666666667</v>
      </c>
      <c r="W449" s="3">
        <v>6</v>
      </c>
      <c r="X449" s="7">
        <f t="shared" si="61"/>
        <v>3.083333333333333</v>
      </c>
      <c r="Y449" s="7">
        <f t="shared" si="59"/>
        <v>7.083333333333333</v>
      </c>
      <c r="AA449" s="18">
        <f>SUMIFS(Sheet3!C:C,Sheet3!B:B,'Franchise Wastage '!D449,Sheet3!A:A,'Franchise Wastage '!C450)</f>
        <v>0</v>
      </c>
      <c r="AC449" s="3">
        <f t="shared" si="63"/>
        <v>4</v>
      </c>
    </row>
    <row r="450" spans="1:29" ht="15" customHeight="1" x14ac:dyDescent="0.25">
      <c r="A450">
        <f t="shared" si="60"/>
        <v>6.5</v>
      </c>
      <c r="B450" s="20" t="s">
        <v>366</v>
      </c>
      <c r="C450" s="20" t="s">
        <v>164</v>
      </c>
      <c r="D450" s="20" t="s">
        <v>367</v>
      </c>
      <c r="E450" s="20">
        <v>97</v>
      </c>
      <c r="F450" s="20">
        <v>0.3</v>
      </c>
      <c r="G450" s="10" t="s">
        <v>10</v>
      </c>
      <c r="H450" s="9">
        <v>3</v>
      </c>
      <c r="I450" s="9"/>
      <c r="J450" s="9">
        <v>1000</v>
      </c>
      <c r="K450" s="5">
        <f t="shared" ref="K450:K513" si="67">((IF(G450="Net Wt",F450,"0"))*J450)/($D$1*10)</f>
        <v>0.5</v>
      </c>
      <c r="L450" s="6">
        <f t="shared" si="66"/>
        <v>0</v>
      </c>
      <c r="M450" s="3"/>
      <c r="N450" s="11">
        <f t="shared" ref="N450:N513" si="68">VALUE(K450+L450+H450)</f>
        <v>3.5</v>
      </c>
      <c r="O450" s="5"/>
      <c r="P450" s="5">
        <v>0.75</v>
      </c>
      <c r="Q450" s="5">
        <v>0.25</v>
      </c>
      <c r="R450" s="12">
        <f t="shared" si="64"/>
        <v>4.5</v>
      </c>
      <c r="S450" s="3"/>
      <c r="T450" s="9">
        <f>SUMIFS('Shop Wastage+CS Margin'!F:F,'Shop Wastage+CS Margin'!D:D,'Franchise Wastage '!D450,'Shop Wastage+CS Margin'!C:C,'Franchise Wastage '!C450)</f>
        <v>9</v>
      </c>
      <c r="U450" s="13">
        <f>SUMIFS('Shop Wastage+CS Margin'!A:A,'Shop Wastage+CS Margin'!D:D,'Franchise Wastage '!D450,'Shop Wastage+CS Margin'!C:C,'Franchise Wastage '!C450)</f>
        <v>2</v>
      </c>
      <c r="V450" s="16">
        <f t="shared" si="62"/>
        <v>6.75</v>
      </c>
      <c r="W450" s="3">
        <v>6.5</v>
      </c>
      <c r="X450" s="7">
        <f t="shared" si="61"/>
        <v>2</v>
      </c>
      <c r="Y450" s="7">
        <f t="shared" ref="Y450:Y513" si="69">VALUE(T450-R450)</f>
        <v>4.5</v>
      </c>
      <c r="AA450" s="18">
        <f>SUMIFS(Sheet3!C:C,Sheet3!B:B,'Franchise Wastage '!D450,Sheet3!A:A,'Franchise Wastage '!C451)</f>
        <v>7</v>
      </c>
      <c r="AC450" s="3">
        <f t="shared" si="63"/>
        <v>2.5</v>
      </c>
    </row>
    <row r="451" spans="1:29" ht="15" customHeight="1" x14ac:dyDescent="0.25">
      <c r="A451">
        <f t="shared" ref="A451:A505" si="70">W451</f>
        <v>6.5</v>
      </c>
      <c r="B451" s="20" t="s">
        <v>366</v>
      </c>
      <c r="C451" s="20" t="s">
        <v>164</v>
      </c>
      <c r="D451" s="20" t="s">
        <v>368</v>
      </c>
      <c r="E451" s="20">
        <v>97</v>
      </c>
      <c r="F451" s="20">
        <v>0.3</v>
      </c>
      <c r="G451" s="10" t="s">
        <v>10</v>
      </c>
      <c r="H451" s="9">
        <v>3</v>
      </c>
      <c r="I451" s="9"/>
      <c r="J451" s="9">
        <v>1000</v>
      </c>
      <c r="K451" s="5">
        <f t="shared" si="67"/>
        <v>0.5</v>
      </c>
      <c r="L451" s="6">
        <f t="shared" si="66"/>
        <v>0</v>
      </c>
      <c r="M451" s="3"/>
      <c r="N451" s="11">
        <f t="shared" si="68"/>
        <v>3.5</v>
      </c>
      <c r="O451" s="5"/>
      <c r="P451" s="5">
        <v>0.75</v>
      </c>
      <c r="Q451" s="5">
        <v>0.25</v>
      </c>
      <c r="R451" s="12">
        <f t="shared" si="64"/>
        <v>4.5</v>
      </c>
      <c r="S451" s="3"/>
      <c r="T451" s="9">
        <f>SUMIFS('Shop Wastage+CS Margin'!F:F,'Shop Wastage+CS Margin'!D:D,'Franchise Wastage '!D451,'Shop Wastage+CS Margin'!C:C,'Franchise Wastage '!C451)</f>
        <v>9</v>
      </c>
      <c r="U451" s="13">
        <f>SUMIFS('Shop Wastage+CS Margin'!A:A,'Shop Wastage+CS Margin'!D:D,'Franchise Wastage '!D451,'Shop Wastage+CS Margin'!C:C,'Franchise Wastage '!C451)</f>
        <v>2</v>
      </c>
      <c r="V451" s="16">
        <f t="shared" si="62"/>
        <v>6.75</v>
      </c>
      <c r="W451" s="3">
        <v>6.5</v>
      </c>
      <c r="X451" s="7">
        <f t="shared" ref="X451:X514" si="71">W451-R451</f>
        <v>2</v>
      </c>
      <c r="Y451" s="7">
        <f t="shared" si="69"/>
        <v>4.5</v>
      </c>
      <c r="AA451" s="18">
        <f>SUMIFS(Sheet3!C:C,Sheet3!B:B,'Franchise Wastage '!D451,Sheet3!A:A,'Franchise Wastage '!C452)</f>
        <v>7</v>
      </c>
      <c r="AC451" s="3">
        <f t="shared" si="63"/>
        <v>2.5</v>
      </c>
    </row>
    <row r="452" spans="1:29" ht="15" customHeight="1" x14ac:dyDescent="0.25">
      <c r="A452">
        <f t="shared" si="70"/>
        <v>6.5</v>
      </c>
      <c r="B452" s="20" t="s">
        <v>366</v>
      </c>
      <c r="C452" s="20" t="s">
        <v>164</v>
      </c>
      <c r="D452" s="20" t="s">
        <v>369</v>
      </c>
      <c r="E452" s="20">
        <v>97</v>
      </c>
      <c r="F452" s="20">
        <v>0.3</v>
      </c>
      <c r="G452" s="10" t="s">
        <v>10</v>
      </c>
      <c r="H452" s="9">
        <v>3</v>
      </c>
      <c r="I452" s="9"/>
      <c r="J452" s="9">
        <v>1000</v>
      </c>
      <c r="K452" s="5">
        <f t="shared" si="67"/>
        <v>0.5</v>
      </c>
      <c r="L452" s="6">
        <f t="shared" si="66"/>
        <v>0</v>
      </c>
      <c r="M452" s="3"/>
      <c r="N452" s="11">
        <f t="shared" si="68"/>
        <v>3.5</v>
      </c>
      <c r="O452" s="5"/>
      <c r="P452" s="5">
        <v>0.75</v>
      </c>
      <c r="Q452" s="5">
        <v>0.25</v>
      </c>
      <c r="R452" s="12">
        <f t="shared" si="64"/>
        <v>4.5</v>
      </c>
      <c r="S452" s="3"/>
      <c r="T452" s="9">
        <f>SUMIFS('Shop Wastage+CS Margin'!F:F,'Shop Wastage+CS Margin'!D:D,'Franchise Wastage '!D452,'Shop Wastage+CS Margin'!C:C,'Franchise Wastage '!C452)</f>
        <v>9</v>
      </c>
      <c r="U452" s="13">
        <f>SUMIFS('Shop Wastage+CS Margin'!A:A,'Shop Wastage+CS Margin'!D:D,'Franchise Wastage '!D452,'Shop Wastage+CS Margin'!C:C,'Franchise Wastage '!C452)</f>
        <v>2</v>
      </c>
      <c r="V452" s="16">
        <f t="shared" si="62"/>
        <v>6.75</v>
      </c>
      <c r="W452" s="3">
        <v>6.5</v>
      </c>
      <c r="X452" s="7">
        <f t="shared" si="71"/>
        <v>2</v>
      </c>
      <c r="Y452" s="7">
        <f t="shared" si="69"/>
        <v>4.5</v>
      </c>
      <c r="AA452" s="18">
        <f>SUMIFS(Sheet3!C:C,Sheet3!B:B,'Franchise Wastage '!D452,Sheet3!A:A,'Franchise Wastage '!C453)</f>
        <v>7</v>
      </c>
      <c r="AC452" s="3">
        <f t="shared" si="63"/>
        <v>2.5</v>
      </c>
    </row>
    <row r="453" spans="1:29" ht="15" customHeight="1" x14ac:dyDescent="0.25">
      <c r="A453">
        <f t="shared" si="70"/>
        <v>6.5</v>
      </c>
      <c r="B453" s="20" t="s">
        <v>366</v>
      </c>
      <c r="C453" s="20" t="s">
        <v>164</v>
      </c>
      <c r="D453" s="20" t="s">
        <v>370</v>
      </c>
      <c r="E453" s="20">
        <v>97</v>
      </c>
      <c r="F453" s="20">
        <v>0.3</v>
      </c>
      <c r="G453" s="10" t="s">
        <v>10</v>
      </c>
      <c r="H453" s="9">
        <v>3</v>
      </c>
      <c r="I453" s="9"/>
      <c r="J453" s="9">
        <v>1000</v>
      </c>
      <c r="K453" s="5">
        <f t="shared" si="67"/>
        <v>0.5</v>
      </c>
      <c r="L453" s="6">
        <f t="shared" si="66"/>
        <v>0</v>
      </c>
      <c r="M453" s="3"/>
      <c r="N453" s="11">
        <f t="shared" si="68"/>
        <v>3.5</v>
      </c>
      <c r="O453" s="5"/>
      <c r="P453" s="5">
        <v>0.75</v>
      </c>
      <c r="Q453" s="5">
        <v>0.25</v>
      </c>
      <c r="R453" s="12">
        <f t="shared" si="64"/>
        <v>4.5</v>
      </c>
      <c r="S453" s="3"/>
      <c r="T453" s="9">
        <f>SUMIFS('Shop Wastage+CS Margin'!F:F,'Shop Wastage+CS Margin'!D:D,'Franchise Wastage '!D453,'Shop Wastage+CS Margin'!C:C,'Franchise Wastage '!C453)</f>
        <v>9</v>
      </c>
      <c r="U453" s="13">
        <f>SUMIFS('Shop Wastage+CS Margin'!A:A,'Shop Wastage+CS Margin'!D:D,'Franchise Wastage '!D453,'Shop Wastage+CS Margin'!C:C,'Franchise Wastage '!C453)</f>
        <v>2</v>
      </c>
      <c r="V453" s="16">
        <f t="shared" ref="V453:V516" si="72">R453+U453+Q453</f>
        <v>6.75</v>
      </c>
      <c r="W453" s="3">
        <v>6.5</v>
      </c>
      <c r="X453" s="7">
        <f t="shared" si="71"/>
        <v>2</v>
      </c>
      <c r="Y453" s="7">
        <f t="shared" si="69"/>
        <v>4.5</v>
      </c>
      <c r="AA453" s="18">
        <f>SUMIFS(Sheet3!C:C,Sheet3!B:B,'Franchise Wastage '!D453,Sheet3!A:A,'Franchise Wastage '!C454)</f>
        <v>0</v>
      </c>
      <c r="AC453" s="3">
        <f t="shared" si="63"/>
        <v>2.5</v>
      </c>
    </row>
    <row r="454" spans="1:29" ht="15" customHeight="1" x14ac:dyDescent="0.25">
      <c r="A454">
        <f t="shared" si="70"/>
        <v>6.5</v>
      </c>
      <c r="B454" s="20" t="s">
        <v>366</v>
      </c>
      <c r="C454" s="20" t="s">
        <v>164</v>
      </c>
      <c r="D454" s="20" t="s">
        <v>371</v>
      </c>
      <c r="E454" s="20">
        <v>97</v>
      </c>
      <c r="F454" s="20">
        <v>0.3</v>
      </c>
      <c r="G454" s="10" t="s">
        <v>10</v>
      </c>
      <c r="H454" s="9">
        <v>3</v>
      </c>
      <c r="I454" s="9"/>
      <c r="J454" s="9">
        <v>1000</v>
      </c>
      <c r="K454" s="5">
        <f t="shared" si="67"/>
        <v>0.5</v>
      </c>
      <c r="L454" s="6">
        <f t="shared" si="66"/>
        <v>0</v>
      </c>
      <c r="M454" s="3"/>
      <c r="N454" s="11">
        <f t="shared" si="68"/>
        <v>3.5</v>
      </c>
      <c r="O454" s="5"/>
      <c r="P454" s="5">
        <v>0.75</v>
      </c>
      <c r="Q454" s="5">
        <v>0.25</v>
      </c>
      <c r="R454" s="12">
        <f t="shared" si="64"/>
        <v>4.5</v>
      </c>
      <c r="S454" s="3"/>
      <c r="T454" s="9">
        <f>SUMIFS('Shop Wastage+CS Margin'!F:F,'Shop Wastage+CS Margin'!D:D,'Franchise Wastage '!D454,'Shop Wastage+CS Margin'!C:C,'Franchise Wastage '!C454)</f>
        <v>10</v>
      </c>
      <c r="U454" s="13">
        <f>SUMIFS('Shop Wastage+CS Margin'!A:A,'Shop Wastage+CS Margin'!D:D,'Franchise Wastage '!D454,'Shop Wastage+CS Margin'!C:C,'Franchise Wastage '!C454)</f>
        <v>2</v>
      </c>
      <c r="V454" s="16">
        <f t="shared" si="72"/>
        <v>6.75</v>
      </c>
      <c r="W454" s="3">
        <v>6.5</v>
      </c>
      <c r="X454" s="7">
        <f t="shared" si="71"/>
        <v>2</v>
      </c>
      <c r="Y454" s="7">
        <f t="shared" si="69"/>
        <v>5.5</v>
      </c>
      <c r="AA454" s="18">
        <f>SUMIFS(Sheet3!C:C,Sheet3!B:B,'Franchise Wastage '!D454,Sheet3!A:A,'Franchise Wastage '!C455)</f>
        <v>7</v>
      </c>
      <c r="AC454" s="3">
        <f t="shared" si="63"/>
        <v>3.5</v>
      </c>
    </row>
    <row r="455" spans="1:29" ht="15" customHeight="1" x14ac:dyDescent="0.25">
      <c r="A455">
        <f t="shared" si="70"/>
        <v>6.5</v>
      </c>
      <c r="B455" s="20" t="s">
        <v>366</v>
      </c>
      <c r="C455" s="20" t="s">
        <v>164</v>
      </c>
      <c r="D455" s="20" t="s">
        <v>372</v>
      </c>
      <c r="E455" s="20">
        <v>97</v>
      </c>
      <c r="F455" s="20">
        <v>0.3</v>
      </c>
      <c r="G455" s="10" t="s">
        <v>10</v>
      </c>
      <c r="H455" s="9">
        <v>3</v>
      </c>
      <c r="I455" s="9"/>
      <c r="J455" s="9">
        <v>1000</v>
      </c>
      <c r="K455" s="5">
        <f t="shared" si="67"/>
        <v>0.5</v>
      </c>
      <c r="L455" s="6">
        <f t="shared" si="66"/>
        <v>0</v>
      </c>
      <c r="M455" s="3"/>
      <c r="N455" s="11">
        <f t="shared" si="68"/>
        <v>3.5</v>
      </c>
      <c r="O455" s="5"/>
      <c r="P455" s="5">
        <v>0.75</v>
      </c>
      <c r="Q455" s="5">
        <v>0.25</v>
      </c>
      <c r="R455" s="12">
        <f t="shared" si="64"/>
        <v>4.5</v>
      </c>
      <c r="S455" s="3"/>
      <c r="T455" s="9">
        <f>SUMIFS('Shop Wastage+CS Margin'!F:F,'Shop Wastage+CS Margin'!D:D,'Franchise Wastage '!D455,'Shop Wastage+CS Margin'!C:C,'Franchise Wastage '!C455)</f>
        <v>10</v>
      </c>
      <c r="U455" s="13">
        <f>SUMIFS('Shop Wastage+CS Margin'!A:A,'Shop Wastage+CS Margin'!D:D,'Franchise Wastage '!D455,'Shop Wastage+CS Margin'!C:C,'Franchise Wastage '!C455)</f>
        <v>2</v>
      </c>
      <c r="V455" s="16">
        <f t="shared" si="72"/>
        <v>6.75</v>
      </c>
      <c r="W455" s="3">
        <v>6.5</v>
      </c>
      <c r="X455" s="7">
        <f t="shared" si="71"/>
        <v>2</v>
      </c>
      <c r="Y455" s="7">
        <f t="shared" si="69"/>
        <v>5.5</v>
      </c>
      <c r="AA455" s="18">
        <f>SUMIFS(Sheet3!C:C,Sheet3!B:B,'Franchise Wastage '!D455,Sheet3!A:A,'Franchise Wastage '!C456)</f>
        <v>7</v>
      </c>
      <c r="AC455" s="3">
        <f t="shared" si="63"/>
        <v>3.5</v>
      </c>
    </row>
    <row r="456" spans="1:29" ht="15" customHeight="1" x14ac:dyDescent="0.25">
      <c r="A456">
        <f t="shared" si="70"/>
        <v>6.5</v>
      </c>
      <c r="B456" s="20" t="s">
        <v>366</v>
      </c>
      <c r="C456" s="20" t="s">
        <v>164</v>
      </c>
      <c r="D456" s="20" t="s">
        <v>373</v>
      </c>
      <c r="E456" s="20">
        <v>97</v>
      </c>
      <c r="F456" s="20">
        <v>0.3</v>
      </c>
      <c r="G456" s="10" t="s">
        <v>10</v>
      </c>
      <c r="H456" s="9">
        <v>3</v>
      </c>
      <c r="I456" s="9"/>
      <c r="J456" s="9">
        <v>1000</v>
      </c>
      <c r="K456" s="5">
        <f t="shared" si="67"/>
        <v>0.5</v>
      </c>
      <c r="L456" s="6">
        <f t="shared" si="66"/>
        <v>0</v>
      </c>
      <c r="M456" s="3"/>
      <c r="N456" s="11">
        <f t="shared" si="68"/>
        <v>3.5</v>
      </c>
      <c r="O456" s="5"/>
      <c r="P456" s="5">
        <v>0.75</v>
      </c>
      <c r="Q456" s="5">
        <v>0.25</v>
      </c>
      <c r="R456" s="12">
        <f t="shared" si="64"/>
        <v>4.5</v>
      </c>
      <c r="S456" s="3"/>
      <c r="T456" s="9">
        <f>SUMIFS('Shop Wastage+CS Margin'!F:F,'Shop Wastage+CS Margin'!D:D,'Franchise Wastage '!D456,'Shop Wastage+CS Margin'!C:C,'Franchise Wastage '!C456)</f>
        <v>10</v>
      </c>
      <c r="U456" s="13">
        <f>SUMIFS('Shop Wastage+CS Margin'!A:A,'Shop Wastage+CS Margin'!D:D,'Franchise Wastage '!D456,'Shop Wastage+CS Margin'!C:C,'Franchise Wastage '!C456)</f>
        <v>2</v>
      </c>
      <c r="V456" s="16">
        <f t="shared" si="72"/>
        <v>6.75</v>
      </c>
      <c r="W456" s="3">
        <v>6.5</v>
      </c>
      <c r="X456" s="7">
        <f t="shared" si="71"/>
        <v>2</v>
      </c>
      <c r="Y456" s="7">
        <f t="shared" si="69"/>
        <v>5.5</v>
      </c>
      <c r="AA456" s="18">
        <f>SUMIFS(Sheet3!C:C,Sheet3!B:B,'Franchise Wastage '!D456,Sheet3!A:A,'Franchise Wastage '!C457)</f>
        <v>7</v>
      </c>
      <c r="AC456" s="3">
        <f t="shared" ref="AC456:AC519" si="73">T456-W456</f>
        <v>3.5</v>
      </c>
    </row>
    <row r="457" spans="1:29" ht="15" customHeight="1" x14ac:dyDescent="0.25">
      <c r="A457">
        <f t="shared" si="70"/>
        <v>6.5</v>
      </c>
      <c r="B457" s="20" t="s">
        <v>366</v>
      </c>
      <c r="C457" s="20" t="s">
        <v>164</v>
      </c>
      <c r="D457" s="20" t="s">
        <v>374</v>
      </c>
      <c r="E457" s="20">
        <v>97</v>
      </c>
      <c r="F457" s="20">
        <v>0.3</v>
      </c>
      <c r="G457" s="10" t="s">
        <v>10</v>
      </c>
      <c r="H457" s="9">
        <v>3</v>
      </c>
      <c r="I457" s="9"/>
      <c r="J457" s="9">
        <v>1000</v>
      </c>
      <c r="K457" s="5">
        <f t="shared" si="67"/>
        <v>0.5</v>
      </c>
      <c r="L457" s="6">
        <f t="shared" si="66"/>
        <v>0</v>
      </c>
      <c r="M457" s="3"/>
      <c r="N457" s="11">
        <f t="shared" si="68"/>
        <v>3.5</v>
      </c>
      <c r="O457" s="5"/>
      <c r="P457" s="5">
        <v>0.75</v>
      </c>
      <c r="Q457" s="5">
        <v>0.25</v>
      </c>
      <c r="R457" s="12">
        <f t="shared" si="64"/>
        <v>4.5</v>
      </c>
      <c r="S457" s="3"/>
      <c r="T457" s="9">
        <f>SUMIFS('Shop Wastage+CS Margin'!F:F,'Shop Wastage+CS Margin'!D:D,'Franchise Wastage '!D457,'Shop Wastage+CS Margin'!C:C,'Franchise Wastage '!C457)</f>
        <v>10</v>
      </c>
      <c r="U457" s="13">
        <f>SUMIFS('Shop Wastage+CS Margin'!A:A,'Shop Wastage+CS Margin'!D:D,'Franchise Wastage '!D457,'Shop Wastage+CS Margin'!C:C,'Franchise Wastage '!C457)</f>
        <v>2</v>
      </c>
      <c r="V457" s="16">
        <f t="shared" si="72"/>
        <v>6.75</v>
      </c>
      <c r="W457" s="3">
        <v>6.5</v>
      </c>
      <c r="X457" s="7">
        <f t="shared" si="71"/>
        <v>2</v>
      </c>
      <c r="Y457" s="7">
        <f t="shared" si="69"/>
        <v>5.5</v>
      </c>
      <c r="AA457" s="18">
        <f>SUMIFS(Sheet3!C:C,Sheet3!B:B,'Franchise Wastage '!D457,Sheet3!A:A,'Franchise Wastage '!C458)</f>
        <v>7</v>
      </c>
      <c r="AC457" s="3">
        <f t="shared" si="73"/>
        <v>3.5</v>
      </c>
    </row>
    <row r="458" spans="1:29" ht="15" customHeight="1" x14ac:dyDescent="0.25">
      <c r="A458">
        <f t="shared" si="70"/>
        <v>6.5</v>
      </c>
      <c r="B458" s="20" t="s">
        <v>366</v>
      </c>
      <c r="C458" s="20" t="s">
        <v>164</v>
      </c>
      <c r="D458" s="20" t="s">
        <v>375</v>
      </c>
      <c r="E458" s="20">
        <v>97</v>
      </c>
      <c r="F458" s="20">
        <v>0.3</v>
      </c>
      <c r="G458" s="10" t="s">
        <v>10</v>
      </c>
      <c r="H458" s="9">
        <v>3</v>
      </c>
      <c r="I458" s="9"/>
      <c r="J458" s="9">
        <v>1000</v>
      </c>
      <c r="K458" s="5">
        <f t="shared" si="67"/>
        <v>0.5</v>
      </c>
      <c r="L458" s="6">
        <f t="shared" si="66"/>
        <v>0</v>
      </c>
      <c r="M458" s="3"/>
      <c r="N458" s="11">
        <f t="shared" si="68"/>
        <v>3.5</v>
      </c>
      <c r="O458" s="5"/>
      <c r="P458" s="5">
        <v>0.75</v>
      </c>
      <c r="Q458" s="5">
        <v>0.25</v>
      </c>
      <c r="R458" s="12">
        <f t="shared" si="64"/>
        <v>4.5</v>
      </c>
      <c r="S458" s="3"/>
      <c r="T458" s="9">
        <f>SUMIFS('Shop Wastage+CS Margin'!F:F,'Shop Wastage+CS Margin'!D:D,'Franchise Wastage '!D458,'Shop Wastage+CS Margin'!C:C,'Franchise Wastage '!C458)</f>
        <v>10</v>
      </c>
      <c r="U458" s="13">
        <f>SUMIFS('Shop Wastage+CS Margin'!A:A,'Shop Wastage+CS Margin'!D:D,'Franchise Wastage '!D458,'Shop Wastage+CS Margin'!C:C,'Franchise Wastage '!C458)</f>
        <v>2</v>
      </c>
      <c r="V458" s="16">
        <f t="shared" si="72"/>
        <v>6.75</v>
      </c>
      <c r="W458" s="3">
        <v>6.5</v>
      </c>
      <c r="X458" s="7">
        <f t="shared" si="71"/>
        <v>2</v>
      </c>
      <c r="Y458" s="7">
        <f t="shared" si="69"/>
        <v>5.5</v>
      </c>
      <c r="AA458" s="18">
        <f>SUMIFS(Sheet3!C:C,Sheet3!B:B,'Franchise Wastage '!D458,Sheet3!A:A,'Franchise Wastage '!C459)</f>
        <v>0</v>
      </c>
      <c r="AC458" s="3">
        <f t="shared" si="73"/>
        <v>3.5</v>
      </c>
    </row>
    <row r="459" spans="1:29" ht="15" customHeight="1" x14ac:dyDescent="0.25">
      <c r="A459">
        <f t="shared" si="70"/>
        <v>8</v>
      </c>
      <c r="B459" s="20" t="s">
        <v>366</v>
      </c>
      <c r="C459" s="20" t="s">
        <v>164</v>
      </c>
      <c r="D459" s="20" t="s">
        <v>376</v>
      </c>
      <c r="E459" s="20">
        <v>97</v>
      </c>
      <c r="F459" s="20">
        <v>1.3</v>
      </c>
      <c r="G459" s="10" t="s">
        <v>10</v>
      </c>
      <c r="H459" s="9">
        <v>3</v>
      </c>
      <c r="I459" s="9"/>
      <c r="J459" s="9">
        <v>1000</v>
      </c>
      <c r="K459" s="5">
        <f t="shared" si="67"/>
        <v>2.1666666666666665</v>
      </c>
      <c r="L459" s="6">
        <f t="shared" si="66"/>
        <v>0</v>
      </c>
      <c r="M459" s="3"/>
      <c r="N459" s="11">
        <f t="shared" si="68"/>
        <v>5.1666666666666661</v>
      </c>
      <c r="O459" s="5"/>
      <c r="P459" s="5">
        <v>0.75</v>
      </c>
      <c r="Q459" s="5">
        <v>0.25</v>
      </c>
      <c r="R459" s="12">
        <f t="shared" si="64"/>
        <v>6.1666666666666661</v>
      </c>
      <c r="S459" s="3"/>
      <c r="T459" s="9">
        <f>SUMIFS('Shop Wastage+CS Margin'!F:F,'Shop Wastage+CS Margin'!D:D,'Franchise Wastage '!D459,'Shop Wastage+CS Margin'!C:C,'Franchise Wastage '!C459)</f>
        <v>17</v>
      </c>
      <c r="U459" s="13">
        <f>SUMIFS('Shop Wastage+CS Margin'!A:A,'Shop Wastage+CS Margin'!D:D,'Franchise Wastage '!D459,'Shop Wastage+CS Margin'!C:C,'Franchise Wastage '!C459)</f>
        <v>2</v>
      </c>
      <c r="V459" s="16">
        <f t="shared" si="72"/>
        <v>8.4166666666666661</v>
      </c>
      <c r="W459" s="3">
        <v>8</v>
      </c>
      <c r="X459" s="7">
        <f t="shared" si="71"/>
        <v>1.8333333333333339</v>
      </c>
      <c r="Y459" s="7">
        <f t="shared" si="69"/>
        <v>10.833333333333334</v>
      </c>
      <c r="AA459" s="18">
        <f>SUMIFS(Sheet3!C:C,Sheet3!B:B,'Franchise Wastage '!D459,Sheet3!A:A,'Franchise Wastage '!C460)</f>
        <v>7</v>
      </c>
      <c r="AC459" s="3">
        <f t="shared" si="73"/>
        <v>9</v>
      </c>
    </row>
    <row r="460" spans="1:29" ht="15" customHeight="1" x14ac:dyDescent="0.25">
      <c r="A460">
        <f t="shared" si="70"/>
        <v>8</v>
      </c>
      <c r="B460" s="20" t="s">
        <v>366</v>
      </c>
      <c r="C460" s="20" t="s">
        <v>164</v>
      </c>
      <c r="D460" s="20" t="s">
        <v>377</v>
      </c>
      <c r="E460" s="20">
        <v>97</v>
      </c>
      <c r="F460" s="20">
        <v>1.3</v>
      </c>
      <c r="G460" s="10" t="s">
        <v>10</v>
      </c>
      <c r="H460" s="9">
        <v>3</v>
      </c>
      <c r="I460" s="9"/>
      <c r="J460" s="9">
        <v>1000</v>
      </c>
      <c r="K460" s="5">
        <f t="shared" si="67"/>
        <v>2.1666666666666665</v>
      </c>
      <c r="L460" s="6">
        <f t="shared" si="66"/>
        <v>0</v>
      </c>
      <c r="M460" s="3"/>
      <c r="N460" s="11">
        <f t="shared" si="68"/>
        <v>5.1666666666666661</v>
      </c>
      <c r="O460" s="5"/>
      <c r="P460" s="5">
        <v>0.75</v>
      </c>
      <c r="Q460" s="5">
        <v>0.25</v>
      </c>
      <c r="R460" s="12">
        <f t="shared" si="64"/>
        <v>6.1666666666666661</v>
      </c>
      <c r="S460" s="3"/>
      <c r="T460" s="9">
        <f>SUMIFS('Shop Wastage+CS Margin'!F:F,'Shop Wastage+CS Margin'!D:D,'Franchise Wastage '!D460,'Shop Wastage+CS Margin'!C:C,'Franchise Wastage '!C460)</f>
        <v>14</v>
      </c>
      <c r="U460" s="13">
        <f>SUMIFS('Shop Wastage+CS Margin'!A:A,'Shop Wastage+CS Margin'!D:D,'Franchise Wastage '!D460,'Shop Wastage+CS Margin'!C:C,'Franchise Wastage '!C460)</f>
        <v>2</v>
      </c>
      <c r="V460" s="16">
        <f t="shared" si="72"/>
        <v>8.4166666666666661</v>
      </c>
      <c r="W460" s="3">
        <v>8</v>
      </c>
      <c r="X460" s="7">
        <f t="shared" si="71"/>
        <v>1.8333333333333339</v>
      </c>
      <c r="Y460" s="7">
        <f t="shared" si="69"/>
        <v>7.8333333333333339</v>
      </c>
      <c r="AA460" s="18">
        <f>SUMIFS(Sheet3!C:C,Sheet3!B:B,'Franchise Wastage '!D460,Sheet3!A:A,'Franchise Wastage '!C461)</f>
        <v>5.5</v>
      </c>
      <c r="AC460" s="3">
        <f t="shared" si="73"/>
        <v>6</v>
      </c>
    </row>
    <row r="461" spans="1:29" ht="15" customHeight="1" x14ac:dyDescent="0.25">
      <c r="A461">
        <f t="shared" si="70"/>
        <v>6.5</v>
      </c>
      <c r="B461" s="20" t="s">
        <v>366</v>
      </c>
      <c r="C461" s="20" t="s">
        <v>164</v>
      </c>
      <c r="D461" s="20" t="s">
        <v>378</v>
      </c>
      <c r="E461" s="20">
        <v>97</v>
      </c>
      <c r="F461" s="20">
        <v>0.3</v>
      </c>
      <c r="G461" s="10" t="s">
        <v>10</v>
      </c>
      <c r="H461" s="9">
        <v>3</v>
      </c>
      <c r="I461" s="9"/>
      <c r="J461" s="9">
        <v>1000</v>
      </c>
      <c r="K461" s="5">
        <f t="shared" si="67"/>
        <v>0.5</v>
      </c>
      <c r="L461" s="6">
        <f t="shared" si="66"/>
        <v>0</v>
      </c>
      <c r="M461" s="3"/>
      <c r="N461" s="11">
        <f t="shared" si="68"/>
        <v>3.5</v>
      </c>
      <c r="O461" s="5"/>
      <c r="P461" s="5">
        <v>0.75</v>
      </c>
      <c r="Q461" s="5">
        <v>0.25</v>
      </c>
      <c r="R461" s="12">
        <f t="shared" si="64"/>
        <v>4.5</v>
      </c>
      <c r="S461" s="3"/>
      <c r="T461" s="9">
        <f>SUMIFS('Shop Wastage+CS Margin'!F:F,'Shop Wastage+CS Margin'!D:D,'Franchise Wastage '!D461,'Shop Wastage+CS Margin'!C:C,'Franchise Wastage '!C461)</f>
        <v>11</v>
      </c>
      <c r="U461" s="13">
        <f>SUMIFS('Shop Wastage+CS Margin'!A:A,'Shop Wastage+CS Margin'!D:D,'Franchise Wastage '!D461,'Shop Wastage+CS Margin'!C:C,'Franchise Wastage '!C461)</f>
        <v>2</v>
      </c>
      <c r="V461" s="16">
        <f t="shared" si="72"/>
        <v>6.75</v>
      </c>
      <c r="W461" s="3">
        <v>6.5</v>
      </c>
      <c r="X461" s="7">
        <f t="shared" si="71"/>
        <v>2</v>
      </c>
      <c r="Y461" s="7">
        <f t="shared" si="69"/>
        <v>6.5</v>
      </c>
      <c r="AA461" s="18">
        <f>SUMIFS(Sheet3!C:C,Sheet3!B:B,'Franchise Wastage '!D461,Sheet3!A:A,'Franchise Wastage '!C462)</f>
        <v>7</v>
      </c>
      <c r="AC461" s="3">
        <f t="shared" si="73"/>
        <v>4.5</v>
      </c>
    </row>
    <row r="462" spans="1:29" ht="15" customHeight="1" x14ac:dyDescent="0.25">
      <c r="A462">
        <f t="shared" si="70"/>
        <v>6.5</v>
      </c>
      <c r="B462" s="20" t="s">
        <v>366</v>
      </c>
      <c r="C462" s="20" t="s">
        <v>164</v>
      </c>
      <c r="D462" s="20" t="s">
        <v>379</v>
      </c>
      <c r="E462" s="20">
        <v>97</v>
      </c>
      <c r="F462" s="20">
        <v>0.3</v>
      </c>
      <c r="G462" s="10" t="s">
        <v>10</v>
      </c>
      <c r="H462" s="9">
        <v>3</v>
      </c>
      <c r="I462" s="9"/>
      <c r="J462" s="9">
        <v>1000</v>
      </c>
      <c r="K462" s="5">
        <f t="shared" si="67"/>
        <v>0.5</v>
      </c>
      <c r="L462" s="6">
        <f t="shared" si="66"/>
        <v>0</v>
      </c>
      <c r="M462" s="3"/>
      <c r="N462" s="11">
        <f t="shared" si="68"/>
        <v>3.5</v>
      </c>
      <c r="O462" s="5"/>
      <c r="P462" s="5">
        <v>0.75</v>
      </c>
      <c r="Q462" s="5">
        <v>0.25</v>
      </c>
      <c r="R462" s="12">
        <f t="shared" si="64"/>
        <v>4.5</v>
      </c>
      <c r="S462" s="3"/>
      <c r="T462" s="9">
        <f>SUMIFS('Shop Wastage+CS Margin'!F:F,'Shop Wastage+CS Margin'!D:D,'Franchise Wastage '!D462,'Shop Wastage+CS Margin'!C:C,'Franchise Wastage '!C462)</f>
        <v>13</v>
      </c>
      <c r="U462" s="13">
        <f>SUMIFS('Shop Wastage+CS Margin'!A:A,'Shop Wastage+CS Margin'!D:D,'Franchise Wastage '!D462,'Shop Wastage+CS Margin'!C:C,'Franchise Wastage '!C462)</f>
        <v>2</v>
      </c>
      <c r="V462" s="16">
        <f t="shared" si="72"/>
        <v>6.75</v>
      </c>
      <c r="W462" s="3">
        <v>6.5</v>
      </c>
      <c r="X462" s="7">
        <f t="shared" si="71"/>
        <v>2</v>
      </c>
      <c r="Y462" s="7">
        <f t="shared" si="69"/>
        <v>8.5</v>
      </c>
      <c r="AA462" s="18">
        <f>SUMIFS(Sheet3!C:C,Sheet3!B:B,'Franchise Wastage '!D462,Sheet3!A:A,'Franchise Wastage '!C463)</f>
        <v>0</v>
      </c>
      <c r="AC462" s="3">
        <f t="shared" si="73"/>
        <v>6.5</v>
      </c>
    </row>
    <row r="463" spans="1:29" ht="15" customHeight="1" x14ac:dyDescent="0.25">
      <c r="A463">
        <f t="shared" si="70"/>
        <v>6.5</v>
      </c>
      <c r="B463" s="20" t="s">
        <v>366</v>
      </c>
      <c r="C463" s="20" t="s">
        <v>164</v>
      </c>
      <c r="D463" s="20" t="s">
        <v>380</v>
      </c>
      <c r="E463" s="20">
        <v>97</v>
      </c>
      <c r="F463" s="20">
        <v>0.3</v>
      </c>
      <c r="G463" s="10" t="s">
        <v>10</v>
      </c>
      <c r="H463" s="9">
        <v>3</v>
      </c>
      <c r="I463" s="9"/>
      <c r="J463" s="9">
        <v>1000</v>
      </c>
      <c r="K463" s="5">
        <f t="shared" si="67"/>
        <v>0.5</v>
      </c>
      <c r="L463" s="6">
        <f t="shared" si="66"/>
        <v>0</v>
      </c>
      <c r="M463" s="3"/>
      <c r="N463" s="11">
        <f t="shared" si="68"/>
        <v>3.5</v>
      </c>
      <c r="O463" s="5"/>
      <c r="P463" s="5">
        <v>0.75</v>
      </c>
      <c r="Q463" s="5">
        <v>0.25</v>
      </c>
      <c r="R463" s="12">
        <f t="shared" si="64"/>
        <v>4.5</v>
      </c>
      <c r="S463" s="3"/>
      <c r="T463" s="9">
        <f>SUMIFS('Shop Wastage+CS Margin'!F:F,'Shop Wastage+CS Margin'!D:D,'Franchise Wastage '!D463,'Shop Wastage+CS Margin'!C:C,'Franchise Wastage '!C463)</f>
        <v>10</v>
      </c>
      <c r="U463" s="13">
        <f>SUMIFS('Shop Wastage+CS Margin'!A:A,'Shop Wastage+CS Margin'!D:D,'Franchise Wastage '!D463,'Shop Wastage+CS Margin'!C:C,'Franchise Wastage '!C463)</f>
        <v>2</v>
      </c>
      <c r="V463" s="16">
        <f t="shared" si="72"/>
        <v>6.75</v>
      </c>
      <c r="W463" s="3">
        <v>6.5</v>
      </c>
      <c r="X463" s="7">
        <f t="shared" si="71"/>
        <v>2</v>
      </c>
      <c r="Y463" s="7">
        <f t="shared" si="69"/>
        <v>5.5</v>
      </c>
      <c r="AA463" s="18">
        <f>SUMIFS(Sheet3!C:C,Sheet3!B:B,'Franchise Wastage '!D463,Sheet3!A:A,'Franchise Wastage '!C464)</f>
        <v>7</v>
      </c>
      <c r="AC463" s="3">
        <f t="shared" si="73"/>
        <v>3.5</v>
      </c>
    </row>
    <row r="464" spans="1:29" ht="15" customHeight="1" x14ac:dyDescent="0.25">
      <c r="A464">
        <f t="shared" si="70"/>
        <v>8</v>
      </c>
      <c r="B464" s="20" t="s">
        <v>366</v>
      </c>
      <c r="C464" s="20" t="s">
        <v>164</v>
      </c>
      <c r="D464" s="20" t="s">
        <v>381</v>
      </c>
      <c r="E464" s="20">
        <v>97</v>
      </c>
      <c r="F464" s="20">
        <v>1.3</v>
      </c>
      <c r="G464" s="10" t="s">
        <v>10</v>
      </c>
      <c r="H464" s="9">
        <v>3</v>
      </c>
      <c r="I464" s="9"/>
      <c r="J464" s="9">
        <v>1000</v>
      </c>
      <c r="K464" s="5">
        <f t="shared" si="67"/>
        <v>2.1666666666666665</v>
      </c>
      <c r="L464" s="6">
        <f t="shared" si="66"/>
        <v>0</v>
      </c>
      <c r="M464" s="3"/>
      <c r="N464" s="11">
        <f t="shared" si="68"/>
        <v>5.1666666666666661</v>
      </c>
      <c r="O464" s="5"/>
      <c r="P464" s="5">
        <v>0.75</v>
      </c>
      <c r="Q464" s="5">
        <v>0.25</v>
      </c>
      <c r="R464" s="12">
        <f t="shared" si="64"/>
        <v>6.1666666666666661</v>
      </c>
      <c r="S464" s="3"/>
      <c r="T464" s="9">
        <f>SUMIFS('Shop Wastage+CS Margin'!F:F,'Shop Wastage+CS Margin'!D:D,'Franchise Wastage '!D464,'Shop Wastage+CS Margin'!C:C,'Franchise Wastage '!C464)</f>
        <v>13</v>
      </c>
      <c r="U464" s="13">
        <f>SUMIFS('Shop Wastage+CS Margin'!A:A,'Shop Wastage+CS Margin'!D:D,'Franchise Wastage '!D464,'Shop Wastage+CS Margin'!C:C,'Franchise Wastage '!C464)</f>
        <v>2</v>
      </c>
      <c r="V464" s="16">
        <f t="shared" si="72"/>
        <v>8.4166666666666661</v>
      </c>
      <c r="W464" s="3">
        <v>8</v>
      </c>
      <c r="X464" s="7">
        <f t="shared" si="71"/>
        <v>1.8333333333333339</v>
      </c>
      <c r="Y464" s="7">
        <f t="shared" si="69"/>
        <v>6.8333333333333339</v>
      </c>
      <c r="AA464" s="18">
        <f>SUMIFS(Sheet3!C:C,Sheet3!B:B,'Franchise Wastage '!D464,Sheet3!A:A,'Franchise Wastage '!C465)</f>
        <v>9</v>
      </c>
      <c r="AC464" s="3">
        <f t="shared" si="73"/>
        <v>5</v>
      </c>
    </row>
    <row r="465" spans="1:29" ht="15" customHeight="1" x14ac:dyDescent="0.25">
      <c r="A465">
        <f t="shared" si="70"/>
        <v>8</v>
      </c>
      <c r="B465" s="20" t="s">
        <v>366</v>
      </c>
      <c r="C465" s="20" t="s">
        <v>164</v>
      </c>
      <c r="D465" s="20" t="s">
        <v>382</v>
      </c>
      <c r="E465" s="20">
        <v>97</v>
      </c>
      <c r="F465" s="20">
        <v>0.3</v>
      </c>
      <c r="G465" s="10" t="s">
        <v>10</v>
      </c>
      <c r="H465" s="9">
        <v>3</v>
      </c>
      <c r="I465" s="9"/>
      <c r="J465" s="9">
        <v>1000</v>
      </c>
      <c r="K465" s="5">
        <f t="shared" si="67"/>
        <v>0.5</v>
      </c>
      <c r="L465" s="6">
        <f t="shared" si="66"/>
        <v>0</v>
      </c>
      <c r="M465" s="3"/>
      <c r="N465" s="11">
        <f t="shared" si="68"/>
        <v>3.5</v>
      </c>
      <c r="O465" s="5"/>
      <c r="P465" s="5">
        <v>0.75</v>
      </c>
      <c r="Q465" s="5">
        <v>0.25</v>
      </c>
      <c r="R465" s="12">
        <f t="shared" si="64"/>
        <v>4.5</v>
      </c>
      <c r="S465" s="3"/>
      <c r="T465" s="9">
        <f>SUMIFS('Shop Wastage+CS Margin'!F:F,'Shop Wastage+CS Margin'!D:D,'Franchise Wastage '!D465,'Shop Wastage+CS Margin'!C:C,'Franchise Wastage '!C465)</f>
        <v>13</v>
      </c>
      <c r="U465" s="13">
        <f>SUMIFS('Shop Wastage+CS Margin'!A:A,'Shop Wastage+CS Margin'!D:D,'Franchise Wastage '!D465,'Shop Wastage+CS Margin'!C:C,'Franchise Wastage '!C465)</f>
        <v>3</v>
      </c>
      <c r="V465" s="16">
        <f t="shared" si="72"/>
        <v>7.75</v>
      </c>
      <c r="W465" s="3">
        <v>8</v>
      </c>
      <c r="X465" s="7">
        <f t="shared" si="71"/>
        <v>3.5</v>
      </c>
      <c r="Y465" s="7">
        <f t="shared" si="69"/>
        <v>8.5</v>
      </c>
      <c r="AA465" s="18">
        <f>SUMIFS(Sheet3!C:C,Sheet3!B:B,'Franchise Wastage '!D465,Sheet3!A:A,'Franchise Wastage '!C466)</f>
        <v>13</v>
      </c>
      <c r="AC465" s="3">
        <f t="shared" si="73"/>
        <v>5</v>
      </c>
    </row>
    <row r="466" spans="1:29" ht="15" customHeight="1" x14ac:dyDescent="0.25">
      <c r="A466">
        <f t="shared" si="70"/>
        <v>6.5</v>
      </c>
      <c r="B466" s="20" t="s">
        <v>366</v>
      </c>
      <c r="C466" s="20" t="s">
        <v>164</v>
      </c>
      <c r="D466" s="20" t="s">
        <v>383</v>
      </c>
      <c r="E466" s="20">
        <v>97</v>
      </c>
      <c r="F466" s="20">
        <v>0.3</v>
      </c>
      <c r="G466" s="10" t="s">
        <v>10</v>
      </c>
      <c r="H466" s="9">
        <v>3</v>
      </c>
      <c r="I466" s="9"/>
      <c r="J466" s="9">
        <v>1000</v>
      </c>
      <c r="K466" s="5">
        <f t="shared" si="67"/>
        <v>0.5</v>
      </c>
      <c r="L466" s="6">
        <f t="shared" si="66"/>
        <v>0</v>
      </c>
      <c r="M466" s="3"/>
      <c r="N466" s="11">
        <f t="shared" si="68"/>
        <v>3.5</v>
      </c>
      <c r="O466" s="5"/>
      <c r="P466" s="5">
        <v>0.75</v>
      </c>
      <c r="Q466" s="5">
        <v>0.25</v>
      </c>
      <c r="R466" s="12">
        <f t="shared" si="64"/>
        <v>4.5</v>
      </c>
      <c r="S466" s="3"/>
      <c r="T466" s="9">
        <f>SUMIFS('Shop Wastage+CS Margin'!F:F,'Shop Wastage+CS Margin'!D:D,'Franchise Wastage '!D466,'Shop Wastage+CS Margin'!C:C,'Franchise Wastage '!C466)</f>
        <v>20</v>
      </c>
      <c r="U466" s="13">
        <f>SUMIFS('Shop Wastage+CS Margin'!A:A,'Shop Wastage+CS Margin'!D:D,'Franchise Wastage '!D466,'Shop Wastage+CS Margin'!C:C,'Franchise Wastage '!C466)</f>
        <v>2</v>
      </c>
      <c r="V466" s="16">
        <f t="shared" si="72"/>
        <v>6.75</v>
      </c>
      <c r="W466" s="3">
        <v>6.5</v>
      </c>
      <c r="X466" s="7">
        <f t="shared" si="71"/>
        <v>2</v>
      </c>
      <c r="Y466" s="7">
        <f t="shared" si="69"/>
        <v>15.5</v>
      </c>
      <c r="AA466" s="18">
        <f>SUMIFS(Sheet3!C:C,Sheet3!B:B,'Franchise Wastage '!D466,Sheet3!A:A,'Franchise Wastage '!C467)</f>
        <v>0</v>
      </c>
      <c r="AC466" s="3">
        <f t="shared" si="73"/>
        <v>13.5</v>
      </c>
    </row>
    <row r="467" spans="1:29" ht="15" customHeight="1" x14ac:dyDescent="0.25">
      <c r="A467">
        <f t="shared" si="70"/>
        <v>6.5</v>
      </c>
      <c r="B467" s="20" t="s">
        <v>366</v>
      </c>
      <c r="C467" s="20" t="s">
        <v>164</v>
      </c>
      <c r="D467" s="20" t="s">
        <v>384</v>
      </c>
      <c r="E467" s="20">
        <v>97</v>
      </c>
      <c r="F467" s="20">
        <v>0.3</v>
      </c>
      <c r="G467" s="10" t="s">
        <v>10</v>
      </c>
      <c r="H467" s="9">
        <v>3</v>
      </c>
      <c r="I467" s="9"/>
      <c r="J467" s="9">
        <v>1000</v>
      </c>
      <c r="K467" s="5">
        <f t="shared" si="67"/>
        <v>0.5</v>
      </c>
      <c r="L467" s="6">
        <f t="shared" si="66"/>
        <v>0</v>
      </c>
      <c r="M467" s="3"/>
      <c r="N467" s="11">
        <f t="shared" si="68"/>
        <v>3.5</v>
      </c>
      <c r="O467" s="5"/>
      <c r="P467" s="5">
        <v>0.75</v>
      </c>
      <c r="Q467" s="5">
        <v>0.25</v>
      </c>
      <c r="R467" s="12">
        <f t="shared" si="64"/>
        <v>4.5</v>
      </c>
      <c r="S467" s="3"/>
      <c r="T467" s="9">
        <f>SUMIFS('Shop Wastage+CS Margin'!F:F,'Shop Wastage+CS Margin'!D:D,'Franchise Wastage '!D467,'Shop Wastage+CS Margin'!C:C,'Franchise Wastage '!C467)</f>
        <v>15</v>
      </c>
      <c r="U467" s="13">
        <f>SUMIFS('Shop Wastage+CS Margin'!A:A,'Shop Wastage+CS Margin'!D:D,'Franchise Wastage '!D467,'Shop Wastage+CS Margin'!C:C,'Franchise Wastage '!C467)</f>
        <v>2</v>
      </c>
      <c r="V467" s="16">
        <f t="shared" si="72"/>
        <v>6.75</v>
      </c>
      <c r="W467" s="3">
        <v>6.5</v>
      </c>
      <c r="X467" s="7">
        <f t="shared" si="71"/>
        <v>2</v>
      </c>
      <c r="Y467" s="7">
        <f t="shared" si="69"/>
        <v>10.5</v>
      </c>
      <c r="AA467" s="18">
        <f>SUMIFS(Sheet3!C:C,Sheet3!B:B,'Franchise Wastage '!D467,Sheet3!A:A,'Franchise Wastage '!C468)</f>
        <v>0</v>
      </c>
      <c r="AC467" s="3">
        <f t="shared" si="73"/>
        <v>8.5</v>
      </c>
    </row>
    <row r="468" spans="1:29" ht="15" customHeight="1" x14ac:dyDescent="0.25">
      <c r="A468">
        <f t="shared" si="70"/>
        <v>6.5</v>
      </c>
      <c r="B468" s="20" t="s">
        <v>366</v>
      </c>
      <c r="C468" s="20" t="s">
        <v>164</v>
      </c>
      <c r="D468" s="20" t="s">
        <v>385</v>
      </c>
      <c r="E468" s="20">
        <v>97</v>
      </c>
      <c r="F468" s="20">
        <v>0.3</v>
      </c>
      <c r="G468" s="10" t="s">
        <v>10</v>
      </c>
      <c r="H468" s="9">
        <v>3</v>
      </c>
      <c r="I468" s="9"/>
      <c r="J468" s="9">
        <v>1000</v>
      </c>
      <c r="K468" s="5">
        <f t="shared" si="67"/>
        <v>0.5</v>
      </c>
      <c r="L468" s="6">
        <f t="shared" si="66"/>
        <v>0</v>
      </c>
      <c r="M468" s="3"/>
      <c r="N468" s="11">
        <f t="shared" si="68"/>
        <v>3.5</v>
      </c>
      <c r="O468" s="5"/>
      <c r="P468" s="5">
        <v>0.75</v>
      </c>
      <c r="Q468" s="5">
        <v>0.25</v>
      </c>
      <c r="R468" s="12">
        <f t="shared" si="64"/>
        <v>4.5</v>
      </c>
      <c r="S468" s="3"/>
      <c r="T468" s="9">
        <f>SUMIFS('Shop Wastage+CS Margin'!F:F,'Shop Wastage+CS Margin'!D:D,'Franchise Wastage '!D468,'Shop Wastage+CS Margin'!C:C,'Franchise Wastage '!C468)</f>
        <v>10</v>
      </c>
      <c r="U468" s="13">
        <f>SUMIFS('Shop Wastage+CS Margin'!A:A,'Shop Wastage+CS Margin'!D:D,'Franchise Wastage '!D468,'Shop Wastage+CS Margin'!C:C,'Franchise Wastage '!C468)</f>
        <v>2</v>
      </c>
      <c r="V468" s="16">
        <f t="shared" si="72"/>
        <v>6.75</v>
      </c>
      <c r="W468" s="3">
        <v>6.5</v>
      </c>
      <c r="X468" s="7">
        <f t="shared" si="71"/>
        <v>2</v>
      </c>
      <c r="Y468" s="7">
        <f t="shared" si="69"/>
        <v>5.5</v>
      </c>
      <c r="AA468" s="18">
        <f>SUMIFS(Sheet3!C:C,Sheet3!B:B,'Franchise Wastage '!D468,Sheet3!A:A,'Franchise Wastage '!C469)</f>
        <v>7</v>
      </c>
      <c r="AC468" s="3">
        <f t="shared" si="73"/>
        <v>3.5</v>
      </c>
    </row>
    <row r="469" spans="1:29" ht="15" customHeight="1" x14ac:dyDescent="0.25">
      <c r="A469">
        <f t="shared" si="70"/>
        <v>6.5</v>
      </c>
      <c r="B469" s="20" t="s">
        <v>366</v>
      </c>
      <c r="C469" s="20" t="s">
        <v>164</v>
      </c>
      <c r="D469" s="20" t="s">
        <v>386</v>
      </c>
      <c r="E469" s="20">
        <v>97</v>
      </c>
      <c r="F469" s="20">
        <v>0.3</v>
      </c>
      <c r="G469" s="10" t="s">
        <v>10</v>
      </c>
      <c r="H469" s="9">
        <v>3</v>
      </c>
      <c r="I469" s="9"/>
      <c r="J469" s="9">
        <v>1000</v>
      </c>
      <c r="K469" s="5">
        <f t="shared" si="67"/>
        <v>0.5</v>
      </c>
      <c r="L469" s="6">
        <f t="shared" si="66"/>
        <v>0</v>
      </c>
      <c r="M469" s="3"/>
      <c r="N469" s="11">
        <f t="shared" si="68"/>
        <v>3.5</v>
      </c>
      <c r="O469" s="5"/>
      <c r="P469" s="5">
        <v>0.75</v>
      </c>
      <c r="Q469" s="5">
        <v>0.25</v>
      </c>
      <c r="R469" s="12">
        <f t="shared" si="64"/>
        <v>4.5</v>
      </c>
      <c r="S469" s="3"/>
      <c r="T469" s="9">
        <f>SUMIFS('Shop Wastage+CS Margin'!F:F,'Shop Wastage+CS Margin'!D:D,'Franchise Wastage '!D469,'Shop Wastage+CS Margin'!C:C,'Franchise Wastage '!C469)</f>
        <v>13</v>
      </c>
      <c r="U469" s="13">
        <f>SUMIFS('Shop Wastage+CS Margin'!A:A,'Shop Wastage+CS Margin'!D:D,'Franchise Wastage '!D469,'Shop Wastage+CS Margin'!C:C,'Franchise Wastage '!C469)</f>
        <v>2</v>
      </c>
      <c r="V469" s="16">
        <f t="shared" si="72"/>
        <v>6.75</v>
      </c>
      <c r="W469" s="3">
        <v>6.5</v>
      </c>
      <c r="X469" s="7">
        <f t="shared" si="71"/>
        <v>2</v>
      </c>
      <c r="Y469" s="7">
        <f t="shared" si="69"/>
        <v>8.5</v>
      </c>
      <c r="AA469" s="18">
        <f>SUMIFS(Sheet3!C:C,Sheet3!B:B,'Franchise Wastage '!D469,Sheet3!A:A,'Franchise Wastage '!#REF!)</f>
        <v>0</v>
      </c>
      <c r="AC469" s="3">
        <f t="shared" si="73"/>
        <v>6.5</v>
      </c>
    </row>
    <row r="470" spans="1:29" ht="15" customHeight="1" x14ac:dyDescent="0.25">
      <c r="A470">
        <f t="shared" si="70"/>
        <v>6.5</v>
      </c>
      <c r="B470" s="20" t="s">
        <v>366</v>
      </c>
      <c r="C470" s="20" t="s">
        <v>387</v>
      </c>
      <c r="D470" s="20" t="s">
        <v>388</v>
      </c>
      <c r="E470" s="20">
        <v>97</v>
      </c>
      <c r="F470" s="20">
        <v>0.3</v>
      </c>
      <c r="G470" s="10" t="s">
        <v>10</v>
      </c>
      <c r="H470" s="9">
        <v>3</v>
      </c>
      <c r="I470" s="9"/>
      <c r="J470" s="9">
        <v>1000</v>
      </c>
      <c r="K470" s="5">
        <f t="shared" si="67"/>
        <v>0.5</v>
      </c>
      <c r="L470" s="6">
        <f t="shared" si="66"/>
        <v>0</v>
      </c>
      <c r="M470" s="3"/>
      <c r="N470" s="11">
        <f t="shared" si="68"/>
        <v>3.5</v>
      </c>
      <c r="O470" s="5"/>
      <c r="P470" s="5">
        <v>0.75</v>
      </c>
      <c r="Q470" s="5">
        <v>0.25</v>
      </c>
      <c r="R470" s="12">
        <f t="shared" si="64"/>
        <v>4.5</v>
      </c>
      <c r="S470" s="3"/>
      <c r="T470" s="9">
        <f>SUMIFS('Shop Wastage+CS Margin'!F:F,'Shop Wastage+CS Margin'!D:D,'Franchise Wastage '!D470,'Shop Wastage+CS Margin'!C:C,'Franchise Wastage '!C470)</f>
        <v>10</v>
      </c>
      <c r="U470" s="13">
        <f>SUMIFS('Shop Wastage+CS Margin'!A:A,'Shop Wastage+CS Margin'!D:D,'Franchise Wastage '!D470,'Shop Wastage+CS Margin'!C:C,'Franchise Wastage '!C470)</f>
        <v>2</v>
      </c>
      <c r="V470" s="16">
        <f t="shared" si="72"/>
        <v>6.75</v>
      </c>
      <c r="W470" s="3">
        <v>6.5</v>
      </c>
      <c r="X470" s="7">
        <f t="shared" si="71"/>
        <v>2</v>
      </c>
      <c r="Y470" s="7">
        <f t="shared" si="69"/>
        <v>5.5</v>
      </c>
      <c r="AA470" s="18">
        <f>SUMIFS(Sheet3!C:C,Sheet3!B:B,'Franchise Wastage '!D470,Sheet3!A:A,'Franchise Wastage '!#REF!)</f>
        <v>0</v>
      </c>
      <c r="AC470" s="3">
        <f t="shared" si="73"/>
        <v>3.5</v>
      </c>
    </row>
    <row r="471" spans="1:29" ht="15" customHeight="1" x14ac:dyDescent="0.25">
      <c r="A471">
        <f t="shared" si="70"/>
        <v>6.5</v>
      </c>
      <c r="B471" s="20" t="s">
        <v>366</v>
      </c>
      <c r="C471" s="20" t="s">
        <v>387</v>
      </c>
      <c r="D471" s="20" t="s">
        <v>389</v>
      </c>
      <c r="E471" s="20">
        <v>97</v>
      </c>
      <c r="F471" s="20">
        <v>0.3</v>
      </c>
      <c r="G471" s="10" t="s">
        <v>10</v>
      </c>
      <c r="H471" s="9">
        <v>3</v>
      </c>
      <c r="I471" s="9"/>
      <c r="J471" s="9">
        <v>1000</v>
      </c>
      <c r="K471" s="5">
        <f t="shared" si="67"/>
        <v>0.5</v>
      </c>
      <c r="L471" s="6">
        <f t="shared" si="66"/>
        <v>0</v>
      </c>
      <c r="M471" s="3"/>
      <c r="N471" s="11">
        <f t="shared" si="68"/>
        <v>3.5</v>
      </c>
      <c r="O471" s="5"/>
      <c r="P471" s="5">
        <v>0.75</v>
      </c>
      <c r="Q471" s="5">
        <v>0.25</v>
      </c>
      <c r="R471" s="12">
        <f t="shared" si="64"/>
        <v>4.5</v>
      </c>
      <c r="S471" s="3"/>
      <c r="T471" s="9">
        <f>SUMIFS('Shop Wastage+CS Margin'!F:F,'Shop Wastage+CS Margin'!D:D,'Franchise Wastage '!D471,'Shop Wastage+CS Margin'!C:C,'Franchise Wastage '!C471)</f>
        <v>10</v>
      </c>
      <c r="U471" s="13">
        <f>SUMIFS('Shop Wastage+CS Margin'!A:A,'Shop Wastage+CS Margin'!D:D,'Franchise Wastage '!D471,'Shop Wastage+CS Margin'!C:C,'Franchise Wastage '!C471)</f>
        <v>2</v>
      </c>
      <c r="V471" s="16">
        <f t="shared" si="72"/>
        <v>6.75</v>
      </c>
      <c r="W471" s="3">
        <v>6.5</v>
      </c>
      <c r="X471" s="7">
        <f t="shared" si="71"/>
        <v>2</v>
      </c>
      <c r="Y471" s="7">
        <f t="shared" si="69"/>
        <v>5.5</v>
      </c>
      <c r="AA471" s="18">
        <f>SUMIFS(Sheet3!C:C,Sheet3!B:B,'Franchise Wastage '!D471,Sheet3!A:A,'Franchise Wastage '!C472)</f>
        <v>0</v>
      </c>
      <c r="AC471" s="3">
        <f t="shared" si="73"/>
        <v>3.5</v>
      </c>
    </row>
    <row r="472" spans="1:29" ht="15" customHeight="1" x14ac:dyDescent="0.25">
      <c r="A472">
        <f t="shared" si="70"/>
        <v>6.5</v>
      </c>
      <c r="B472" s="20" t="s">
        <v>366</v>
      </c>
      <c r="C472" s="20" t="s">
        <v>387</v>
      </c>
      <c r="D472" s="20" t="s">
        <v>390</v>
      </c>
      <c r="E472" s="20">
        <v>97</v>
      </c>
      <c r="F472" s="20">
        <v>0.3</v>
      </c>
      <c r="G472" s="10" t="s">
        <v>10</v>
      </c>
      <c r="H472" s="9">
        <v>3</v>
      </c>
      <c r="I472" s="9"/>
      <c r="J472" s="9">
        <v>1000</v>
      </c>
      <c r="K472" s="5">
        <f t="shared" si="67"/>
        <v>0.5</v>
      </c>
      <c r="L472" s="6">
        <f t="shared" si="66"/>
        <v>0</v>
      </c>
      <c r="M472" s="3"/>
      <c r="N472" s="11">
        <f t="shared" si="68"/>
        <v>3.5</v>
      </c>
      <c r="O472" s="5"/>
      <c r="P472" s="5">
        <v>0.75</v>
      </c>
      <c r="Q472" s="5">
        <v>0.25</v>
      </c>
      <c r="R472" s="12">
        <f t="shared" si="64"/>
        <v>4.5</v>
      </c>
      <c r="S472" s="3"/>
      <c r="T472" s="9">
        <f>SUMIFS('Shop Wastage+CS Margin'!F:F,'Shop Wastage+CS Margin'!D:D,'Franchise Wastage '!D472,'Shop Wastage+CS Margin'!C:C,'Franchise Wastage '!C472)</f>
        <v>10</v>
      </c>
      <c r="U472" s="13">
        <f>SUMIFS('Shop Wastage+CS Margin'!A:A,'Shop Wastage+CS Margin'!D:D,'Franchise Wastage '!D472,'Shop Wastage+CS Margin'!C:C,'Franchise Wastage '!C472)</f>
        <v>2</v>
      </c>
      <c r="V472" s="16">
        <f t="shared" si="72"/>
        <v>6.75</v>
      </c>
      <c r="W472" s="3">
        <v>6.5</v>
      </c>
      <c r="X472" s="7">
        <f t="shared" si="71"/>
        <v>2</v>
      </c>
      <c r="Y472" s="7">
        <f t="shared" si="69"/>
        <v>5.5</v>
      </c>
      <c r="AA472" s="18">
        <f>SUMIFS(Sheet3!C:C,Sheet3!B:B,'Franchise Wastage '!D472,Sheet3!A:A,'Franchise Wastage '!#REF!)</f>
        <v>0</v>
      </c>
      <c r="AC472" s="3">
        <f t="shared" si="73"/>
        <v>3.5</v>
      </c>
    </row>
    <row r="473" spans="1:29" ht="15" customHeight="1" x14ac:dyDescent="0.25">
      <c r="A473">
        <f t="shared" si="70"/>
        <v>6.5</v>
      </c>
      <c r="B473" s="20" t="s">
        <v>366</v>
      </c>
      <c r="C473" s="20" t="s">
        <v>387</v>
      </c>
      <c r="D473" s="20" t="s">
        <v>391</v>
      </c>
      <c r="E473" s="20">
        <v>97</v>
      </c>
      <c r="F473" s="20">
        <v>0.3</v>
      </c>
      <c r="G473" s="10" t="s">
        <v>10</v>
      </c>
      <c r="H473" s="9">
        <v>3</v>
      </c>
      <c r="I473" s="9"/>
      <c r="J473" s="9">
        <v>1000</v>
      </c>
      <c r="K473" s="5">
        <f t="shared" si="67"/>
        <v>0.5</v>
      </c>
      <c r="L473" s="6">
        <f t="shared" si="66"/>
        <v>0</v>
      </c>
      <c r="M473" s="3"/>
      <c r="N473" s="11">
        <f t="shared" si="68"/>
        <v>3.5</v>
      </c>
      <c r="O473" s="5"/>
      <c r="P473" s="5">
        <v>0.75</v>
      </c>
      <c r="Q473" s="5">
        <v>0.25</v>
      </c>
      <c r="R473" s="12">
        <f t="shared" si="64"/>
        <v>4.5</v>
      </c>
      <c r="S473" s="3"/>
      <c r="T473" s="9">
        <f>SUMIFS('Shop Wastage+CS Margin'!F:F,'Shop Wastage+CS Margin'!D:D,'Franchise Wastage '!D473,'Shop Wastage+CS Margin'!C:C,'Franchise Wastage '!C473)</f>
        <v>10</v>
      </c>
      <c r="U473" s="13">
        <f>SUMIFS('Shop Wastage+CS Margin'!A:A,'Shop Wastage+CS Margin'!D:D,'Franchise Wastage '!D473,'Shop Wastage+CS Margin'!C:C,'Franchise Wastage '!C473)</f>
        <v>2</v>
      </c>
      <c r="V473" s="16">
        <f t="shared" si="72"/>
        <v>6.75</v>
      </c>
      <c r="W473" s="3">
        <v>6.5</v>
      </c>
      <c r="X473" s="7">
        <f t="shared" si="71"/>
        <v>2</v>
      </c>
      <c r="Y473" s="7">
        <f t="shared" si="69"/>
        <v>5.5</v>
      </c>
      <c r="AA473" s="18">
        <f>SUMIFS(Sheet3!C:C,Sheet3!B:B,'Franchise Wastage '!D473,Sheet3!A:A,'Franchise Wastage '!#REF!)</f>
        <v>0</v>
      </c>
      <c r="AC473" s="3">
        <f t="shared" si="73"/>
        <v>3.5</v>
      </c>
    </row>
    <row r="474" spans="1:29" ht="15" customHeight="1" x14ac:dyDescent="0.25">
      <c r="A474">
        <f t="shared" si="70"/>
        <v>6.5</v>
      </c>
      <c r="B474" s="20" t="s">
        <v>366</v>
      </c>
      <c r="C474" s="20" t="s">
        <v>387</v>
      </c>
      <c r="D474" s="20" t="s">
        <v>392</v>
      </c>
      <c r="E474" s="20">
        <v>97</v>
      </c>
      <c r="F474" s="20">
        <v>0.3</v>
      </c>
      <c r="G474" s="10" t="s">
        <v>10</v>
      </c>
      <c r="H474" s="9">
        <v>3</v>
      </c>
      <c r="I474" s="9"/>
      <c r="J474" s="9">
        <v>1000</v>
      </c>
      <c r="K474" s="5">
        <f t="shared" si="67"/>
        <v>0.5</v>
      </c>
      <c r="L474" s="6">
        <f t="shared" si="66"/>
        <v>0</v>
      </c>
      <c r="M474" s="3"/>
      <c r="N474" s="11">
        <f t="shared" si="68"/>
        <v>3.5</v>
      </c>
      <c r="O474" s="5"/>
      <c r="P474" s="5">
        <v>0.75</v>
      </c>
      <c r="Q474" s="5">
        <v>0.25</v>
      </c>
      <c r="R474" s="12">
        <f t="shared" si="64"/>
        <v>4.5</v>
      </c>
      <c r="S474" s="3"/>
      <c r="T474" s="9">
        <f>SUMIFS('Shop Wastage+CS Margin'!F:F,'Shop Wastage+CS Margin'!D:D,'Franchise Wastage '!D474,'Shop Wastage+CS Margin'!C:C,'Franchise Wastage '!C474)</f>
        <v>10</v>
      </c>
      <c r="U474" s="13">
        <f>SUMIFS('Shop Wastage+CS Margin'!A:A,'Shop Wastage+CS Margin'!D:D,'Franchise Wastage '!D474,'Shop Wastage+CS Margin'!C:C,'Franchise Wastage '!C474)</f>
        <v>2</v>
      </c>
      <c r="V474" s="16">
        <f t="shared" si="72"/>
        <v>6.75</v>
      </c>
      <c r="W474" s="3">
        <v>6.5</v>
      </c>
      <c r="X474" s="7">
        <f t="shared" si="71"/>
        <v>2</v>
      </c>
      <c r="Y474" s="7">
        <f t="shared" si="69"/>
        <v>5.5</v>
      </c>
      <c r="AA474" s="18">
        <f>SUMIFS(Sheet3!C:C,Sheet3!B:B,'Franchise Wastage '!D474,Sheet3!A:A,'Franchise Wastage '!#REF!)</f>
        <v>0</v>
      </c>
      <c r="AC474" s="3">
        <f t="shared" si="73"/>
        <v>3.5</v>
      </c>
    </row>
    <row r="475" spans="1:29" ht="15" customHeight="1" x14ac:dyDescent="0.25">
      <c r="A475">
        <f t="shared" si="70"/>
        <v>6.5</v>
      </c>
      <c r="B475" s="20" t="s">
        <v>366</v>
      </c>
      <c r="C475" s="20" t="s">
        <v>387</v>
      </c>
      <c r="D475" s="20" t="s">
        <v>393</v>
      </c>
      <c r="E475" s="20">
        <v>97</v>
      </c>
      <c r="F475" s="20">
        <v>0.3</v>
      </c>
      <c r="G475" s="10" t="s">
        <v>10</v>
      </c>
      <c r="H475" s="9">
        <v>3</v>
      </c>
      <c r="I475" s="9"/>
      <c r="J475" s="9">
        <v>1000</v>
      </c>
      <c r="K475" s="5">
        <f t="shared" si="67"/>
        <v>0.5</v>
      </c>
      <c r="L475" s="6">
        <f t="shared" si="66"/>
        <v>0</v>
      </c>
      <c r="M475" s="3"/>
      <c r="N475" s="11">
        <f t="shared" si="68"/>
        <v>3.5</v>
      </c>
      <c r="O475" s="5"/>
      <c r="P475" s="5">
        <v>0.75</v>
      </c>
      <c r="Q475" s="5">
        <v>0.25</v>
      </c>
      <c r="R475" s="12">
        <f t="shared" si="64"/>
        <v>4.5</v>
      </c>
      <c r="S475" s="3"/>
      <c r="T475" s="9">
        <f>SUMIFS('Shop Wastage+CS Margin'!F:F,'Shop Wastage+CS Margin'!D:D,'Franchise Wastage '!D475,'Shop Wastage+CS Margin'!C:C,'Franchise Wastage '!C475)</f>
        <v>10</v>
      </c>
      <c r="U475" s="13">
        <f>SUMIFS('Shop Wastage+CS Margin'!A:A,'Shop Wastage+CS Margin'!D:D,'Franchise Wastage '!D475,'Shop Wastage+CS Margin'!C:C,'Franchise Wastage '!C475)</f>
        <v>2</v>
      </c>
      <c r="V475" s="16">
        <f t="shared" si="72"/>
        <v>6.75</v>
      </c>
      <c r="W475" s="3">
        <v>6.5</v>
      </c>
      <c r="X475" s="7">
        <f t="shared" si="71"/>
        <v>2</v>
      </c>
      <c r="Y475" s="7">
        <f t="shared" si="69"/>
        <v>5.5</v>
      </c>
      <c r="AA475" s="18">
        <f>SUMIFS(Sheet3!C:C,Sheet3!B:B,'Franchise Wastage '!D475,Sheet3!A:A,'Franchise Wastage '!#REF!)</f>
        <v>0</v>
      </c>
      <c r="AC475" s="3">
        <f t="shared" si="73"/>
        <v>3.5</v>
      </c>
    </row>
    <row r="476" spans="1:29" ht="15" customHeight="1" x14ac:dyDescent="0.25">
      <c r="A476">
        <f t="shared" si="70"/>
        <v>6.5</v>
      </c>
      <c r="B476" s="20" t="s">
        <v>366</v>
      </c>
      <c r="C476" s="20" t="s">
        <v>387</v>
      </c>
      <c r="D476" s="20" t="s">
        <v>394</v>
      </c>
      <c r="E476" s="20">
        <v>97</v>
      </c>
      <c r="F476" s="20">
        <v>0.3</v>
      </c>
      <c r="G476" s="10" t="s">
        <v>10</v>
      </c>
      <c r="H476" s="9">
        <v>3</v>
      </c>
      <c r="I476" s="9"/>
      <c r="J476" s="9">
        <v>1000</v>
      </c>
      <c r="K476" s="5">
        <f t="shared" si="67"/>
        <v>0.5</v>
      </c>
      <c r="L476" s="6">
        <f t="shared" ref="L476:L536" si="74">(((IF(G476="Pcs",F476,"0"))/J476)*1000)/($D$1*10)</f>
        <v>0</v>
      </c>
      <c r="M476" s="3"/>
      <c r="N476" s="11">
        <f t="shared" si="68"/>
        <v>3.5</v>
      </c>
      <c r="O476" s="5"/>
      <c r="P476" s="5">
        <v>0.75</v>
      </c>
      <c r="Q476" s="5">
        <v>0.25</v>
      </c>
      <c r="R476" s="12">
        <f t="shared" ref="R476:R535" si="75">N476+P476+Q476</f>
        <v>4.5</v>
      </c>
      <c r="S476" s="3"/>
      <c r="T476" s="9">
        <f>SUMIFS('Shop Wastage+CS Margin'!F:F,'Shop Wastage+CS Margin'!D:D,'Franchise Wastage '!D476,'Shop Wastage+CS Margin'!C:C,'Franchise Wastage '!C476)</f>
        <v>10</v>
      </c>
      <c r="U476" s="13">
        <f>SUMIFS('Shop Wastage+CS Margin'!A:A,'Shop Wastage+CS Margin'!D:D,'Franchise Wastage '!D476,'Shop Wastage+CS Margin'!C:C,'Franchise Wastage '!C476)</f>
        <v>2</v>
      </c>
      <c r="V476" s="16">
        <f t="shared" si="72"/>
        <v>6.75</v>
      </c>
      <c r="W476" s="3">
        <v>6.5</v>
      </c>
      <c r="X476" s="7">
        <f t="shared" si="71"/>
        <v>2</v>
      </c>
      <c r="Y476" s="7">
        <f t="shared" si="69"/>
        <v>5.5</v>
      </c>
      <c r="AA476" s="18">
        <f>SUMIFS(Sheet3!C:C,Sheet3!B:B,'Franchise Wastage '!D476,Sheet3!A:A,'Franchise Wastage '!#REF!)</f>
        <v>0</v>
      </c>
      <c r="AC476" s="3">
        <f t="shared" si="73"/>
        <v>3.5</v>
      </c>
    </row>
    <row r="477" spans="1:29" ht="15" customHeight="1" x14ac:dyDescent="0.25">
      <c r="A477">
        <f t="shared" si="70"/>
        <v>6.5</v>
      </c>
      <c r="B477" s="20" t="s">
        <v>366</v>
      </c>
      <c r="C477" s="20" t="s">
        <v>387</v>
      </c>
      <c r="D477" s="20" t="s">
        <v>395</v>
      </c>
      <c r="E477" s="20">
        <v>97</v>
      </c>
      <c r="F477" s="20">
        <v>0.3</v>
      </c>
      <c r="G477" s="10" t="s">
        <v>10</v>
      </c>
      <c r="H477" s="9">
        <v>3</v>
      </c>
      <c r="I477" s="9"/>
      <c r="J477" s="9">
        <v>1000</v>
      </c>
      <c r="K477" s="5">
        <f t="shared" si="67"/>
        <v>0.5</v>
      </c>
      <c r="L477" s="6">
        <f t="shared" si="74"/>
        <v>0</v>
      </c>
      <c r="M477" s="3"/>
      <c r="N477" s="11">
        <f t="shared" si="68"/>
        <v>3.5</v>
      </c>
      <c r="O477" s="5"/>
      <c r="P477" s="5">
        <v>0.75</v>
      </c>
      <c r="Q477" s="5">
        <v>0.25</v>
      </c>
      <c r="R477" s="12">
        <f t="shared" si="75"/>
        <v>4.5</v>
      </c>
      <c r="S477" s="3"/>
      <c r="T477" s="9">
        <f>SUMIFS('Shop Wastage+CS Margin'!F:F,'Shop Wastage+CS Margin'!D:D,'Franchise Wastage '!D477,'Shop Wastage+CS Margin'!C:C,'Franchise Wastage '!C477)</f>
        <v>10</v>
      </c>
      <c r="U477" s="13">
        <f>SUMIFS('Shop Wastage+CS Margin'!A:A,'Shop Wastage+CS Margin'!D:D,'Franchise Wastage '!D477,'Shop Wastage+CS Margin'!C:C,'Franchise Wastage '!C477)</f>
        <v>2</v>
      </c>
      <c r="V477" s="16">
        <f t="shared" si="72"/>
        <v>6.75</v>
      </c>
      <c r="W477" s="3">
        <v>6.5</v>
      </c>
      <c r="X477" s="7">
        <f t="shared" si="71"/>
        <v>2</v>
      </c>
      <c r="Y477" s="7">
        <f t="shared" si="69"/>
        <v>5.5</v>
      </c>
      <c r="AA477" s="18">
        <f>SUMIFS(Sheet3!C:C,Sheet3!B:B,'Franchise Wastage '!D477,Sheet3!A:A,'Franchise Wastage '!C478)</f>
        <v>7</v>
      </c>
      <c r="AC477" s="3">
        <f t="shared" si="73"/>
        <v>3.5</v>
      </c>
    </row>
    <row r="478" spans="1:29" ht="15" customHeight="1" x14ac:dyDescent="0.25">
      <c r="A478">
        <f t="shared" si="70"/>
        <v>6.5</v>
      </c>
      <c r="B478" s="20" t="s">
        <v>366</v>
      </c>
      <c r="C478" s="20" t="s">
        <v>387</v>
      </c>
      <c r="D478" s="20" t="s">
        <v>396</v>
      </c>
      <c r="E478" s="20">
        <v>97</v>
      </c>
      <c r="F478" s="20">
        <v>0.3</v>
      </c>
      <c r="G478" s="10" t="s">
        <v>10</v>
      </c>
      <c r="H478" s="9">
        <v>3</v>
      </c>
      <c r="I478" s="9"/>
      <c r="J478" s="9">
        <v>1000</v>
      </c>
      <c r="K478" s="5">
        <f t="shared" si="67"/>
        <v>0.5</v>
      </c>
      <c r="L478" s="6">
        <f t="shared" si="74"/>
        <v>0</v>
      </c>
      <c r="M478" s="3"/>
      <c r="N478" s="11">
        <f t="shared" si="68"/>
        <v>3.5</v>
      </c>
      <c r="O478" s="5"/>
      <c r="P478" s="5">
        <v>0.75</v>
      </c>
      <c r="Q478" s="5">
        <v>0.25</v>
      </c>
      <c r="R478" s="12">
        <f t="shared" si="75"/>
        <v>4.5</v>
      </c>
      <c r="S478" s="3"/>
      <c r="T478" s="9">
        <f>SUMIFS('Shop Wastage+CS Margin'!F:F,'Shop Wastage+CS Margin'!D:D,'Franchise Wastage '!D478,'Shop Wastage+CS Margin'!C:C,'Franchise Wastage '!C478)</f>
        <v>10</v>
      </c>
      <c r="U478" s="13">
        <f>SUMIFS('Shop Wastage+CS Margin'!A:A,'Shop Wastage+CS Margin'!D:D,'Franchise Wastage '!D478,'Shop Wastage+CS Margin'!C:C,'Franchise Wastage '!C478)</f>
        <v>2</v>
      </c>
      <c r="V478" s="16">
        <f t="shared" si="72"/>
        <v>6.75</v>
      </c>
      <c r="W478" s="3">
        <v>6.5</v>
      </c>
      <c r="X478" s="7">
        <f t="shared" si="71"/>
        <v>2</v>
      </c>
      <c r="Y478" s="7">
        <f t="shared" si="69"/>
        <v>5.5</v>
      </c>
      <c r="AA478" s="18">
        <f>SUMIFS(Sheet3!C:C,Sheet3!B:B,'Franchise Wastage '!D478,Sheet3!A:A,'Franchise Wastage '!C479)</f>
        <v>0</v>
      </c>
      <c r="AC478" s="3">
        <f t="shared" si="73"/>
        <v>3.5</v>
      </c>
    </row>
    <row r="479" spans="1:29" ht="15" customHeight="1" x14ac:dyDescent="0.25">
      <c r="A479">
        <f t="shared" si="70"/>
        <v>6.5</v>
      </c>
      <c r="B479" s="20" t="s">
        <v>366</v>
      </c>
      <c r="C479" s="20" t="s">
        <v>387</v>
      </c>
      <c r="D479" s="20" t="s">
        <v>397</v>
      </c>
      <c r="E479" s="20">
        <v>97</v>
      </c>
      <c r="F479" s="20">
        <v>0.3</v>
      </c>
      <c r="G479" s="10" t="s">
        <v>10</v>
      </c>
      <c r="H479" s="9">
        <v>3</v>
      </c>
      <c r="I479" s="9"/>
      <c r="J479" s="9">
        <v>1000</v>
      </c>
      <c r="K479" s="5">
        <f t="shared" si="67"/>
        <v>0.5</v>
      </c>
      <c r="L479" s="6">
        <f t="shared" si="74"/>
        <v>0</v>
      </c>
      <c r="M479" s="3"/>
      <c r="N479" s="11">
        <f t="shared" si="68"/>
        <v>3.5</v>
      </c>
      <c r="O479" s="5"/>
      <c r="P479" s="5">
        <v>0.75</v>
      </c>
      <c r="Q479" s="5">
        <v>0.25</v>
      </c>
      <c r="R479" s="12">
        <f t="shared" si="75"/>
        <v>4.5</v>
      </c>
      <c r="S479" s="3"/>
      <c r="T479" s="9">
        <f>SUMIFS('Shop Wastage+CS Margin'!F:F,'Shop Wastage+CS Margin'!D:D,'Franchise Wastage '!D479,'Shop Wastage+CS Margin'!C:C,'Franchise Wastage '!C479)</f>
        <v>10</v>
      </c>
      <c r="U479" s="13">
        <f>SUMIFS('Shop Wastage+CS Margin'!A:A,'Shop Wastage+CS Margin'!D:D,'Franchise Wastage '!D479,'Shop Wastage+CS Margin'!C:C,'Franchise Wastage '!C479)</f>
        <v>2</v>
      </c>
      <c r="V479" s="16">
        <f t="shared" si="72"/>
        <v>6.75</v>
      </c>
      <c r="W479" s="3">
        <v>6.5</v>
      </c>
      <c r="X479" s="7">
        <f t="shared" si="71"/>
        <v>2</v>
      </c>
      <c r="Y479" s="7">
        <f t="shared" si="69"/>
        <v>5.5</v>
      </c>
      <c r="AA479" s="18">
        <f>SUMIFS(Sheet3!C:C,Sheet3!B:B,'Franchise Wastage '!D479,Sheet3!A:A,'Franchise Wastage '!#REF!)</f>
        <v>0</v>
      </c>
      <c r="AC479" s="3">
        <f t="shared" si="73"/>
        <v>3.5</v>
      </c>
    </row>
    <row r="480" spans="1:29" ht="15" customHeight="1" x14ac:dyDescent="0.25">
      <c r="A480">
        <f t="shared" si="70"/>
        <v>6.5</v>
      </c>
      <c r="B480" s="20" t="s">
        <v>366</v>
      </c>
      <c r="C480" s="20" t="s">
        <v>387</v>
      </c>
      <c r="D480" s="20" t="s">
        <v>398</v>
      </c>
      <c r="E480" s="20">
        <v>97</v>
      </c>
      <c r="F480" s="20">
        <v>0.3</v>
      </c>
      <c r="G480" s="10" t="s">
        <v>10</v>
      </c>
      <c r="H480" s="9">
        <v>3</v>
      </c>
      <c r="I480" s="9"/>
      <c r="J480" s="9">
        <v>1000</v>
      </c>
      <c r="K480" s="5">
        <f t="shared" si="67"/>
        <v>0.5</v>
      </c>
      <c r="L480" s="6">
        <f t="shared" si="74"/>
        <v>0</v>
      </c>
      <c r="M480" s="3"/>
      <c r="N480" s="11">
        <f t="shared" si="68"/>
        <v>3.5</v>
      </c>
      <c r="O480" s="5"/>
      <c r="P480" s="5">
        <v>0.75</v>
      </c>
      <c r="Q480" s="5">
        <v>0.25</v>
      </c>
      <c r="R480" s="12">
        <f t="shared" si="75"/>
        <v>4.5</v>
      </c>
      <c r="S480" s="3"/>
      <c r="T480" s="9">
        <f>SUMIFS('Shop Wastage+CS Margin'!F:F,'Shop Wastage+CS Margin'!D:D,'Franchise Wastage '!D480,'Shop Wastage+CS Margin'!C:C,'Franchise Wastage '!C480)</f>
        <v>10</v>
      </c>
      <c r="U480" s="13">
        <f>SUMIFS('Shop Wastage+CS Margin'!A:A,'Shop Wastage+CS Margin'!D:D,'Franchise Wastage '!D480,'Shop Wastage+CS Margin'!C:C,'Franchise Wastage '!C480)</f>
        <v>2</v>
      </c>
      <c r="V480" s="16">
        <f t="shared" si="72"/>
        <v>6.75</v>
      </c>
      <c r="W480" s="3">
        <v>6.5</v>
      </c>
      <c r="X480" s="7">
        <f t="shared" si="71"/>
        <v>2</v>
      </c>
      <c r="Y480" s="7">
        <f t="shared" si="69"/>
        <v>5.5</v>
      </c>
      <c r="AA480" s="18">
        <f>SUMIFS(Sheet3!C:C,Sheet3!B:B,'Franchise Wastage '!D480,Sheet3!A:A,'Franchise Wastage '!#REF!)</f>
        <v>0</v>
      </c>
      <c r="AC480" s="3">
        <f t="shared" si="73"/>
        <v>3.5</v>
      </c>
    </row>
    <row r="481" spans="1:29" ht="15" customHeight="1" x14ac:dyDescent="0.25">
      <c r="A481">
        <f t="shared" si="70"/>
        <v>6.5</v>
      </c>
      <c r="B481" s="20" t="s">
        <v>366</v>
      </c>
      <c r="C481" s="20" t="s">
        <v>387</v>
      </c>
      <c r="D481" s="20" t="s">
        <v>399</v>
      </c>
      <c r="E481" s="20">
        <v>97</v>
      </c>
      <c r="F481" s="20">
        <v>0.3</v>
      </c>
      <c r="G481" s="10" t="s">
        <v>10</v>
      </c>
      <c r="H481" s="9">
        <v>3</v>
      </c>
      <c r="I481" s="9"/>
      <c r="J481" s="9">
        <v>1000</v>
      </c>
      <c r="K481" s="5">
        <f t="shared" si="67"/>
        <v>0.5</v>
      </c>
      <c r="L481" s="6">
        <f t="shared" si="74"/>
        <v>0</v>
      </c>
      <c r="M481" s="3"/>
      <c r="N481" s="11">
        <f t="shared" si="68"/>
        <v>3.5</v>
      </c>
      <c r="O481" s="5"/>
      <c r="P481" s="5">
        <v>0.75</v>
      </c>
      <c r="Q481" s="5">
        <v>0.25</v>
      </c>
      <c r="R481" s="12">
        <f t="shared" si="75"/>
        <v>4.5</v>
      </c>
      <c r="S481" s="3"/>
      <c r="T481" s="9">
        <f>SUMIFS('Shop Wastage+CS Margin'!F:F,'Shop Wastage+CS Margin'!D:D,'Franchise Wastage '!D481,'Shop Wastage+CS Margin'!C:C,'Franchise Wastage '!C481)</f>
        <v>10</v>
      </c>
      <c r="U481" s="13">
        <f>SUMIFS('Shop Wastage+CS Margin'!A:A,'Shop Wastage+CS Margin'!D:D,'Franchise Wastage '!D481,'Shop Wastage+CS Margin'!C:C,'Franchise Wastage '!C481)</f>
        <v>2</v>
      </c>
      <c r="V481" s="16">
        <f t="shared" si="72"/>
        <v>6.75</v>
      </c>
      <c r="W481" s="3">
        <v>6.5</v>
      </c>
      <c r="X481" s="7">
        <f t="shared" si="71"/>
        <v>2</v>
      </c>
      <c r="Y481" s="7">
        <f t="shared" si="69"/>
        <v>5.5</v>
      </c>
      <c r="AA481" s="18">
        <f>SUMIFS(Sheet3!C:C,Sheet3!B:B,'Franchise Wastage '!D481,Sheet3!A:A,'Franchise Wastage '!C482)</f>
        <v>7</v>
      </c>
      <c r="AC481" s="3">
        <f t="shared" si="73"/>
        <v>3.5</v>
      </c>
    </row>
    <row r="482" spans="1:29" ht="15" customHeight="1" x14ac:dyDescent="0.25">
      <c r="A482">
        <f t="shared" si="70"/>
        <v>6.5</v>
      </c>
      <c r="B482" s="20" t="s">
        <v>366</v>
      </c>
      <c r="C482" s="20" t="s">
        <v>387</v>
      </c>
      <c r="D482" s="20" t="s">
        <v>400</v>
      </c>
      <c r="E482" s="20">
        <v>97</v>
      </c>
      <c r="F482" s="20">
        <v>0.3</v>
      </c>
      <c r="G482" s="10" t="s">
        <v>10</v>
      </c>
      <c r="H482" s="9">
        <v>3</v>
      </c>
      <c r="I482" s="9"/>
      <c r="J482" s="9">
        <v>1000</v>
      </c>
      <c r="K482" s="5">
        <f t="shared" si="67"/>
        <v>0.5</v>
      </c>
      <c r="L482" s="6">
        <f t="shared" si="74"/>
        <v>0</v>
      </c>
      <c r="M482" s="3"/>
      <c r="N482" s="11">
        <f t="shared" si="68"/>
        <v>3.5</v>
      </c>
      <c r="O482" s="5"/>
      <c r="P482" s="5">
        <v>0.75</v>
      </c>
      <c r="Q482" s="5">
        <v>0.25</v>
      </c>
      <c r="R482" s="12">
        <f t="shared" si="75"/>
        <v>4.5</v>
      </c>
      <c r="S482" s="3"/>
      <c r="T482" s="9">
        <f>SUMIFS('Shop Wastage+CS Margin'!F:F,'Shop Wastage+CS Margin'!D:D,'Franchise Wastage '!D482,'Shop Wastage+CS Margin'!C:C,'Franchise Wastage '!C482)</f>
        <v>10</v>
      </c>
      <c r="U482" s="13">
        <f>SUMIFS('Shop Wastage+CS Margin'!A:A,'Shop Wastage+CS Margin'!D:D,'Franchise Wastage '!D482,'Shop Wastage+CS Margin'!C:C,'Franchise Wastage '!C482)</f>
        <v>2</v>
      </c>
      <c r="V482" s="16">
        <f t="shared" si="72"/>
        <v>6.75</v>
      </c>
      <c r="W482" s="3">
        <v>6.5</v>
      </c>
      <c r="X482" s="7">
        <f t="shared" si="71"/>
        <v>2</v>
      </c>
      <c r="Y482" s="7">
        <f t="shared" si="69"/>
        <v>5.5</v>
      </c>
      <c r="AA482" s="18">
        <f>SUMIFS(Sheet3!C:C,Sheet3!B:B,'Franchise Wastage '!D482,Sheet3!A:A,'Franchise Wastage '!C483)</f>
        <v>0</v>
      </c>
      <c r="AC482" s="3">
        <f t="shared" si="73"/>
        <v>3.5</v>
      </c>
    </row>
    <row r="483" spans="1:29" ht="15" customHeight="1" x14ac:dyDescent="0.25">
      <c r="A483">
        <f t="shared" si="70"/>
        <v>6.5</v>
      </c>
      <c r="B483" s="20" t="s">
        <v>366</v>
      </c>
      <c r="C483" s="20" t="s">
        <v>401</v>
      </c>
      <c r="D483" s="20" t="s">
        <v>402</v>
      </c>
      <c r="E483" s="20">
        <v>97</v>
      </c>
      <c r="F483" s="20">
        <v>0.3</v>
      </c>
      <c r="G483" s="10" t="s">
        <v>10</v>
      </c>
      <c r="H483" s="9">
        <v>3</v>
      </c>
      <c r="I483" s="9"/>
      <c r="J483" s="9">
        <v>1000</v>
      </c>
      <c r="K483" s="5">
        <f t="shared" si="67"/>
        <v>0.5</v>
      </c>
      <c r="L483" s="6">
        <f t="shared" si="74"/>
        <v>0</v>
      </c>
      <c r="M483" s="3"/>
      <c r="N483" s="11">
        <f t="shared" si="68"/>
        <v>3.5</v>
      </c>
      <c r="O483" s="5"/>
      <c r="P483" s="5">
        <v>0.75</v>
      </c>
      <c r="Q483" s="5">
        <v>0.25</v>
      </c>
      <c r="R483" s="12">
        <f t="shared" si="75"/>
        <v>4.5</v>
      </c>
      <c r="S483" s="3"/>
      <c r="T483" s="9">
        <f>SUMIFS('Shop Wastage+CS Margin'!F:F,'Shop Wastage+CS Margin'!D:D,'Franchise Wastage '!D483,'Shop Wastage+CS Margin'!C:C,'Franchise Wastage '!C483)</f>
        <v>9</v>
      </c>
      <c r="U483" s="13">
        <f>SUMIFS('Shop Wastage+CS Margin'!A:A,'Shop Wastage+CS Margin'!D:D,'Franchise Wastage '!D483,'Shop Wastage+CS Margin'!C:C,'Franchise Wastage '!C483)</f>
        <v>2</v>
      </c>
      <c r="V483" s="16">
        <f t="shared" si="72"/>
        <v>6.75</v>
      </c>
      <c r="W483" s="3">
        <v>6.5</v>
      </c>
      <c r="X483" s="7">
        <f t="shared" si="71"/>
        <v>2</v>
      </c>
      <c r="Y483" s="7">
        <f t="shared" si="69"/>
        <v>4.5</v>
      </c>
      <c r="AA483" s="18">
        <f>SUMIFS(Sheet3!C:C,Sheet3!B:B,'Franchise Wastage '!D483,Sheet3!A:A,'Franchise Wastage '!C484)</f>
        <v>0</v>
      </c>
      <c r="AC483" s="3">
        <f t="shared" si="73"/>
        <v>2.5</v>
      </c>
    </row>
    <row r="484" spans="1:29" ht="15" customHeight="1" x14ac:dyDescent="0.25">
      <c r="A484">
        <f t="shared" si="70"/>
        <v>6.5</v>
      </c>
      <c r="B484" s="20" t="s">
        <v>366</v>
      </c>
      <c r="C484" s="20" t="s">
        <v>401</v>
      </c>
      <c r="D484" s="20" t="s">
        <v>403</v>
      </c>
      <c r="E484" s="20">
        <v>97</v>
      </c>
      <c r="F484" s="20">
        <v>0.3</v>
      </c>
      <c r="G484" s="10" t="s">
        <v>10</v>
      </c>
      <c r="H484" s="9">
        <v>3</v>
      </c>
      <c r="I484" s="9"/>
      <c r="J484" s="9">
        <v>1000</v>
      </c>
      <c r="K484" s="5">
        <f t="shared" si="67"/>
        <v>0.5</v>
      </c>
      <c r="L484" s="6">
        <f t="shared" si="74"/>
        <v>0</v>
      </c>
      <c r="M484" s="3"/>
      <c r="N484" s="11">
        <f t="shared" si="68"/>
        <v>3.5</v>
      </c>
      <c r="O484" s="5"/>
      <c r="P484" s="5">
        <v>0.75</v>
      </c>
      <c r="Q484" s="5">
        <v>0.25</v>
      </c>
      <c r="R484" s="12">
        <f t="shared" si="75"/>
        <v>4.5</v>
      </c>
      <c r="S484" s="3"/>
      <c r="T484" s="9">
        <f>SUMIFS('Shop Wastage+CS Margin'!F:F,'Shop Wastage+CS Margin'!D:D,'Franchise Wastage '!D484,'Shop Wastage+CS Margin'!C:C,'Franchise Wastage '!C484)</f>
        <v>9</v>
      </c>
      <c r="U484" s="13">
        <f>SUMIFS('Shop Wastage+CS Margin'!A:A,'Shop Wastage+CS Margin'!D:D,'Franchise Wastage '!D484,'Shop Wastage+CS Margin'!C:C,'Franchise Wastage '!C484)</f>
        <v>2</v>
      </c>
      <c r="V484" s="16">
        <f t="shared" si="72"/>
        <v>6.75</v>
      </c>
      <c r="W484" s="3">
        <v>6.5</v>
      </c>
      <c r="X484" s="7">
        <f t="shared" si="71"/>
        <v>2</v>
      </c>
      <c r="Y484" s="7">
        <f t="shared" si="69"/>
        <v>4.5</v>
      </c>
      <c r="AA484" s="18">
        <f>SUMIFS(Sheet3!C:C,Sheet3!B:B,'Franchise Wastage '!D484,Sheet3!A:A,'Franchise Wastage '!C485)</f>
        <v>7</v>
      </c>
      <c r="AC484" s="3">
        <f t="shared" si="73"/>
        <v>2.5</v>
      </c>
    </row>
    <row r="485" spans="1:29" ht="15" customHeight="1" x14ac:dyDescent="0.25">
      <c r="A485">
        <f t="shared" si="70"/>
        <v>6.5</v>
      </c>
      <c r="B485" s="20" t="s">
        <v>366</v>
      </c>
      <c r="C485" s="20" t="s">
        <v>401</v>
      </c>
      <c r="D485" s="20" t="s">
        <v>404</v>
      </c>
      <c r="E485" s="20">
        <v>97</v>
      </c>
      <c r="F485" s="20">
        <v>0.3</v>
      </c>
      <c r="G485" s="10" t="s">
        <v>10</v>
      </c>
      <c r="H485" s="9">
        <v>3</v>
      </c>
      <c r="I485" s="9"/>
      <c r="J485" s="9">
        <v>1000</v>
      </c>
      <c r="K485" s="5">
        <f t="shared" si="67"/>
        <v>0.5</v>
      </c>
      <c r="L485" s="6">
        <f t="shared" si="74"/>
        <v>0</v>
      </c>
      <c r="M485" s="3"/>
      <c r="N485" s="11">
        <f t="shared" si="68"/>
        <v>3.5</v>
      </c>
      <c r="O485" s="5"/>
      <c r="P485" s="5">
        <v>0.75</v>
      </c>
      <c r="Q485" s="5">
        <v>0.25</v>
      </c>
      <c r="R485" s="12">
        <f t="shared" si="75"/>
        <v>4.5</v>
      </c>
      <c r="S485" s="3"/>
      <c r="T485" s="9">
        <f>SUMIFS('Shop Wastage+CS Margin'!F:F,'Shop Wastage+CS Margin'!D:D,'Franchise Wastage '!D485,'Shop Wastage+CS Margin'!C:C,'Franchise Wastage '!C485)</f>
        <v>13</v>
      </c>
      <c r="U485" s="13">
        <f>SUMIFS('Shop Wastage+CS Margin'!A:A,'Shop Wastage+CS Margin'!D:D,'Franchise Wastage '!D485,'Shop Wastage+CS Margin'!C:C,'Franchise Wastage '!C485)</f>
        <v>3</v>
      </c>
      <c r="V485" s="16">
        <f t="shared" si="72"/>
        <v>7.75</v>
      </c>
      <c r="W485" s="3">
        <v>6.5</v>
      </c>
      <c r="X485" s="7">
        <f t="shared" si="71"/>
        <v>2</v>
      </c>
      <c r="Y485" s="7">
        <f t="shared" si="69"/>
        <v>8.5</v>
      </c>
      <c r="AA485" s="18">
        <f>SUMIFS(Sheet3!C:C,Sheet3!B:B,'Franchise Wastage '!D485,Sheet3!A:A,'Franchise Wastage '!C486)</f>
        <v>0</v>
      </c>
      <c r="AC485" s="3">
        <f t="shared" si="73"/>
        <v>6.5</v>
      </c>
    </row>
    <row r="486" spans="1:29" ht="15" customHeight="1" x14ac:dyDescent="0.25">
      <c r="A486">
        <f t="shared" si="70"/>
        <v>6.5</v>
      </c>
      <c r="B486" s="20" t="s">
        <v>366</v>
      </c>
      <c r="C486" s="20" t="s">
        <v>401</v>
      </c>
      <c r="D486" s="20" t="s">
        <v>405</v>
      </c>
      <c r="E486" s="20">
        <v>97</v>
      </c>
      <c r="F486" s="20">
        <v>0.3</v>
      </c>
      <c r="G486" s="10" t="s">
        <v>10</v>
      </c>
      <c r="H486" s="9">
        <v>3</v>
      </c>
      <c r="I486" s="9"/>
      <c r="J486" s="9">
        <v>1000</v>
      </c>
      <c r="K486" s="5">
        <f t="shared" si="67"/>
        <v>0.5</v>
      </c>
      <c r="L486" s="6">
        <f t="shared" si="74"/>
        <v>0</v>
      </c>
      <c r="M486" s="3"/>
      <c r="N486" s="11">
        <f t="shared" si="68"/>
        <v>3.5</v>
      </c>
      <c r="O486" s="5"/>
      <c r="P486" s="5">
        <v>0.75</v>
      </c>
      <c r="Q486" s="5">
        <v>0.25</v>
      </c>
      <c r="R486" s="12">
        <f t="shared" si="75"/>
        <v>4.5</v>
      </c>
      <c r="S486" s="3"/>
      <c r="T486" s="9">
        <f>SUMIFS('Shop Wastage+CS Margin'!F:F,'Shop Wastage+CS Margin'!D:D,'Franchise Wastage '!D486,'Shop Wastage+CS Margin'!C:C,'Franchise Wastage '!C486)</f>
        <v>9</v>
      </c>
      <c r="U486" s="13">
        <f>SUMIFS('Shop Wastage+CS Margin'!A:A,'Shop Wastage+CS Margin'!D:D,'Franchise Wastage '!D486,'Shop Wastage+CS Margin'!C:C,'Franchise Wastage '!C486)</f>
        <v>2</v>
      </c>
      <c r="V486" s="16">
        <f t="shared" si="72"/>
        <v>6.75</v>
      </c>
      <c r="W486" s="3">
        <v>6.5</v>
      </c>
      <c r="X486" s="7">
        <f t="shared" si="71"/>
        <v>2</v>
      </c>
      <c r="Y486" s="7">
        <f t="shared" si="69"/>
        <v>4.5</v>
      </c>
      <c r="AA486" s="18">
        <f>SUMIFS(Sheet3!C:C,Sheet3!B:B,'Franchise Wastage '!D486,Sheet3!A:A,'Franchise Wastage '!C487)</f>
        <v>7</v>
      </c>
      <c r="AC486" s="3">
        <f t="shared" si="73"/>
        <v>2.5</v>
      </c>
    </row>
    <row r="487" spans="1:29" ht="15" customHeight="1" x14ac:dyDescent="0.25">
      <c r="A487">
        <f t="shared" si="70"/>
        <v>6.5</v>
      </c>
      <c r="B487" s="20" t="s">
        <v>366</v>
      </c>
      <c r="C487" s="20" t="s">
        <v>401</v>
      </c>
      <c r="D487" s="20" t="s">
        <v>406</v>
      </c>
      <c r="E487" s="20">
        <v>97</v>
      </c>
      <c r="F487" s="20">
        <v>0.3</v>
      </c>
      <c r="G487" s="10" t="s">
        <v>10</v>
      </c>
      <c r="H487" s="9">
        <v>3</v>
      </c>
      <c r="I487" s="9"/>
      <c r="J487" s="9">
        <v>1000</v>
      </c>
      <c r="K487" s="5">
        <f t="shared" si="67"/>
        <v>0.5</v>
      </c>
      <c r="L487" s="6">
        <f t="shared" si="74"/>
        <v>0</v>
      </c>
      <c r="M487" s="3"/>
      <c r="N487" s="11">
        <f t="shared" si="68"/>
        <v>3.5</v>
      </c>
      <c r="O487" s="5"/>
      <c r="P487" s="5">
        <v>0.75</v>
      </c>
      <c r="Q487" s="5">
        <v>0.25</v>
      </c>
      <c r="R487" s="12">
        <f t="shared" si="75"/>
        <v>4.5</v>
      </c>
      <c r="S487" s="3"/>
      <c r="T487" s="9">
        <f>SUMIFS('Shop Wastage+CS Margin'!F:F,'Shop Wastage+CS Margin'!D:D,'Franchise Wastage '!D487,'Shop Wastage+CS Margin'!C:C,'Franchise Wastage '!C487)</f>
        <v>9</v>
      </c>
      <c r="U487" s="13">
        <f>SUMIFS('Shop Wastage+CS Margin'!A:A,'Shop Wastage+CS Margin'!D:D,'Franchise Wastage '!D487,'Shop Wastage+CS Margin'!C:C,'Franchise Wastage '!C487)</f>
        <v>2</v>
      </c>
      <c r="V487" s="16">
        <f t="shared" si="72"/>
        <v>6.75</v>
      </c>
      <c r="W487" s="3">
        <v>6.5</v>
      </c>
      <c r="X487" s="7">
        <f t="shared" si="71"/>
        <v>2</v>
      </c>
      <c r="Y487" s="7">
        <f t="shared" si="69"/>
        <v>4.5</v>
      </c>
      <c r="AA487" s="18">
        <f>SUMIFS(Sheet3!C:C,Sheet3!B:B,'Franchise Wastage '!D487,Sheet3!A:A,'Franchise Wastage '!C488)</f>
        <v>0</v>
      </c>
      <c r="AC487" s="3">
        <f t="shared" si="73"/>
        <v>2.5</v>
      </c>
    </row>
    <row r="488" spans="1:29" ht="15" customHeight="1" x14ac:dyDescent="0.25">
      <c r="A488">
        <f t="shared" si="70"/>
        <v>6.5</v>
      </c>
      <c r="B488" s="20" t="s">
        <v>366</v>
      </c>
      <c r="C488" s="20" t="s">
        <v>401</v>
      </c>
      <c r="D488" s="20" t="s">
        <v>407</v>
      </c>
      <c r="E488" s="20">
        <v>97</v>
      </c>
      <c r="F488" s="20">
        <v>0.3</v>
      </c>
      <c r="G488" s="10" t="s">
        <v>10</v>
      </c>
      <c r="H488" s="9">
        <v>3</v>
      </c>
      <c r="I488" s="9"/>
      <c r="J488" s="9">
        <v>1000</v>
      </c>
      <c r="K488" s="5">
        <f t="shared" si="67"/>
        <v>0.5</v>
      </c>
      <c r="L488" s="6">
        <f t="shared" si="74"/>
        <v>0</v>
      </c>
      <c r="M488" s="3"/>
      <c r="N488" s="11">
        <f t="shared" si="68"/>
        <v>3.5</v>
      </c>
      <c r="O488" s="5"/>
      <c r="P488" s="5">
        <v>0.75</v>
      </c>
      <c r="Q488" s="5">
        <v>0.25</v>
      </c>
      <c r="R488" s="12">
        <f t="shared" si="75"/>
        <v>4.5</v>
      </c>
      <c r="S488" s="3"/>
      <c r="T488" s="9">
        <f>SUMIFS('Shop Wastage+CS Margin'!F:F,'Shop Wastage+CS Margin'!D:D,'Franchise Wastage '!D488,'Shop Wastage+CS Margin'!C:C,'Franchise Wastage '!C488)</f>
        <v>9</v>
      </c>
      <c r="U488" s="13">
        <f>SUMIFS('Shop Wastage+CS Margin'!A:A,'Shop Wastage+CS Margin'!D:D,'Franchise Wastage '!D488,'Shop Wastage+CS Margin'!C:C,'Franchise Wastage '!C488)</f>
        <v>2</v>
      </c>
      <c r="V488" s="16">
        <f t="shared" si="72"/>
        <v>6.75</v>
      </c>
      <c r="W488" s="3">
        <v>6.5</v>
      </c>
      <c r="X488" s="7">
        <f t="shared" si="71"/>
        <v>2</v>
      </c>
      <c r="Y488" s="7">
        <f t="shared" si="69"/>
        <v>4.5</v>
      </c>
      <c r="AA488" s="18">
        <f>SUMIFS(Sheet3!C:C,Sheet3!B:B,'Franchise Wastage '!D488,Sheet3!A:A,'Franchise Wastage '!C489)</f>
        <v>7</v>
      </c>
      <c r="AC488" s="3">
        <f t="shared" si="73"/>
        <v>2.5</v>
      </c>
    </row>
    <row r="489" spans="1:29" ht="15" customHeight="1" x14ac:dyDescent="0.25">
      <c r="A489">
        <f t="shared" si="70"/>
        <v>6.5</v>
      </c>
      <c r="B489" s="20" t="s">
        <v>366</v>
      </c>
      <c r="C489" s="20" t="s">
        <v>401</v>
      </c>
      <c r="D489" s="20" t="s">
        <v>408</v>
      </c>
      <c r="E489" s="20">
        <v>97</v>
      </c>
      <c r="F489" s="20">
        <v>0.3</v>
      </c>
      <c r="G489" s="10" t="s">
        <v>10</v>
      </c>
      <c r="H489" s="9">
        <v>3</v>
      </c>
      <c r="I489" s="9"/>
      <c r="J489" s="9">
        <v>1000</v>
      </c>
      <c r="K489" s="5">
        <f t="shared" si="67"/>
        <v>0.5</v>
      </c>
      <c r="L489" s="6">
        <f t="shared" si="74"/>
        <v>0</v>
      </c>
      <c r="M489" s="3"/>
      <c r="N489" s="11">
        <f t="shared" si="68"/>
        <v>3.5</v>
      </c>
      <c r="O489" s="5"/>
      <c r="P489" s="5">
        <v>0.75</v>
      </c>
      <c r="Q489" s="5">
        <v>0.25</v>
      </c>
      <c r="R489" s="12">
        <f t="shared" si="75"/>
        <v>4.5</v>
      </c>
      <c r="S489" s="3"/>
      <c r="T489" s="9">
        <f>SUMIFS('Shop Wastage+CS Margin'!F:F,'Shop Wastage+CS Margin'!D:D,'Franchise Wastage '!D489,'Shop Wastage+CS Margin'!C:C,'Franchise Wastage '!C489)</f>
        <v>9</v>
      </c>
      <c r="U489" s="13">
        <f>SUMIFS('Shop Wastage+CS Margin'!A:A,'Shop Wastage+CS Margin'!D:D,'Franchise Wastage '!D489,'Shop Wastage+CS Margin'!C:C,'Franchise Wastage '!C489)</f>
        <v>2</v>
      </c>
      <c r="V489" s="16">
        <f t="shared" si="72"/>
        <v>6.75</v>
      </c>
      <c r="W489" s="3">
        <v>6.5</v>
      </c>
      <c r="X489" s="7">
        <f t="shared" si="71"/>
        <v>2</v>
      </c>
      <c r="Y489" s="7">
        <f t="shared" si="69"/>
        <v>4.5</v>
      </c>
      <c r="AA489" s="18">
        <f>SUMIFS(Sheet3!C:C,Sheet3!B:B,'Franchise Wastage '!D489,Sheet3!A:A,'Franchise Wastage '!C490)</f>
        <v>0</v>
      </c>
      <c r="AC489" s="3">
        <f t="shared" si="73"/>
        <v>2.5</v>
      </c>
    </row>
    <row r="490" spans="1:29" ht="15" customHeight="1" x14ac:dyDescent="0.25">
      <c r="A490">
        <f t="shared" si="70"/>
        <v>42</v>
      </c>
      <c r="B490" s="20" t="s">
        <v>2159</v>
      </c>
      <c r="C490" s="20" t="s">
        <v>52</v>
      </c>
      <c r="D490" s="20" t="s">
        <v>53</v>
      </c>
      <c r="E490" s="20">
        <v>75</v>
      </c>
      <c r="F490" s="20">
        <v>6.5</v>
      </c>
      <c r="G490" s="10" t="s">
        <v>10</v>
      </c>
      <c r="H490" s="9">
        <v>25</v>
      </c>
      <c r="I490" s="9"/>
      <c r="J490" s="9">
        <v>1000</v>
      </c>
      <c r="K490" s="5">
        <f t="shared" si="67"/>
        <v>10.833333333333334</v>
      </c>
      <c r="L490" s="6">
        <f t="shared" si="74"/>
        <v>0</v>
      </c>
      <c r="M490" s="3"/>
      <c r="N490" s="11">
        <f t="shared" si="68"/>
        <v>35.833333333333336</v>
      </c>
      <c r="O490" s="5"/>
      <c r="P490" s="5">
        <v>1</v>
      </c>
      <c r="Q490" s="5">
        <v>0.25</v>
      </c>
      <c r="R490" s="12">
        <f t="shared" si="75"/>
        <v>37.083333333333336</v>
      </c>
      <c r="S490" s="3"/>
      <c r="T490" s="9">
        <f>SUMIFS('Shop Wastage+CS Margin'!F:F,'Shop Wastage+CS Margin'!D:D,'Franchise Wastage '!D490,'Shop Wastage+CS Margin'!C:C,'Franchise Wastage '!C490)</f>
        <v>55</v>
      </c>
      <c r="U490" s="13">
        <f>SUMIFS('Shop Wastage+CS Margin'!A:A,'Shop Wastage+CS Margin'!D:D,'Franchise Wastage '!D490,'Shop Wastage+CS Margin'!C:C,'Franchise Wastage '!C490)</f>
        <v>5</v>
      </c>
      <c r="V490" s="16">
        <f t="shared" si="72"/>
        <v>42.333333333333336</v>
      </c>
      <c r="W490" s="3">
        <v>42</v>
      </c>
      <c r="X490" s="7">
        <f t="shared" si="71"/>
        <v>4.9166666666666643</v>
      </c>
      <c r="Y490" s="7">
        <f t="shared" si="69"/>
        <v>17.916666666666664</v>
      </c>
      <c r="AA490" s="18">
        <f>SUMIFS(Sheet3!C:C,Sheet3!B:B,'Franchise Wastage '!D490,Sheet3!A:A,'Franchise Wastage '!C491)</f>
        <v>0</v>
      </c>
      <c r="AC490" s="3">
        <f t="shared" si="73"/>
        <v>13</v>
      </c>
    </row>
    <row r="491" spans="1:29" ht="15" customHeight="1" x14ac:dyDescent="0.25">
      <c r="A491">
        <f t="shared" si="70"/>
        <v>20</v>
      </c>
      <c r="B491" s="20" t="s">
        <v>2159</v>
      </c>
      <c r="C491" s="20" t="s">
        <v>164</v>
      </c>
      <c r="D491" s="20" t="s">
        <v>409</v>
      </c>
      <c r="E491" s="20">
        <v>92.5</v>
      </c>
      <c r="F491" s="20">
        <v>5</v>
      </c>
      <c r="G491" s="10" t="s">
        <v>10</v>
      </c>
      <c r="H491" s="9">
        <v>7.5</v>
      </c>
      <c r="I491" s="9"/>
      <c r="J491" s="9">
        <v>1000</v>
      </c>
      <c r="K491" s="5">
        <f t="shared" si="67"/>
        <v>8.3333333333333339</v>
      </c>
      <c r="L491" s="6">
        <f t="shared" si="74"/>
        <v>0</v>
      </c>
      <c r="M491" s="3"/>
      <c r="N491" s="11">
        <f t="shared" si="68"/>
        <v>15.833333333333334</v>
      </c>
      <c r="O491" s="5"/>
      <c r="P491" s="5">
        <v>1</v>
      </c>
      <c r="Q491" s="5">
        <v>0.25</v>
      </c>
      <c r="R491" s="12">
        <f t="shared" si="75"/>
        <v>17.083333333333336</v>
      </c>
      <c r="S491" s="3"/>
      <c r="T491" s="9">
        <f>SUMIFS('Shop Wastage+CS Margin'!F:F,'Shop Wastage+CS Margin'!D:D,'Franchise Wastage '!D491,'Shop Wastage+CS Margin'!C:C,'Franchise Wastage '!C491)</f>
        <v>30</v>
      </c>
      <c r="U491" s="13">
        <f>SUMIFS('Shop Wastage+CS Margin'!A:A,'Shop Wastage+CS Margin'!D:D,'Franchise Wastage '!D491,'Shop Wastage+CS Margin'!C:C,'Franchise Wastage '!C491)</f>
        <v>3</v>
      </c>
      <c r="V491" s="16">
        <f t="shared" si="72"/>
        <v>20.333333333333336</v>
      </c>
      <c r="W491" s="3">
        <v>20</v>
      </c>
      <c r="X491" s="7">
        <f t="shared" si="71"/>
        <v>2.9166666666666643</v>
      </c>
      <c r="Y491" s="7">
        <f t="shared" si="69"/>
        <v>12.916666666666664</v>
      </c>
      <c r="AA491" s="18">
        <f>SUMIFS(Sheet3!C:C,Sheet3!B:B,'Franchise Wastage '!D491,Sheet3!A:A,'Franchise Wastage '!C492)</f>
        <v>24</v>
      </c>
      <c r="AC491" s="3">
        <f t="shared" si="73"/>
        <v>10</v>
      </c>
    </row>
    <row r="492" spans="1:29" ht="15" customHeight="1" x14ac:dyDescent="0.25">
      <c r="A492">
        <f t="shared" si="70"/>
        <v>22</v>
      </c>
      <c r="B492" s="20" t="s">
        <v>2159</v>
      </c>
      <c r="C492" s="20" t="s">
        <v>164</v>
      </c>
      <c r="D492" s="20" t="s">
        <v>410</v>
      </c>
      <c r="E492" s="20">
        <v>92.5</v>
      </c>
      <c r="F492" s="20">
        <v>5</v>
      </c>
      <c r="G492" s="10" t="s">
        <v>10</v>
      </c>
      <c r="H492" s="9">
        <v>7.5</v>
      </c>
      <c r="I492" s="9"/>
      <c r="J492" s="9">
        <v>1000</v>
      </c>
      <c r="K492" s="5">
        <f t="shared" si="67"/>
        <v>8.3333333333333339</v>
      </c>
      <c r="L492" s="6">
        <f t="shared" si="74"/>
        <v>0</v>
      </c>
      <c r="M492" s="3"/>
      <c r="N492" s="11">
        <f t="shared" si="68"/>
        <v>15.833333333333334</v>
      </c>
      <c r="O492" s="5"/>
      <c r="P492" s="5">
        <v>1</v>
      </c>
      <c r="Q492" s="5">
        <v>0.25</v>
      </c>
      <c r="R492" s="12">
        <f t="shared" si="75"/>
        <v>17.083333333333336</v>
      </c>
      <c r="S492" s="3"/>
      <c r="T492" s="9">
        <f>SUMIFS('Shop Wastage+CS Margin'!F:F,'Shop Wastage+CS Margin'!D:D,'Franchise Wastage '!D492,'Shop Wastage+CS Margin'!C:C,'Franchise Wastage '!C492)</f>
        <v>35</v>
      </c>
      <c r="U492" s="13">
        <f>SUMIFS('Shop Wastage+CS Margin'!A:A,'Shop Wastage+CS Margin'!D:D,'Franchise Wastage '!D492,'Shop Wastage+CS Margin'!C:C,'Franchise Wastage '!C492)</f>
        <v>5</v>
      </c>
      <c r="V492" s="16">
        <f t="shared" si="72"/>
        <v>22.333333333333336</v>
      </c>
      <c r="W492" s="3">
        <v>22</v>
      </c>
      <c r="X492" s="7">
        <f t="shared" si="71"/>
        <v>4.9166666666666643</v>
      </c>
      <c r="Y492" s="7">
        <f t="shared" si="69"/>
        <v>17.916666666666664</v>
      </c>
      <c r="AA492" s="18">
        <f>SUMIFS(Sheet3!C:C,Sheet3!B:B,'Franchise Wastage '!D492,Sheet3!A:A,'Franchise Wastage '!C493)</f>
        <v>25</v>
      </c>
      <c r="AC492" s="3">
        <f t="shared" si="73"/>
        <v>13</v>
      </c>
    </row>
    <row r="493" spans="1:29" ht="15" customHeight="1" x14ac:dyDescent="0.25">
      <c r="A493">
        <f t="shared" si="70"/>
        <v>20</v>
      </c>
      <c r="B493" s="20" t="s">
        <v>2159</v>
      </c>
      <c r="C493" s="20" t="s">
        <v>164</v>
      </c>
      <c r="D493" s="20" t="s">
        <v>411</v>
      </c>
      <c r="E493" s="20">
        <v>92.5</v>
      </c>
      <c r="F493" s="20">
        <v>5</v>
      </c>
      <c r="G493" s="10" t="s">
        <v>10</v>
      </c>
      <c r="H493" s="9">
        <v>7.5</v>
      </c>
      <c r="I493" s="9"/>
      <c r="J493" s="9">
        <v>1000</v>
      </c>
      <c r="K493" s="5">
        <f t="shared" si="67"/>
        <v>8.3333333333333339</v>
      </c>
      <c r="L493" s="6">
        <f t="shared" si="74"/>
        <v>0</v>
      </c>
      <c r="M493" s="3"/>
      <c r="N493" s="11">
        <f t="shared" si="68"/>
        <v>15.833333333333334</v>
      </c>
      <c r="O493" s="5"/>
      <c r="P493" s="5">
        <v>1</v>
      </c>
      <c r="Q493" s="5">
        <v>0.25</v>
      </c>
      <c r="R493" s="12">
        <f t="shared" si="75"/>
        <v>17.083333333333336</v>
      </c>
      <c r="S493" s="3"/>
      <c r="T493" s="9">
        <f>SUMIFS('Shop Wastage+CS Margin'!F:F,'Shop Wastage+CS Margin'!D:D,'Franchise Wastage '!D493,'Shop Wastage+CS Margin'!C:C,'Franchise Wastage '!C493)</f>
        <v>26</v>
      </c>
      <c r="U493" s="13">
        <f>SUMIFS('Shop Wastage+CS Margin'!A:A,'Shop Wastage+CS Margin'!D:D,'Franchise Wastage '!D493,'Shop Wastage+CS Margin'!C:C,'Franchise Wastage '!C493)</f>
        <v>3</v>
      </c>
      <c r="V493" s="16">
        <f t="shared" si="72"/>
        <v>20.333333333333336</v>
      </c>
      <c r="W493" s="3">
        <v>20</v>
      </c>
      <c r="X493" s="7">
        <f t="shared" si="71"/>
        <v>2.9166666666666643</v>
      </c>
      <c r="Y493" s="7">
        <f t="shared" si="69"/>
        <v>8.9166666666666643</v>
      </c>
      <c r="AA493" s="18">
        <f>SUMIFS(Sheet3!C:C,Sheet3!B:B,'Franchise Wastage '!D493,Sheet3!A:A,'Franchise Wastage '!C494)</f>
        <v>0</v>
      </c>
      <c r="AC493" s="3">
        <f t="shared" si="73"/>
        <v>6</v>
      </c>
    </row>
    <row r="494" spans="1:29" ht="15" customHeight="1" x14ac:dyDescent="0.25">
      <c r="A494">
        <f t="shared" si="70"/>
        <v>15</v>
      </c>
      <c r="B494" s="20" t="s">
        <v>412</v>
      </c>
      <c r="C494" s="20" t="s">
        <v>413</v>
      </c>
      <c r="D494" s="20" t="s">
        <v>414</v>
      </c>
      <c r="E494" s="20">
        <v>70</v>
      </c>
      <c r="F494" s="20">
        <v>0.65</v>
      </c>
      <c r="G494" s="10" t="s">
        <v>10</v>
      </c>
      <c r="H494" s="9">
        <v>8</v>
      </c>
      <c r="I494" s="9"/>
      <c r="J494" s="9">
        <v>1000</v>
      </c>
      <c r="K494" s="5">
        <f t="shared" si="67"/>
        <v>1.0833333333333333</v>
      </c>
      <c r="L494" s="6">
        <f t="shared" si="74"/>
        <v>0</v>
      </c>
      <c r="M494" s="3"/>
      <c r="N494" s="11">
        <f t="shared" si="68"/>
        <v>9.0833333333333339</v>
      </c>
      <c r="O494" s="5"/>
      <c r="P494" s="5">
        <v>1</v>
      </c>
      <c r="Q494" s="5">
        <v>0.25</v>
      </c>
      <c r="R494" s="12">
        <f t="shared" si="75"/>
        <v>10.333333333333334</v>
      </c>
      <c r="S494" s="3"/>
      <c r="T494" s="9">
        <f>SUMIFS('Shop Wastage+CS Margin'!F:F,'Shop Wastage+CS Margin'!D:D,'Franchise Wastage '!D494,'Shop Wastage+CS Margin'!C:C,'Franchise Wastage '!C494)</f>
        <v>28</v>
      </c>
      <c r="U494" s="13">
        <f>SUMIFS('Shop Wastage+CS Margin'!A:A,'Shop Wastage+CS Margin'!D:D,'Franchise Wastage '!D494,'Shop Wastage+CS Margin'!C:C,'Franchise Wastage '!C494)</f>
        <v>5</v>
      </c>
      <c r="V494" s="16">
        <f t="shared" si="72"/>
        <v>15.583333333333334</v>
      </c>
      <c r="W494" s="3">
        <v>15</v>
      </c>
      <c r="X494" s="7">
        <f t="shared" si="71"/>
        <v>4.6666666666666661</v>
      </c>
      <c r="Y494" s="7">
        <f t="shared" si="69"/>
        <v>17.666666666666664</v>
      </c>
      <c r="AA494" s="18">
        <f>SUMIFS(Sheet3!C:C,Sheet3!B:B,'Franchise Wastage '!D494,Sheet3!A:A,'Franchise Wastage '!C495)</f>
        <v>17</v>
      </c>
      <c r="AC494" s="3">
        <f t="shared" si="73"/>
        <v>13</v>
      </c>
    </row>
    <row r="495" spans="1:29" ht="15" customHeight="1" x14ac:dyDescent="0.25">
      <c r="A495">
        <f t="shared" si="70"/>
        <v>15</v>
      </c>
      <c r="B495" s="20" t="s">
        <v>412</v>
      </c>
      <c r="C495" s="20" t="s">
        <v>413</v>
      </c>
      <c r="D495" s="20" t="s">
        <v>415</v>
      </c>
      <c r="E495" s="20">
        <v>70</v>
      </c>
      <c r="F495" s="20">
        <v>0.65</v>
      </c>
      <c r="G495" s="10" t="s">
        <v>10</v>
      </c>
      <c r="H495" s="9">
        <v>8</v>
      </c>
      <c r="I495" s="9"/>
      <c r="J495" s="9">
        <v>1000</v>
      </c>
      <c r="K495" s="5">
        <f t="shared" si="67"/>
        <v>1.0833333333333333</v>
      </c>
      <c r="L495" s="6">
        <f t="shared" si="74"/>
        <v>0</v>
      </c>
      <c r="M495" s="3"/>
      <c r="N495" s="11">
        <f t="shared" si="68"/>
        <v>9.0833333333333339</v>
      </c>
      <c r="O495" s="5"/>
      <c r="P495" s="5">
        <v>1</v>
      </c>
      <c r="Q495" s="5">
        <v>0.25</v>
      </c>
      <c r="R495" s="12">
        <f t="shared" si="75"/>
        <v>10.333333333333334</v>
      </c>
      <c r="S495" s="3"/>
      <c r="T495" s="9">
        <f>SUMIFS('Shop Wastage+CS Margin'!F:F,'Shop Wastage+CS Margin'!D:D,'Franchise Wastage '!D495,'Shop Wastage+CS Margin'!C:C,'Franchise Wastage '!C495)</f>
        <v>28</v>
      </c>
      <c r="U495" s="13">
        <f>SUMIFS('Shop Wastage+CS Margin'!A:A,'Shop Wastage+CS Margin'!D:D,'Franchise Wastage '!D495,'Shop Wastage+CS Margin'!C:C,'Franchise Wastage '!C495)</f>
        <v>5</v>
      </c>
      <c r="V495" s="16">
        <f t="shared" si="72"/>
        <v>15.583333333333334</v>
      </c>
      <c r="W495" s="3">
        <v>15</v>
      </c>
      <c r="X495" s="7">
        <f t="shared" si="71"/>
        <v>4.6666666666666661</v>
      </c>
      <c r="Y495" s="7">
        <f t="shared" si="69"/>
        <v>17.666666666666664</v>
      </c>
      <c r="AA495" s="18">
        <f>SUMIFS(Sheet3!C:C,Sheet3!B:B,'Franchise Wastage '!D495,Sheet3!A:A,'Franchise Wastage '!C496)</f>
        <v>17</v>
      </c>
      <c r="AC495" s="3">
        <f t="shared" si="73"/>
        <v>13</v>
      </c>
    </row>
    <row r="496" spans="1:29" ht="15" customHeight="1" x14ac:dyDescent="0.25">
      <c r="A496">
        <f t="shared" si="70"/>
        <v>15</v>
      </c>
      <c r="B496" s="20" t="s">
        <v>412</v>
      </c>
      <c r="C496" s="20" t="s">
        <v>413</v>
      </c>
      <c r="D496" s="20" t="s">
        <v>416</v>
      </c>
      <c r="E496" s="20">
        <v>70</v>
      </c>
      <c r="F496" s="20">
        <v>0.65</v>
      </c>
      <c r="G496" s="10" t="s">
        <v>10</v>
      </c>
      <c r="H496" s="9">
        <v>8</v>
      </c>
      <c r="I496" s="9"/>
      <c r="J496" s="9">
        <v>1000</v>
      </c>
      <c r="K496" s="5">
        <f t="shared" si="67"/>
        <v>1.0833333333333333</v>
      </c>
      <c r="L496" s="6">
        <f t="shared" si="74"/>
        <v>0</v>
      </c>
      <c r="M496" s="3"/>
      <c r="N496" s="11">
        <f t="shared" si="68"/>
        <v>9.0833333333333339</v>
      </c>
      <c r="O496" s="5"/>
      <c r="P496" s="5">
        <v>1</v>
      </c>
      <c r="Q496" s="5">
        <v>0.25</v>
      </c>
      <c r="R496" s="12">
        <f t="shared" si="75"/>
        <v>10.333333333333334</v>
      </c>
      <c r="S496" s="3"/>
      <c r="T496" s="9">
        <f>SUMIFS('Shop Wastage+CS Margin'!F:F,'Shop Wastage+CS Margin'!D:D,'Franchise Wastage '!D496,'Shop Wastage+CS Margin'!C:C,'Franchise Wastage '!C496)</f>
        <v>36</v>
      </c>
      <c r="U496" s="13">
        <f>SUMIFS('Shop Wastage+CS Margin'!A:A,'Shop Wastage+CS Margin'!D:D,'Franchise Wastage '!D496,'Shop Wastage+CS Margin'!C:C,'Franchise Wastage '!C496)</f>
        <v>5</v>
      </c>
      <c r="V496" s="16">
        <f t="shared" si="72"/>
        <v>15.583333333333334</v>
      </c>
      <c r="W496" s="3">
        <v>15</v>
      </c>
      <c r="X496" s="7">
        <f t="shared" si="71"/>
        <v>4.6666666666666661</v>
      </c>
      <c r="Y496" s="7">
        <f t="shared" si="69"/>
        <v>25.666666666666664</v>
      </c>
      <c r="AA496" s="18">
        <f>SUMIFS(Sheet3!C:C,Sheet3!B:B,'Franchise Wastage '!D496,Sheet3!A:A,'Franchise Wastage '!C497)</f>
        <v>17</v>
      </c>
      <c r="AC496" s="3">
        <f t="shared" si="73"/>
        <v>21</v>
      </c>
    </row>
    <row r="497" spans="1:29" ht="15" customHeight="1" x14ac:dyDescent="0.25">
      <c r="A497">
        <f t="shared" si="70"/>
        <v>15</v>
      </c>
      <c r="B497" s="20" t="s">
        <v>412</v>
      </c>
      <c r="C497" s="20" t="s">
        <v>413</v>
      </c>
      <c r="D497" s="20" t="s">
        <v>417</v>
      </c>
      <c r="E497" s="20">
        <v>65</v>
      </c>
      <c r="F497" s="20">
        <v>0.65</v>
      </c>
      <c r="G497" s="10" t="s">
        <v>10</v>
      </c>
      <c r="H497" s="9">
        <v>8</v>
      </c>
      <c r="I497" s="9"/>
      <c r="J497" s="9">
        <v>1000</v>
      </c>
      <c r="K497" s="5">
        <f t="shared" si="67"/>
        <v>1.0833333333333333</v>
      </c>
      <c r="L497" s="6">
        <f t="shared" si="74"/>
        <v>0</v>
      </c>
      <c r="M497" s="3"/>
      <c r="N497" s="11">
        <f t="shared" si="68"/>
        <v>9.0833333333333339</v>
      </c>
      <c r="O497" s="5"/>
      <c r="P497" s="5">
        <v>1</v>
      </c>
      <c r="Q497" s="5">
        <v>0.25</v>
      </c>
      <c r="R497" s="12">
        <f t="shared" si="75"/>
        <v>10.333333333333334</v>
      </c>
      <c r="S497" s="3"/>
      <c r="T497" s="9">
        <f>SUMIFS('Shop Wastage+CS Margin'!F:F,'Shop Wastage+CS Margin'!D:D,'Franchise Wastage '!D497,'Shop Wastage+CS Margin'!C:C,'Franchise Wastage '!C497)</f>
        <v>36</v>
      </c>
      <c r="U497" s="13">
        <f>SUMIFS('Shop Wastage+CS Margin'!A:A,'Shop Wastage+CS Margin'!D:D,'Franchise Wastage '!D497,'Shop Wastage+CS Margin'!C:C,'Franchise Wastage '!C497)</f>
        <v>5</v>
      </c>
      <c r="V497" s="16">
        <f t="shared" si="72"/>
        <v>15.583333333333334</v>
      </c>
      <c r="W497" s="3">
        <v>15</v>
      </c>
      <c r="X497" s="7">
        <f t="shared" si="71"/>
        <v>4.6666666666666661</v>
      </c>
      <c r="Y497" s="7">
        <f t="shared" si="69"/>
        <v>25.666666666666664</v>
      </c>
      <c r="AA497" s="18">
        <f>SUMIFS(Sheet3!C:C,Sheet3!B:B,'Franchise Wastage '!D497,Sheet3!A:A,'Franchise Wastage '!C498)</f>
        <v>17</v>
      </c>
      <c r="AC497" s="3">
        <f t="shared" si="73"/>
        <v>21</v>
      </c>
    </row>
    <row r="498" spans="1:29" ht="15" customHeight="1" x14ac:dyDescent="0.25">
      <c r="A498">
        <f t="shared" si="70"/>
        <v>17</v>
      </c>
      <c r="B498" s="20" t="s">
        <v>412</v>
      </c>
      <c r="C498" s="20" t="s">
        <v>413</v>
      </c>
      <c r="D498" s="20" t="s">
        <v>418</v>
      </c>
      <c r="E498" s="20">
        <v>70</v>
      </c>
      <c r="F498" s="20">
        <v>0.9</v>
      </c>
      <c r="G498" s="10" t="s">
        <v>10</v>
      </c>
      <c r="H498" s="9">
        <v>9.5</v>
      </c>
      <c r="I498" s="9"/>
      <c r="J498" s="9">
        <v>1000</v>
      </c>
      <c r="K498" s="5">
        <f t="shared" si="67"/>
        <v>1.5</v>
      </c>
      <c r="L498" s="6">
        <f t="shared" si="74"/>
        <v>0</v>
      </c>
      <c r="M498" s="3"/>
      <c r="N498" s="11">
        <f t="shared" si="68"/>
        <v>11</v>
      </c>
      <c r="O498" s="5"/>
      <c r="P498" s="5">
        <v>1</v>
      </c>
      <c r="Q498" s="5">
        <v>0.25</v>
      </c>
      <c r="R498" s="12">
        <f t="shared" si="75"/>
        <v>12.25</v>
      </c>
      <c r="S498" s="3"/>
      <c r="T498" s="9">
        <f>SUMIFS('Shop Wastage+CS Margin'!F:F,'Shop Wastage+CS Margin'!D:D,'Franchise Wastage '!D498,'Shop Wastage+CS Margin'!C:C,'Franchise Wastage '!C498)</f>
        <v>30</v>
      </c>
      <c r="U498" s="13">
        <f>SUMIFS('Shop Wastage+CS Margin'!A:A,'Shop Wastage+CS Margin'!D:D,'Franchise Wastage '!D498,'Shop Wastage+CS Margin'!C:C,'Franchise Wastage '!C498)</f>
        <v>5</v>
      </c>
      <c r="V498" s="16">
        <f t="shared" si="72"/>
        <v>17.5</v>
      </c>
      <c r="W498" s="3">
        <v>17</v>
      </c>
      <c r="X498" s="7">
        <f t="shared" si="71"/>
        <v>4.75</v>
      </c>
      <c r="Y498" s="7">
        <f t="shared" si="69"/>
        <v>17.75</v>
      </c>
      <c r="AA498" s="18">
        <f>SUMIFS(Sheet3!C:C,Sheet3!B:B,'Franchise Wastage '!D498,Sheet3!A:A,'Franchise Wastage '!C499)</f>
        <v>18</v>
      </c>
      <c r="AC498" s="3">
        <f t="shared" si="73"/>
        <v>13</v>
      </c>
    </row>
    <row r="499" spans="1:29" ht="15" customHeight="1" x14ac:dyDescent="0.25">
      <c r="A499">
        <f t="shared" si="70"/>
        <v>15</v>
      </c>
      <c r="B499" s="20" t="s">
        <v>412</v>
      </c>
      <c r="C499" s="20" t="s">
        <v>413</v>
      </c>
      <c r="D499" s="20" t="s">
        <v>419</v>
      </c>
      <c r="E499" s="20">
        <v>70</v>
      </c>
      <c r="F499" s="20">
        <v>0.65</v>
      </c>
      <c r="G499" s="10" t="s">
        <v>10</v>
      </c>
      <c r="H499" s="9">
        <v>8</v>
      </c>
      <c r="I499" s="9"/>
      <c r="J499" s="9">
        <v>1000</v>
      </c>
      <c r="K499" s="5">
        <f t="shared" si="67"/>
        <v>1.0833333333333333</v>
      </c>
      <c r="L499" s="6">
        <f t="shared" si="74"/>
        <v>0</v>
      </c>
      <c r="M499" s="3"/>
      <c r="N499" s="11">
        <f t="shared" si="68"/>
        <v>9.0833333333333339</v>
      </c>
      <c r="O499" s="5"/>
      <c r="P499" s="5">
        <v>1</v>
      </c>
      <c r="Q499" s="5">
        <v>0.25</v>
      </c>
      <c r="R499" s="12">
        <f t="shared" si="75"/>
        <v>10.333333333333334</v>
      </c>
      <c r="S499" s="3"/>
      <c r="T499" s="9">
        <f>SUMIFS('Shop Wastage+CS Margin'!F:F,'Shop Wastage+CS Margin'!D:D,'Franchise Wastage '!D499,'Shop Wastage+CS Margin'!C:C,'Franchise Wastage '!C499)</f>
        <v>28</v>
      </c>
      <c r="U499" s="13">
        <f>SUMIFS('Shop Wastage+CS Margin'!A:A,'Shop Wastage+CS Margin'!D:D,'Franchise Wastage '!D499,'Shop Wastage+CS Margin'!C:C,'Franchise Wastage '!C499)</f>
        <v>5</v>
      </c>
      <c r="V499" s="16">
        <f t="shared" si="72"/>
        <v>15.583333333333334</v>
      </c>
      <c r="W499" s="3">
        <v>15</v>
      </c>
      <c r="X499" s="7">
        <f t="shared" si="71"/>
        <v>4.6666666666666661</v>
      </c>
      <c r="Y499" s="7">
        <f t="shared" si="69"/>
        <v>17.666666666666664</v>
      </c>
      <c r="AA499" s="18">
        <f>SUMIFS(Sheet3!C:C,Sheet3!B:B,'Franchise Wastage '!D499,Sheet3!A:A,'Franchise Wastage '!C500)</f>
        <v>0</v>
      </c>
      <c r="AC499" s="3">
        <f t="shared" si="73"/>
        <v>13</v>
      </c>
    </row>
    <row r="500" spans="1:29" ht="15" customHeight="1" x14ac:dyDescent="0.25">
      <c r="A500">
        <f t="shared" si="70"/>
        <v>15</v>
      </c>
      <c r="B500" s="20" t="s">
        <v>412</v>
      </c>
      <c r="C500" s="20" t="s">
        <v>413</v>
      </c>
      <c r="D500" s="20" t="s">
        <v>420</v>
      </c>
      <c r="E500" s="20">
        <v>70</v>
      </c>
      <c r="F500" s="20">
        <v>0.65</v>
      </c>
      <c r="G500" s="10" t="s">
        <v>10</v>
      </c>
      <c r="H500" s="9">
        <v>8</v>
      </c>
      <c r="I500" s="9"/>
      <c r="J500" s="9">
        <v>1000</v>
      </c>
      <c r="K500" s="5">
        <f t="shared" si="67"/>
        <v>1.0833333333333333</v>
      </c>
      <c r="L500" s="6">
        <f t="shared" si="74"/>
        <v>0</v>
      </c>
      <c r="M500" s="3"/>
      <c r="N500" s="11">
        <f t="shared" si="68"/>
        <v>9.0833333333333339</v>
      </c>
      <c r="O500" s="5"/>
      <c r="P500" s="5">
        <v>1</v>
      </c>
      <c r="Q500" s="5">
        <v>0.25</v>
      </c>
      <c r="R500" s="12">
        <f t="shared" si="75"/>
        <v>10.333333333333334</v>
      </c>
      <c r="S500" s="3"/>
      <c r="T500" s="9">
        <f>SUMIFS('Shop Wastage+CS Margin'!F:F,'Shop Wastage+CS Margin'!D:D,'Franchise Wastage '!D500,'Shop Wastage+CS Margin'!C:C,'Franchise Wastage '!C500)</f>
        <v>28</v>
      </c>
      <c r="U500" s="13">
        <f>SUMIFS('Shop Wastage+CS Margin'!A:A,'Shop Wastage+CS Margin'!D:D,'Franchise Wastage '!D500,'Shop Wastage+CS Margin'!C:C,'Franchise Wastage '!C500)</f>
        <v>5</v>
      </c>
      <c r="V500" s="16">
        <f t="shared" si="72"/>
        <v>15.583333333333334</v>
      </c>
      <c r="W500" s="3">
        <v>15</v>
      </c>
      <c r="X500" s="7">
        <f t="shared" si="71"/>
        <v>4.6666666666666661</v>
      </c>
      <c r="Y500" s="7">
        <f t="shared" si="69"/>
        <v>17.666666666666664</v>
      </c>
      <c r="AA500" s="18">
        <f>SUMIFS(Sheet3!C:C,Sheet3!B:B,'Franchise Wastage '!D500,Sheet3!A:A,'Franchise Wastage '!C501)</f>
        <v>17</v>
      </c>
      <c r="AC500" s="3">
        <f t="shared" si="73"/>
        <v>13</v>
      </c>
    </row>
    <row r="501" spans="1:29" ht="15" customHeight="1" x14ac:dyDescent="0.25">
      <c r="A501">
        <f t="shared" si="70"/>
        <v>15</v>
      </c>
      <c r="B501" s="20" t="s">
        <v>412</v>
      </c>
      <c r="C501" s="20" t="s">
        <v>413</v>
      </c>
      <c r="D501" s="20" t="s">
        <v>421</v>
      </c>
      <c r="E501" s="20">
        <v>70</v>
      </c>
      <c r="F501" s="20">
        <v>0.65</v>
      </c>
      <c r="G501" s="10" t="s">
        <v>10</v>
      </c>
      <c r="H501" s="9">
        <v>8</v>
      </c>
      <c r="I501" s="9"/>
      <c r="J501" s="9">
        <v>1000</v>
      </c>
      <c r="K501" s="5">
        <f t="shared" si="67"/>
        <v>1.0833333333333333</v>
      </c>
      <c r="L501" s="6">
        <f t="shared" si="74"/>
        <v>0</v>
      </c>
      <c r="M501" s="3"/>
      <c r="N501" s="11">
        <f t="shared" si="68"/>
        <v>9.0833333333333339</v>
      </c>
      <c r="O501" s="5"/>
      <c r="P501" s="5">
        <v>1</v>
      </c>
      <c r="Q501" s="5">
        <v>0.25</v>
      </c>
      <c r="R501" s="12">
        <f t="shared" si="75"/>
        <v>10.333333333333334</v>
      </c>
      <c r="S501" s="3"/>
      <c r="T501" s="9">
        <f>SUMIFS('Shop Wastage+CS Margin'!F:F,'Shop Wastage+CS Margin'!D:D,'Franchise Wastage '!D501,'Shop Wastage+CS Margin'!C:C,'Franchise Wastage '!C501)</f>
        <v>28</v>
      </c>
      <c r="U501" s="13">
        <f>SUMIFS('Shop Wastage+CS Margin'!A:A,'Shop Wastage+CS Margin'!D:D,'Franchise Wastage '!D501,'Shop Wastage+CS Margin'!C:C,'Franchise Wastage '!C501)</f>
        <v>5</v>
      </c>
      <c r="V501" s="16">
        <f t="shared" si="72"/>
        <v>15.583333333333334</v>
      </c>
      <c r="W501" s="3">
        <v>15</v>
      </c>
      <c r="X501" s="7">
        <f t="shared" si="71"/>
        <v>4.6666666666666661</v>
      </c>
      <c r="Y501" s="7">
        <f t="shared" si="69"/>
        <v>17.666666666666664</v>
      </c>
      <c r="AA501" s="18">
        <f>SUMIFS(Sheet3!C:C,Sheet3!B:B,'Franchise Wastage '!D501,Sheet3!A:A,'Franchise Wastage '!C502)</f>
        <v>17</v>
      </c>
      <c r="AC501" s="3">
        <f t="shared" si="73"/>
        <v>13</v>
      </c>
    </row>
    <row r="502" spans="1:29" ht="15" customHeight="1" x14ac:dyDescent="0.25">
      <c r="A502">
        <f t="shared" si="70"/>
        <v>15</v>
      </c>
      <c r="B502" s="20" t="s">
        <v>412</v>
      </c>
      <c r="C502" s="20" t="s">
        <v>413</v>
      </c>
      <c r="D502" s="20" t="s">
        <v>422</v>
      </c>
      <c r="E502" s="20">
        <v>70</v>
      </c>
      <c r="F502" s="20">
        <v>0.65</v>
      </c>
      <c r="G502" s="10" t="s">
        <v>10</v>
      </c>
      <c r="H502" s="9">
        <v>8</v>
      </c>
      <c r="I502" s="9"/>
      <c r="J502" s="9">
        <v>1000</v>
      </c>
      <c r="K502" s="5">
        <f t="shared" si="67"/>
        <v>1.0833333333333333</v>
      </c>
      <c r="L502" s="6">
        <f t="shared" si="74"/>
        <v>0</v>
      </c>
      <c r="M502" s="3"/>
      <c r="N502" s="11">
        <f t="shared" si="68"/>
        <v>9.0833333333333339</v>
      </c>
      <c r="O502" s="5"/>
      <c r="P502" s="5">
        <v>1</v>
      </c>
      <c r="Q502" s="5">
        <v>0.25</v>
      </c>
      <c r="R502" s="12">
        <f t="shared" si="75"/>
        <v>10.333333333333334</v>
      </c>
      <c r="S502" s="3"/>
      <c r="T502" s="9">
        <f>SUMIFS('Shop Wastage+CS Margin'!F:F,'Shop Wastage+CS Margin'!D:D,'Franchise Wastage '!D502,'Shop Wastage+CS Margin'!C:C,'Franchise Wastage '!C502)</f>
        <v>28</v>
      </c>
      <c r="U502" s="13">
        <f>SUMIFS('Shop Wastage+CS Margin'!A:A,'Shop Wastage+CS Margin'!D:D,'Franchise Wastage '!D502,'Shop Wastage+CS Margin'!C:C,'Franchise Wastage '!C502)</f>
        <v>5</v>
      </c>
      <c r="V502" s="16">
        <f t="shared" si="72"/>
        <v>15.583333333333334</v>
      </c>
      <c r="W502" s="3">
        <v>15</v>
      </c>
      <c r="X502" s="7">
        <f t="shared" si="71"/>
        <v>4.6666666666666661</v>
      </c>
      <c r="Y502" s="7">
        <f t="shared" si="69"/>
        <v>17.666666666666664</v>
      </c>
      <c r="AA502" s="18">
        <f>SUMIFS(Sheet3!C:C,Sheet3!B:B,'Franchise Wastage '!D502,Sheet3!A:A,'Franchise Wastage '!C503)</f>
        <v>17</v>
      </c>
      <c r="AC502" s="3">
        <f t="shared" si="73"/>
        <v>13</v>
      </c>
    </row>
    <row r="503" spans="1:29" ht="15" customHeight="1" x14ac:dyDescent="0.25">
      <c r="A503">
        <f t="shared" si="70"/>
        <v>15</v>
      </c>
      <c r="B503" s="20" t="s">
        <v>412</v>
      </c>
      <c r="C503" s="20" t="s">
        <v>413</v>
      </c>
      <c r="D503" s="20" t="s">
        <v>423</v>
      </c>
      <c r="E503" s="20">
        <v>70</v>
      </c>
      <c r="F503" s="20">
        <v>0.65</v>
      </c>
      <c r="G503" s="10" t="s">
        <v>10</v>
      </c>
      <c r="H503" s="9">
        <v>8</v>
      </c>
      <c r="I503" s="9"/>
      <c r="J503" s="9">
        <v>1000</v>
      </c>
      <c r="K503" s="5">
        <f t="shared" si="67"/>
        <v>1.0833333333333333</v>
      </c>
      <c r="L503" s="6">
        <f t="shared" si="74"/>
        <v>0</v>
      </c>
      <c r="M503" s="3"/>
      <c r="N503" s="11">
        <f t="shared" si="68"/>
        <v>9.0833333333333339</v>
      </c>
      <c r="O503" s="5"/>
      <c r="P503" s="5">
        <v>1</v>
      </c>
      <c r="Q503" s="5">
        <v>0.25</v>
      </c>
      <c r="R503" s="12">
        <f t="shared" si="75"/>
        <v>10.333333333333334</v>
      </c>
      <c r="S503" s="3"/>
      <c r="T503" s="9">
        <f>SUMIFS('Shop Wastage+CS Margin'!F:F,'Shop Wastage+CS Margin'!D:D,'Franchise Wastage '!D503,'Shop Wastage+CS Margin'!C:C,'Franchise Wastage '!C503)</f>
        <v>28</v>
      </c>
      <c r="U503" s="13">
        <f>SUMIFS('Shop Wastage+CS Margin'!A:A,'Shop Wastage+CS Margin'!D:D,'Franchise Wastage '!D503,'Shop Wastage+CS Margin'!C:C,'Franchise Wastage '!C503)</f>
        <v>5</v>
      </c>
      <c r="V503" s="16">
        <f t="shared" si="72"/>
        <v>15.583333333333334</v>
      </c>
      <c r="W503" s="3">
        <v>15</v>
      </c>
      <c r="X503" s="7">
        <f t="shared" si="71"/>
        <v>4.6666666666666661</v>
      </c>
      <c r="Y503" s="7">
        <f t="shared" si="69"/>
        <v>17.666666666666664</v>
      </c>
      <c r="AA503" s="18">
        <f>SUMIFS(Sheet3!C:C,Sheet3!B:B,'Franchise Wastage '!D503,Sheet3!A:A,'Franchise Wastage '!C504)</f>
        <v>0</v>
      </c>
      <c r="AC503" s="3">
        <f t="shared" si="73"/>
        <v>13</v>
      </c>
    </row>
    <row r="504" spans="1:29" ht="15" customHeight="1" x14ac:dyDescent="0.25">
      <c r="A504">
        <f t="shared" si="70"/>
        <v>18</v>
      </c>
      <c r="B504" s="20" t="s">
        <v>412</v>
      </c>
      <c r="C504" s="20" t="s">
        <v>424</v>
      </c>
      <c r="D504" s="20" t="s">
        <v>425</v>
      </c>
      <c r="E504" s="20">
        <v>70</v>
      </c>
      <c r="F504" s="20">
        <v>0.9</v>
      </c>
      <c r="G504" s="10" t="s">
        <v>10</v>
      </c>
      <c r="H504" s="9">
        <v>10</v>
      </c>
      <c r="I504" s="9"/>
      <c r="J504" s="9">
        <v>1000</v>
      </c>
      <c r="K504" s="5">
        <f t="shared" si="67"/>
        <v>1.5</v>
      </c>
      <c r="L504" s="6">
        <f t="shared" si="74"/>
        <v>0</v>
      </c>
      <c r="M504" s="3"/>
      <c r="N504" s="11">
        <f t="shared" si="68"/>
        <v>11.5</v>
      </c>
      <c r="O504" s="5"/>
      <c r="P504" s="5">
        <v>1</v>
      </c>
      <c r="Q504" s="5">
        <v>0.25</v>
      </c>
      <c r="R504" s="12">
        <f t="shared" si="75"/>
        <v>12.75</v>
      </c>
      <c r="S504" s="3"/>
      <c r="T504" s="9">
        <f>SUMIFS('Shop Wastage+CS Margin'!F:F,'Shop Wastage+CS Margin'!D:D,'Franchise Wastage '!D504,'Shop Wastage+CS Margin'!C:C,'Franchise Wastage '!C504)</f>
        <v>27</v>
      </c>
      <c r="U504" s="13">
        <f>SUMIFS('Shop Wastage+CS Margin'!A:A,'Shop Wastage+CS Margin'!D:D,'Franchise Wastage '!D504,'Shop Wastage+CS Margin'!C:C,'Franchise Wastage '!C504)</f>
        <v>5</v>
      </c>
      <c r="V504" s="16">
        <f t="shared" si="72"/>
        <v>18</v>
      </c>
      <c r="W504" s="3">
        <v>18</v>
      </c>
      <c r="X504" s="7">
        <f t="shared" si="71"/>
        <v>5.25</v>
      </c>
      <c r="Y504" s="7">
        <f t="shared" si="69"/>
        <v>14.25</v>
      </c>
      <c r="AA504" s="18">
        <f>SUMIFS(Sheet3!C:C,Sheet3!B:B,'Franchise Wastage '!D504,Sheet3!A:A,'Franchise Wastage '!C505)</f>
        <v>19</v>
      </c>
      <c r="AC504" s="3">
        <f t="shared" si="73"/>
        <v>9</v>
      </c>
    </row>
    <row r="505" spans="1:29" ht="15" customHeight="1" x14ac:dyDescent="0.25">
      <c r="A505">
        <f t="shared" si="70"/>
        <v>18</v>
      </c>
      <c r="B505" s="20" t="s">
        <v>412</v>
      </c>
      <c r="C505" s="20" t="s">
        <v>424</v>
      </c>
      <c r="D505" s="20" t="s">
        <v>426</v>
      </c>
      <c r="E505" s="20">
        <v>70</v>
      </c>
      <c r="F505" s="20">
        <v>0.9</v>
      </c>
      <c r="G505" s="10" t="s">
        <v>10</v>
      </c>
      <c r="H505" s="9">
        <v>10</v>
      </c>
      <c r="I505" s="9"/>
      <c r="J505" s="9">
        <v>1000</v>
      </c>
      <c r="K505" s="5">
        <f t="shared" si="67"/>
        <v>1.5</v>
      </c>
      <c r="L505" s="6">
        <f t="shared" si="74"/>
        <v>0</v>
      </c>
      <c r="M505" s="3"/>
      <c r="N505" s="11">
        <f t="shared" si="68"/>
        <v>11.5</v>
      </c>
      <c r="O505" s="5"/>
      <c r="P505" s="5">
        <v>1</v>
      </c>
      <c r="Q505" s="5">
        <v>0.25</v>
      </c>
      <c r="R505" s="12">
        <f t="shared" si="75"/>
        <v>12.75</v>
      </c>
      <c r="S505" s="3"/>
      <c r="T505" s="9">
        <f>SUMIFS('Shop Wastage+CS Margin'!F:F,'Shop Wastage+CS Margin'!D:D,'Franchise Wastage '!D505,'Shop Wastage+CS Margin'!C:C,'Franchise Wastage '!C505)</f>
        <v>37</v>
      </c>
      <c r="U505" s="13">
        <f>SUMIFS('Shop Wastage+CS Margin'!A:A,'Shop Wastage+CS Margin'!D:D,'Franchise Wastage '!D505,'Shop Wastage+CS Margin'!C:C,'Franchise Wastage '!C505)</f>
        <v>5</v>
      </c>
      <c r="V505" s="16">
        <f t="shared" si="72"/>
        <v>18</v>
      </c>
      <c r="W505" s="3">
        <v>18</v>
      </c>
      <c r="X505" s="7">
        <f t="shared" si="71"/>
        <v>5.25</v>
      </c>
      <c r="Y505" s="7">
        <f t="shared" si="69"/>
        <v>24.25</v>
      </c>
      <c r="AA505" s="18">
        <f>SUMIFS(Sheet3!C:C,Sheet3!B:B,'Franchise Wastage '!D505,Sheet3!A:A,'Franchise Wastage '!C506)</f>
        <v>17.53846153846154</v>
      </c>
      <c r="AC505" s="3">
        <f t="shared" si="73"/>
        <v>19</v>
      </c>
    </row>
    <row r="506" spans="1:29" ht="15" customHeight="1" x14ac:dyDescent="0.25">
      <c r="A506">
        <f t="shared" ref="A506:A557" si="76">W506</f>
        <v>20</v>
      </c>
      <c r="B506" s="20" t="s">
        <v>412</v>
      </c>
      <c r="C506" s="20" t="s">
        <v>424</v>
      </c>
      <c r="D506" s="20" t="s">
        <v>427</v>
      </c>
      <c r="E506" s="20">
        <v>70</v>
      </c>
      <c r="F506" s="20">
        <v>0.7</v>
      </c>
      <c r="G506" s="10" t="s">
        <v>10</v>
      </c>
      <c r="H506" s="9">
        <v>12</v>
      </c>
      <c r="I506" s="9"/>
      <c r="J506" s="9">
        <v>1000</v>
      </c>
      <c r="K506" s="5">
        <f t="shared" si="67"/>
        <v>1.1666666666666667</v>
      </c>
      <c r="L506" s="6">
        <f t="shared" si="74"/>
        <v>0</v>
      </c>
      <c r="M506" s="3"/>
      <c r="N506" s="11">
        <f t="shared" si="68"/>
        <v>13.166666666666666</v>
      </c>
      <c r="O506" s="5"/>
      <c r="P506" s="5">
        <v>1</v>
      </c>
      <c r="Q506" s="5">
        <v>0.25</v>
      </c>
      <c r="R506" s="12">
        <f t="shared" si="75"/>
        <v>14.416666666666666</v>
      </c>
      <c r="S506" s="3"/>
      <c r="T506" s="9">
        <f>SUMIFS('Shop Wastage+CS Margin'!F:F,'Shop Wastage+CS Margin'!D:D,'Franchise Wastage '!D506,'Shop Wastage+CS Margin'!C:C,'Franchise Wastage '!C506)</f>
        <v>37</v>
      </c>
      <c r="U506" s="13">
        <f>SUMIFS('Shop Wastage+CS Margin'!A:A,'Shop Wastage+CS Margin'!D:D,'Franchise Wastage '!D506,'Shop Wastage+CS Margin'!C:C,'Franchise Wastage '!C506)</f>
        <v>5</v>
      </c>
      <c r="V506" s="16">
        <f t="shared" si="72"/>
        <v>19.666666666666664</v>
      </c>
      <c r="W506" s="3">
        <v>20</v>
      </c>
      <c r="X506" s="7">
        <f t="shared" si="71"/>
        <v>5.5833333333333339</v>
      </c>
      <c r="Y506" s="7">
        <f t="shared" si="69"/>
        <v>22.583333333333336</v>
      </c>
      <c r="AA506" s="18">
        <f>SUMIFS(Sheet3!C:C,Sheet3!B:B,'Franchise Wastage '!D506,Sheet3!A:A,'Franchise Wastage '!C507)</f>
        <v>23</v>
      </c>
      <c r="AC506" s="3">
        <f t="shared" si="73"/>
        <v>17</v>
      </c>
    </row>
    <row r="507" spans="1:29" ht="15" customHeight="1" x14ac:dyDescent="0.25">
      <c r="A507">
        <f t="shared" si="76"/>
        <v>20</v>
      </c>
      <c r="B507" s="20" t="s">
        <v>412</v>
      </c>
      <c r="C507" s="20" t="s">
        <v>424</v>
      </c>
      <c r="D507" s="20" t="s">
        <v>428</v>
      </c>
      <c r="E507" s="20">
        <v>70</v>
      </c>
      <c r="F507" s="20">
        <v>1.1000000000000001</v>
      </c>
      <c r="G507" s="10" t="s">
        <v>10</v>
      </c>
      <c r="H507" s="9">
        <v>12</v>
      </c>
      <c r="I507" s="9"/>
      <c r="J507" s="9">
        <v>1000</v>
      </c>
      <c r="K507" s="5">
        <f t="shared" si="67"/>
        <v>1.8333333333333333</v>
      </c>
      <c r="L507" s="6">
        <f t="shared" si="74"/>
        <v>0</v>
      </c>
      <c r="M507" s="3"/>
      <c r="N507" s="11">
        <f t="shared" si="68"/>
        <v>13.833333333333334</v>
      </c>
      <c r="O507" s="5"/>
      <c r="P507" s="5">
        <v>1</v>
      </c>
      <c r="Q507" s="5">
        <v>0.25</v>
      </c>
      <c r="R507" s="12">
        <f t="shared" si="75"/>
        <v>15.083333333333334</v>
      </c>
      <c r="S507" s="3"/>
      <c r="T507" s="9">
        <f>SUMIFS('Shop Wastage+CS Margin'!F:F,'Shop Wastage+CS Margin'!D:D,'Franchise Wastage '!D507,'Shop Wastage+CS Margin'!C:C,'Franchise Wastage '!C507)</f>
        <v>32</v>
      </c>
      <c r="U507" s="13">
        <f>SUMIFS('Shop Wastage+CS Margin'!A:A,'Shop Wastage+CS Margin'!D:D,'Franchise Wastage '!D507,'Shop Wastage+CS Margin'!C:C,'Franchise Wastage '!C507)</f>
        <v>5</v>
      </c>
      <c r="V507" s="16">
        <f t="shared" si="72"/>
        <v>20.333333333333336</v>
      </c>
      <c r="W507" s="3">
        <v>20</v>
      </c>
      <c r="X507" s="7">
        <f t="shared" si="71"/>
        <v>4.9166666666666661</v>
      </c>
      <c r="Y507" s="7">
        <f t="shared" si="69"/>
        <v>16.916666666666664</v>
      </c>
      <c r="AA507" s="18">
        <f>SUMIFS(Sheet3!C:C,Sheet3!B:B,'Franchise Wastage '!D507,Sheet3!A:A,'Franchise Wastage '!C508)</f>
        <v>21</v>
      </c>
      <c r="AC507" s="3">
        <f t="shared" si="73"/>
        <v>12</v>
      </c>
    </row>
    <row r="508" spans="1:29" ht="15" customHeight="1" x14ac:dyDescent="0.25">
      <c r="A508">
        <f t="shared" si="76"/>
        <v>20</v>
      </c>
      <c r="B508" s="20" t="s">
        <v>412</v>
      </c>
      <c r="C508" s="20" t="s">
        <v>424</v>
      </c>
      <c r="D508" s="20" t="s">
        <v>429</v>
      </c>
      <c r="E508" s="20">
        <v>70</v>
      </c>
      <c r="F508" s="20">
        <v>1.1000000000000001</v>
      </c>
      <c r="G508" s="10" t="s">
        <v>10</v>
      </c>
      <c r="H508" s="9">
        <v>12</v>
      </c>
      <c r="I508" s="9"/>
      <c r="J508" s="9">
        <v>1000</v>
      </c>
      <c r="K508" s="5">
        <f t="shared" si="67"/>
        <v>1.8333333333333333</v>
      </c>
      <c r="L508" s="6">
        <f t="shared" si="74"/>
        <v>0</v>
      </c>
      <c r="M508" s="3"/>
      <c r="N508" s="11">
        <f t="shared" si="68"/>
        <v>13.833333333333334</v>
      </c>
      <c r="O508" s="5"/>
      <c r="P508" s="5">
        <v>1</v>
      </c>
      <c r="Q508" s="5">
        <v>0.25</v>
      </c>
      <c r="R508" s="12">
        <f t="shared" si="75"/>
        <v>15.083333333333334</v>
      </c>
      <c r="S508" s="3"/>
      <c r="T508" s="9">
        <f>SUMIFS('Shop Wastage+CS Margin'!F:F,'Shop Wastage+CS Margin'!D:D,'Franchise Wastage '!D508,'Shop Wastage+CS Margin'!C:C,'Franchise Wastage '!C508)</f>
        <v>35</v>
      </c>
      <c r="U508" s="13">
        <f>SUMIFS('Shop Wastage+CS Margin'!A:A,'Shop Wastage+CS Margin'!D:D,'Franchise Wastage '!D508,'Shop Wastage+CS Margin'!C:C,'Franchise Wastage '!C508)</f>
        <v>5</v>
      </c>
      <c r="V508" s="16">
        <f t="shared" si="72"/>
        <v>20.333333333333336</v>
      </c>
      <c r="W508" s="3">
        <v>20</v>
      </c>
      <c r="X508" s="7">
        <f t="shared" si="71"/>
        <v>4.9166666666666661</v>
      </c>
      <c r="Y508" s="7">
        <f t="shared" si="69"/>
        <v>19.916666666666664</v>
      </c>
      <c r="AA508" s="18">
        <f>SUMIFS(Sheet3!C:C,Sheet3!B:B,'Franchise Wastage '!D508,Sheet3!A:A,'Franchise Wastage '!C509)</f>
        <v>0</v>
      </c>
      <c r="AC508" s="3">
        <f t="shared" si="73"/>
        <v>15</v>
      </c>
    </row>
    <row r="509" spans="1:29" ht="15" customHeight="1" x14ac:dyDescent="0.25">
      <c r="A509">
        <f t="shared" si="76"/>
        <v>20</v>
      </c>
      <c r="B509" s="20" t="s">
        <v>412</v>
      </c>
      <c r="C509" s="20" t="s">
        <v>169</v>
      </c>
      <c r="D509" s="20" t="s">
        <v>226</v>
      </c>
      <c r="E509" s="20">
        <v>70</v>
      </c>
      <c r="F509" s="20">
        <v>1.1000000000000001</v>
      </c>
      <c r="G509" s="10" t="s">
        <v>10</v>
      </c>
      <c r="H509" s="9">
        <v>12</v>
      </c>
      <c r="I509" s="9"/>
      <c r="J509" s="9">
        <v>1000</v>
      </c>
      <c r="K509" s="5">
        <f t="shared" si="67"/>
        <v>1.8333333333333333</v>
      </c>
      <c r="L509" s="6">
        <f t="shared" si="74"/>
        <v>0</v>
      </c>
      <c r="M509" s="3"/>
      <c r="N509" s="11">
        <f t="shared" si="68"/>
        <v>13.833333333333334</v>
      </c>
      <c r="O509" s="5"/>
      <c r="P509" s="5">
        <v>1</v>
      </c>
      <c r="Q509" s="5">
        <v>0.25</v>
      </c>
      <c r="R509" s="12">
        <f t="shared" si="75"/>
        <v>15.083333333333334</v>
      </c>
      <c r="S509" s="3"/>
      <c r="T509" s="9">
        <f>SUMIFS('Shop Wastage+CS Margin'!F:F,'Shop Wastage+CS Margin'!D:D,'Franchise Wastage '!D509,'Shop Wastage+CS Margin'!C:C,'Franchise Wastage '!C509)</f>
        <v>32</v>
      </c>
      <c r="U509" s="13">
        <f>SUMIFS('Shop Wastage+CS Margin'!A:A,'Shop Wastage+CS Margin'!D:D,'Franchise Wastage '!D509,'Shop Wastage+CS Margin'!C:C,'Franchise Wastage '!C509)</f>
        <v>5</v>
      </c>
      <c r="V509" s="16">
        <f t="shared" si="72"/>
        <v>20.333333333333336</v>
      </c>
      <c r="W509" s="3">
        <v>20</v>
      </c>
      <c r="X509" s="7">
        <f t="shared" si="71"/>
        <v>4.9166666666666661</v>
      </c>
      <c r="Y509" s="7">
        <f t="shared" si="69"/>
        <v>16.916666666666664</v>
      </c>
      <c r="AA509" s="18">
        <f>SUMIFS(Sheet3!C:C,Sheet3!B:B,'Franchise Wastage '!D509,Sheet3!A:A,'Franchise Wastage '!C510)</f>
        <v>21.44</v>
      </c>
      <c r="AC509" s="3">
        <f t="shared" si="73"/>
        <v>12</v>
      </c>
    </row>
    <row r="510" spans="1:29" ht="15" customHeight="1" x14ac:dyDescent="0.25">
      <c r="A510">
        <f t="shared" si="76"/>
        <v>18</v>
      </c>
      <c r="B510" s="20" t="s">
        <v>412</v>
      </c>
      <c r="C510" s="20" t="s">
        <v>169</v>
      </c>
      <c r="D510" s="20" t="s">
        <v>30</v>
      </c>
      <c r="E510" s="20">
        <v>70</v>
      </c>
      <c r="F510" s="20">
        <v>1.1000000000000001</v>
      </c>
      <c r="G510" s="10" t="s">
        <v>10</v>
      </c>
      <c r="H510" s="9">
        <v>10</v>
      </c>
      <c r="I510" s="9"/>
      <c r="J510" s="9">
        <v>1000</v>
      </c>
      <c r="K510" s="5">
        <f t="shared" si="67"/>
        <v>1.8333333333333333</v>
      </c>
      <c r="L510" s="6">
        <f t="shared" si="74"/>
        <v>0</v>
      </c>
      <c r="M510" s="3"/>
      <c r="N510" s="11">
        <f t="shared" si="68"/>
        <v>11.833333333333334</v>
      </c>
      <c r="O510" s="5"/>
      <c r="P510" s="5">
        <v>1</v>
      </c>
      <c r="Q510" s="5">
        <v>0.25</v>
      </c>
      <c r="R510" s="12">
        <f t="shared" si="75"/>
        <v>13.083333333333334</v>
      </c>
      <c r="S510" s="3"/>
      <c r="T510" s="9">
        <f>SUMIFS('Shop Wastage+CS Margin'!F:F,'Shop Wastage+CS Margin'!D:D,'Franchise Wastage '!D510,'Shop Wastage+CS Margin'!C:C,'Franchise Wastage '!C510)</f>
        <v>32</v>
      </c>
      <c r="U510" s="13">
        <f>SUMIFS('Shop Wastage+CS Margin'!A:A,'Shop Wastage+CS Margin'!D:D,'Franchise Wastage '!D510,'Shop Wastage+CS Margin'!C:C,'Franchise Wastage '!C510)</f>
        <v>5</v>
      </c>
      <c r="V510" s="16">
        <f t="shared" si="72"/>
        <v>18.333333333333336</v>
      </c>
      <c r="W510" s="3">
        <v>18</v>
      </c>
      <c r="X510" s="7">
        <f t="shared" si="71"/>
        <v>4.9166666666666661</v>
      </c>
      <c r="Y510" s="7">
        <f t="shared" si="69"/>
        <v>18.916666666666664</v>
      </c>
      <c r="AA510" s="18">
        <f>SUMIFS(Sheet3!C:C,Sheet3!B:B,'Franchise Wastage '!D510,Sheet3!A:A,'Franchise Wastage '!C511)</f>
        <v>21.229885057471265</v>
      </c>
      <c r="AC510" s="3">
        <f t="shared" si="73"/>
        <v>14</v>
      </c>
    </row>
    <row r="511" spans="1:29" ht="15" customHeight="1" x14ac:dyDescent="0.25">
      <c r="A511">
        <f t="shared" si="76"/>
        <v>20</v>
      </c>
      <c r="B511" s="20" t="s">
        <v>412</v>
      </c>
      <c r="C511" s="20" t="s">
        <v>169</v>
      </c>
      <c r="D511" s="20" t="s">
        <v>14</v>
      </c>
      <c r="E511" s="20">
        <v>70</v>
      </c>
      <c r="F511" s="20">
        <v>1.1000000000000001</v>
      </c>
      <c r="G511" s="10" t="s">
        <v>10</v>
      </c>
      <c r="H511" s="9">
        <v>12</v>
      </c>
      <c r="I511" s="9"/>
      <c r="J511" s="9">
        <v>1000</v>
      </c>
      <c r="K511" s="5">
        <f t="shared" si="67"/>
        <v>1.8333333333333333</v>
      </c>
      <c r="L511" s="6">
        <f t="shared" si="74"/>
        <v>0</v>
      </c>
      <c r="M511" s="3"/>
      <c r="N511" s="11">
        <f t="shared" si="68"/>
        <v>13.833333333333334</v>
      </c>
      <c r="O511" s="5"/>
      <c r="P511" s="5">
        <v>1</v>
      </c>
      <c r="Q511" s="5">
        <v>0.25</v>
      </c>
      <c r="R511" s="12">
        <f t="shared" si="75"/>
        <v>15.083333333333334</v>
      </c>
      <c r="S511" s="3"/>
      <c r="T511" s="9">
        <f>SUMIFS('Shop Wastage+CS Margin'!F:F,'Shop Wastage+CS Margin'!D:D,'Franchise Wastage '!D511,'Shop Wastage+CS Margin'!C:C,'Franchise Wastage '!C511)</f>
        <v>34</v>
      </c>
      <c r="U511" s="13">
        <f>SUMIFS('Shop Wastage+CS Margin'!A:A,'Shop Wastage+CS Margin'!D:D,'Franchise Wastage '!D511,'Shop Wastage+CS Margin'!C:C,'Franchise Wastage '!C511)</f>
        <v>5</v>
      </c>
      <c r="V511" s="16">
        <f t="shared" si="72"/>
        <v>20.333333333333336</v>
      </c>
      <c r="W511" s="3">
        <v>20</v>
      </c>
      <c r="X511" s="7">
        <f t="shared" si="71"/>
        <v>4.9166666666666661</v>
      </c>
      <c r="Y511" s="7">
        <f t="shared" si="69"/>
        <v>18.916666666666664</v>
      </c>
      <c r="AA511" s="18">
        <f>SUMIFS(Sheet3!C:C,Sheet3!B:B,'Franchise Wastage '!D511,Sheet3!A:A,'Franchise Wastage '!C512)</f>
        <v>21.866666666666667</v>
      </c>
      <c r="AC511" s="3">
        <f t="shared" si="73"/>
        <v>14</v>
      </c>
    </row>
    <row r="512" spans="1:29" ht="15" customHeight="1" x14ac:dyDescent="0.25">
      <c r="A512">
        <f t="shared" si="76"/>
        <v>20</v>
      </c>
      <c r="B512" s="20" t="s">
        <v>412</v>
      </c>
      <c r="C512" s="20" t="s">
        <v>169</v>
      </c>
      <c r="D512" s="20" t="s">
        <v>228</v>
      </c>
      <c r="E512" s="20">
        <v>70</v>
      </c>
      <c r="F512" s="20">
        <v>1.1000000000000001</v>
      </c>
      <c r="G512" s="10" t="s">
        <v>10</v>
      </c>
      <c r="H512" s="9">
        <v>12</v>
      </c>
      <c r="I512" s="9"/>
      <c r="J512" s="9">
        <v>1000</v>
      </c>
      <c r="K512" s="5">
        <f t="shared" si="67"/>
        <v>1.8333333333333333</v>
      </c>
      <c r="L512" s="6">
        <f t="shared" si="74"/>
        <v>0</v>
      </c>
      <c r="M512" s="3"/>
      <c r="N512" s="11">
        <f t="shared" si="68"/>
        <v>13.833333333333334</v>
      </c>
      <c r="O512" s="5"/>
      <c r="P512" s="5">
        <v>1</v>
      </c>
      <c r="Q512" s="5">
        <v>0.25</v>
      </c>
      <c r="R512" s="12">
        <f t="shared" si="75"/>
        <v>15.083333333333334</v>
      </c>
      <c r="S512" s="3"/>
      <c r="T512" s="9">
        <f>SUMIFS('Shop Wastage+CS Margin'!F:F,'Shop Wastage+CS Margin'!D:D,'Franchise Wastage '!D512,'Shop Wastage+CS Margin'!C:C,'Franchise Wastage '!C512)</f>
        <v>35</v>
      </c>
      <c r="U512" s="13">
        <f>SUMIFS('Shop Wastage+CS Margin'!A:A,'Shop Wastage+CS Margin'!D:D,'Franchise Wastage '!D512,'Shop Wastage+CS Margin'!C:C,'Franchise Wastage '!C512)</f>
        <v>5</v>
      </c>
      <c r="V512" s="16">
        <f t="shared" si="72"/>
        <v>20.333333333333336</v>
      </c>
      <c r="W512" s="3">
        <v>20</v>
      </c>
      <c r="X512" s="7">
        <f t="shared" si="71"/>
        <v>4.9166666666666661</v>
      </c>
      <c r="Y512" s="7">
        <f t="shared" si="69"/>
        <v>19.916666666666664</v>
      </c>
      <c r="AA512" s="18">
        <f>SUMIFS(Sheet3!C:C,Sheet3!B:B,'Franchise Wastage '!D512,Sheet3!A:A,'Franchise Wastage '!C513)</f>
        <v>21.352941176470587</v>
      </c>
      <c r="AC512" s="3">
        <f t="shared" si="73"/>
        <v>15</v>
      </c>
    </row>
    <row r="513" spans="1:29" ht="15" customHeight="1" x14ac:dyDescent="0.25">
      <c r="A513">
        <f t="shared" si="76"/>
        <v>18</v>
      </c>
      <c r="B513" s="20" t="s">
        <v>412</v>
      </c>
      <c r="C513" s="20" t="s">
        <v>169</v>
      </c>
      <c r="D513" s="20" t="s">
        <v>430</v>
      </c>
      <c r="E513" s="20">
        <v>70</v>
      </c>
      <c r="F513" s="20">
        <v>1.1000000000000001</v>
      </c>
      <c r="G513" s="10" t="s">
        <v>10</v>
      </c>
      <c r="H513" s="9">
        <v>10</v>
      </c>
      <c r="I513" s="9"/>
      <c r="J513" s="9">
        <v>1000</v>
      </c>
      <c r="K513" s="5">
        <f t="shared" si="67"/>
        <v>1.8333333333333333</v>
      </c>
      <c r="L513" s="6">
        <f t="shared" si="74"/>
        <v>0</v>
      </c>
      <c r="M513" s="3"/>
      <c r="N513" s="11">
        <f t="shared" si="68"/>
        <v>11.833333333333334</v>
      </c>
      <c r="O513" s="5"/>
      <c r="P513" s="5">
        <v>1</v>
      </c>
      <c r="Q513" s="5">
        <v>0.25</v>
      </c>
      <c r="R513" s="12">
        <f t="shared" si="75"/>
        <v>13.083333333333334</v>
      </c>
      <c r="S513" s="3"/>
      <c r="T513" s="9">
        <f>SUMIFS('Shop Wastage+CS Margin'!F:F,'Shop Wastage+CS Margin'!D:D,'Franchise Wastage '!D513,'Shop Wastage+CS Margin'!C:C,'Franchise Wastage '!C513)</f>
        <v>29</v>
      </c>
      <c r="U513" s="13">
        <f>SUMIFS('Shop Wastage+CS Margin'!A:A,'Shop Wastage+CS Margin'!D:D,'Franchise Wastage '!D513,'Shop Wastage+CS Margin'!C:C,'Franchise Wastage '!C513)</f>
        <v>5</v>
      </c>
      <c r="V513" s="16">
        <f t="shared" si="72"/>
        <v>18.333333333333336</v>
      </c>
      <c r="W513" s="3">
        <v>18</v>
      </c>
      <c r="X513" s="7">
        <f t="shared" si="71"/>
        <v>4.9166666666666661</v>
      </c>
      <c r="Y513" s="7">
        <f t="shared" si="69"/>
        <v>15.916666666666666</v>
      </c>
      <c r="AA513" s="18">
        <f>SUMIFS(Sheet3!C:C,Sheet3!B:B,'Franchise Wastage '!D513,Sheet3!A:A,'Franchise Wastage '!C514)</f>
        <v>21</v>
      </c>
      <c r="AC513" s="3">
        <f t="shared" si="73"/>
        <v>11</v>
      </c>
    </row>
    <row r="514" spans="1:29" ht="15" customHeight="1" x14ac:dyDescent="0.25">
      <c r="A514">
        <f t="shared" si="76"/>
        <v>20</v>
      </c>
      <c r="B514" s="20" t="s">
        <v>412</v>
      </c>
      <c r="C514" s="20" t="s">
        <v>169</v>
      </c>
      <c r="D514" s="20" t="s">
        <v>431</v>
      </c>
      <c r="E514" s="20">
        <v>70</v>
      </c>
      <c r="F514" s="20">
        <v>1.2</v>
      </c>
      <c r="G514" s="10" t="s">
        <v>10</v>
      </c>
      <c r="H514" s="9">
        <v>11</v>
      </c>
      <c r="I514" s="9"/>
      <c r="J514" s="9">
        <v>1000</v>
      </c>
      <c r="K514" s="5">
        <f t="shared" ref="K514:K560" si="77">((IF(G514="Net Wt",F514,"0"))*J514)/($D$1*10)</f>
        <v>2</v>
      </c>
      <c r="L514" s="6">
        <f t="shared" si="74"/>
        <v>0</v>
      </c>
      <c r="M514" s="3"/>
      <c r="N514" s="11">
        <f t="shared" ref="N514:N560" si="78">VALUE(K514+L514+H514)</f>
        <v>13</v>
      </c>
      <c r="O514" s="5"/>
      <c r="P514" s="5">
        <v>1</v>
      </c>
      <c r="Q514" s="5">
        <v>0.25</v>
      </c>
      <c r="R514" s="12">
        <f t="shared" si="75"/>
        <v>14.25</v>
      </c>
      <c r="S514" s="3"/>
      <c r="T514" s="9">
        <f>SUMIFS('Shop Wastage+CS Margin'!F:F,'Shop Wastage+CS Margin'!D:D,'Franchise Wastage '!D514,'Shop Wastage+CS Margin'!C:C,'Franchise Wastage '!C514)</f>
        <v>34</v>
      </c>
      <c r="U514" s="13">
        <f>SUMIFS('Shop Wastage+CS Margin'!A:A,'Shop Wastage+CS Margin'!D:D,'Franchise Wastage '!D514,'Shop Wastage+CS Margin'!C:C,'Franchise Wastage '!C514)</f>
        <v>5</v>
      </c>
      <c r="V514" s="16">
        <f t="shared" si="72"/>
        <v>19.5</v>
      </c>
      <c r="W514" s="3">
        <v>20</v>
      </c>
      <c r="X514" s="7">
        <f t="shared" si="71"/>
        <v>5.75</v>
      </c>
      <c r="Y514" s="7">
        <f t="shared" ref="Y514:Y560" si="79">VALUE(T514-R514)</f>
        <v>19.75</v>
      </c>
      <c r="AA514" s="18">
        <f>SUMIFS(Sheet3!C:C,Sheet3!B:B,'Franchise Wastage '!D514,Sheet3!A:A,'Franchise Wastage '!C515)</f>
        <v>0</v>
      </c>
      <c r="AC514" s="3">
        <f t="shared" si="73"/>
        <v>14</v>
      </c>
    </row>
    <row r="515" spans="1:29" ht="15" customHeight="1" x14ac:dyDescent="0.25">
      <c r="A515">
        <f t="shared" si="76"/>
        <v>20</v>
      </c>
      <c r="B515" s="20" t="s">
        <v>412</v>
      </c>
      <c r="C515" s="20" t="s">
        <v>72</v>
      </c>
      <c r="D515" s="20" t="s">
        <v>432</v>
      </c>
      <c r="E515" s="20">
        <v>70</v>
      </c>
      <c r="F515" s="20">
        <v>1.1000000000000001</v>
      </c>
      <c r="G515" s="10" t="s">
        <v>10</v>
      </c>
      <c r="H515" s="9">
        <v>12</v>
      </c>
      <c r="I515" s="9"/>
      <c r="J515" s="9">
        <v>1000</v>
      </c>
      <c r="K515" s="5">
        <f t="shared" si="77"/>
        <v>1.8333333333333333</v>
      </c>
      <c r="L515" s="6">
        <f t="shared" si="74"/>
        <v>0</v>
      </c>
      <c r="M515" s="3"/>
      <c r="N515" s="11">
        <f t="shared" si="78"/>
        <v>13.833333333333334</v>
      </c>
      <c r="O515" s="5"/>
      <c r="P515" s="5">
        <v>2</v>
      </c>
      <c r="Q515" s="5">
        <v>0.25</v>
      </c>
      <c r="R515" s="12">
        <f t="shared" si="75"/>
        <v>16.083333333333336</v>
      </c>
      <c r="S515" s="3"/>
      <c r="T515" s="9">
        <f>SUMIFS('Shop Wastage+CS Margin'!F:F,'Shop Wastage+CS Margin'!D:D,'Franchise Wastage '!D515,'Shop Wastage+CS Margin'!C:C,'Franchise Wastage '!C515)</f>
        <v>33</v>
      </c>
      <c r="U515" s="13">
        <f>SUMIFS('Shop Wastage+CS Margin'!A:A,'Shop Wastage+CS Margin'!D:D,'Franchise Wastage '!D515,'Shop Wastage+CS Margin'!C:C,'Franchise Wastage '!C515)</f>
        <v>5</v>
      </c>
      <c r="V515" s="16">
        <f t="shared" si="72"/>
        <v>21.333333333333336</v>
      </c>
      <c r="W515" s="3">
        <v>20</v>
      </c>
      <c r="X515" s="7">
        <f t="shared" ref="X515:X560" si="80">W515-R515</f>
        <v>3.9166666666666643</v>
      </c>
      <c r="Y515" s="7">
        <f t="shared" si="79"/>
        <v>16.916666666666664</v>
      </c>
      <c r="AA515" s="18">
        <f>SUMIFS(Sheet3!C:C,Sheet3!B:B,'Franchise Wastage '!D515,Sheet3!A:A,'Franchise Wastage '!C516)</f>
        <v>19.5</v>
      </c>
      <c r="AC515" s="3">
        <f t="shared" si="73"/>
        <v>13</v>
      </c>
    </row>
    <row r="516" spans="1:29" ht="15" customHeight="1" x14ac:dyDescent="0.25">
      <c r="A516">
        <f t="shared" si="76"/>
        <v>16</v>
      </c>
      <c r="B516" s="20" t="s">
        <v>412</v>
      </c>
      <c r="C516" s="20" t="s">
        <v>72</v>
      </c>
      <c r="D516" s="20" t="s">
        <v>345</v>
      </c>
      <c r="E516" s="20">
        <v>70</v>
      </c>
      <c r="F516" s="20">
        <v>0.6</v>
      </c>
      <c r="G516" s="10" t="s">
        <v>10</v>
      </c>
      <c r="H516" s="9">
        <v>8.5</v>
      </c>
      <c r="I516" s="9"/>
      <c r="J516" s="9">
        <v>1000</v>
      </c>
      <c r="K516" s="5">
        <f t="shared" si="77"/>
        <v>1</v>
      </c>
      <c r="L516" s="6">
        <f t="shared" si="74"/>
        <v>0</v>
      </c>
      <c r="M516" s="3"/>
      <c r="N516" s="11">
        <f t="shared" si="78"/>
        <v>9.5</v>
      </c>
      <c r="O516" s="5"/>
      <c r="P516" s="5">
        <v>2</v>
      </c>
      <c r="Q516" s="5">
        <v>0.25</v>
      </c>
      <c r="R516" s="12">
        <f t="shared" si="75"/>
        <v>11.75</v>
      </c>
      <c r="S516" s="3"/>
      <c r="T516" s="9">
        <f>SUMIFS('Shop Wastage+CS Margin'!F:F,'Shop Wastage+CS Margin'!D:D,'Franchise Wastage '!D516,'Shop Wastage+CS Margin'!C:C,'Franchise Wastage '!C516)</f>
        <v>30</v>
      </c>
      <c r="U516" s="13">
        <f>SUMIFS('Shop Wastage+CS Margin'!A:A,'Shop Wastage+CS Margin'!D:D,'Franchise Wastage '!D516,'Shop Wastage+CS Margin'!C:C,'Franchise Wastage '!C516)</f>
        <v>5</v>
      </c>
      <c r="V516" s="16">
        <f t="shared" si="72"/>
        <v>17</v>
      </c>
      <c r="W516" s="3">
        <v>16</v>
      </c>
      <c r="X516" s="7">
        <f t="shared" si="80"/>
        <v>4.25</v>
      </c>
      <c r="Y516" s="7">
        <f t="shared" si="79"/>
        <v>18.25</v>
      </c>
      <c r="AA516" s="18">
        <f>SUMIFS(Sheet3!C:C,Sheet3!B:B,'Franchise Wastage '!D516,Sheet3!A:A,'Franchise Wastage '!C517)</f>
        <v>17.818181818181817</v>
      </c>
      <c r="AC516" s="3">
        <f t="shared" si="73"/>
        <v>14</v>
      </c>
    </row>
    <row r="517" spans="1:29" ht="15" customHeight="1" x14ac:dyDescent="0.25">
      <c r="A517">
        <f t="shared" si="76"/>
        <v>16</v>
      </c>
      <c r="B517" s="20" t="s">
        <v>412</v>
      </c>
      <c r="C517" s="20" t="s">
        <v>72</v>
      </c>
      <c r="D517" s="20" t="s">
        <v>347</v>
      </c>
      <c r="E517" s="20">
        <v>70</v>
      </c>
      <c r="F517" s="20">
        <v>0.6</v>
      </c>
      <c r="G517" s="10" t="s">
        <v>10</v>
      </c>
      <c r="H517" s="9">
        <v>8.5</v>
      </c>
      <c r="I517" s="9"/>
      <c r="J517" s="9">
        <v>1000</v>
      </c>
      <c r="K517" s="5">
        <f t="shared" si="77"/>
        <v>1</v>
      </c>
      <c r="L517" s="6">
        <f t="shared" si="74"/>
        <v>0</v>
      </c>
      <c r="M517" s="3"/>
      <c r="N517" s="11">
        <f t="shared" si="78"/>
        <v>9.5</v>
      </c>
      <c r="O517" s="5"/>
      <c r="P517" s="5">
        <v>2</v>
      </c>
      <c r="Q517" s="5">
        <v>0.25</v>
      </c>
      <c r="R517" s="12">
        <f t="shared" si="75"/>
        <v>11.75</v>
      </c>
      <c r="S517" s="3"/>
      <c r="T517" s="9">
        <f>SUMIFS('Shop Wastage+CS Margin'!F:F,'Shop Wastage+CS Margin'!D:D,'Franchise Wastage '!D517,'Shop Wastage+CS Margin'!C:C,'Franchise Wastage '!C517)</f>
        <v>30</v>
      </c>
      <c r="U517" s="13">
        <f>SUMIFS('Shop Wastage+CS Margin'!A:A,'Shop Wastage+CS Margin'!D:D,'Franchise Wastage '!D517,'Shop Wastage+CS Margin'!C:C,'Franchise Wastage '!C517)</f>
        <v>5</v>
      </c>
      <c r="V517" s="16">
        <f t="shared" ref="V517:V580" si="81">R517+U517+Q517</f>
        <v>17</v>
      </c>
      <c r="W517" s="3">
        <v>16</v>
      </c>
      <c r="X517" s="7">
        <f t="shared" si="80"/>
        <v>4.25</v>
      </c>
      <c r="Y517" s="7">
        <f t="shared" si="79"/>
        <v>18.25</v>
      </c>
      <c r="AA517" s="18">
        <f>SUMIFS(Sheet3!C:C,Sheet3!B:B,'Franchise Wastage '!D517,Sheet3!A:A,'Franchise Wastage '!C518)</f>
        <v>16.222222222222221</v>
      </c>
      <c r="AC517" s="3">
        <f t="shared" si="73"/>
        <v>14</v>
      </c>
    </row>
    <row r="518" spans="1:29" ht="15" customHeight="1" x14ac:dyDescent="0.25">
      <c r="A518">
        <f t="shared" si="76"/>
        <v>16</v>
      </c>
      <c r="B518" s="20" t="s">
        <v>412</v>
      </c>
      <c r="C518" s="20" t="s">
        <v>72</v>
      </c>
      <c r="D518" s="20" t="s">
        <v>349</v>
      </c>
      <c r="E518" s="20">
        <v>70</v>
      </c>
      <c r="F518" s="20">
        <v>0.6</v>
      </c>
      <c r="G518" s="10" t="s">
        <v>10</v>
      </c>
      <c r="H518" s="9">
        <v>8.5</v>
      </c>
      <c r="I518" s="9"/>
      <c r="J518" s="9">
        <v>1000</v>
      </c>
      <c r="K518" s="5">
        <f t="shared" si="77"/>
        <v>1</v>
      </c>
      <c r="L518" s="6">
        <f t="shared" si="74"/>
        <v>0</v>
      </c>
      <c r="M518" s="3"/>
      <c r="N518" s="11">
        <f t="shared" si="78"/>
        <v>9.5</v>
      </c>
      <c r="O518" s="5"/>
      <c r="P518" s="5">
        <v>2</v>
      </c>
      <c r="Q518" s="5">
        <v>0.25</v>
      </c>
      <c r="R518" s="12">
        <f t="shared" si="75"/>
        <v>11.75</v>
      </c>
      <c r="S518" s="3"/>
      <c r="T518" s="9">
        <f>SUMIFS('Shop Wastage+CS Margin'!F:F,'Shop Wastage+CS Margin'!D:D,'Franchise Wastage '!D518,'Shop Wastage+CS Margin'!C:C,'Franchise Wastage '!C518)</f>
        <v>30</v>
      </c>
      <c r="U518" s="13">
        <f>SUMIFS('Shop Wastage+CS Margin'!A:A,'Shop Wastage+CS Margin'!D:D,'Franchise Wastage '!D518,'Shop Wastage+CS Margin'!C:C,'Franchise Wastage '!C518)</f>
        <v>5</v>
      </c>
      <c r="V518" s="16">
        <f t="shared" si="81"/>
        <v>17</v>
      </c>
      <c r="W518" s="3">
        <v>16</v>
      </c>
      <c r="X518" s="7">
        <f t="shared" si="80"/>
        <v>4.25</v>
      </c>
      <c r="Y518" s="7">
        <f t="shared" si="79"/>
        <v>18.25</v>
      </c>
      <c r="AA518" s="18">
        <f>SUMIFS(Sheet3!C:C,Sheet3!B:B,'Franchise Wastage '!D518,Sheet3!A:A,'Franchise Wastage '!C519)</f>
        <v>16.835820895522389</v>
      </c>
      <c r="AC518" s="3">
        <f t="shared" si="73"/>
        <v>14</v>
      </c>
    </row>
    <row r="519" spans="1:29" ht="15" customHeight="1" x14ac:dyDescent="0.25">
      <c r="A519">
        <f t="shared" si="76"/>
        <v>16</v>
      </c>
      <c r="B519" s="20" t="s">
        <v>412</v>
      </c>
      <c r="C519" s="20" t="s">
        <v>72</v>
      </c>
      <c r="D519" s="20" t="s">
        <v>350</v>
      </c>
      <c r="E519" s="20">
        <v>70</v>
      </c>
      <c r="F519" s="20">
        <v>0.6</v>
      </c>
      <c r="G519" s="10" t="s">
        <v>10</v>
      </c>
      <c r="H519" s="9">
        <v>8.5</v>
      </c>
      <c r="I519" s="9"/>
      <c r="J519" s="9">
        <v>1000</v>
      </c>
      <c r="K519" s="5">
        <f t="shared" si="77"/>
        <v>1</v>
      </c>
      <c r="L519" s="6">
        <f t="shared" si="74"/>
        <v>0</v>
      </c>
      <c r="M519" s="3"/>
      <c r="N519" s="11">
        <f t="shared" si="78"/>
        <v>9.5</v>
      </c>
      <c r="O519" s="5"/>
      <c r="P519" s="5">
        <v>2</v>
      </c>
      <c r="Q519" s="5">
        <v>0.25</v>
      </c>
      <c r="R519" s="12">
        <f t="shared" si="75"/>
        <v>11.75</v>
      </c>
      <c r="S519" s="3"/>
      <c r="T519" s="9">
        <f>SUMIFS('Shop Wastage+CS Margin'!F:F,'Shop Wastage+CS Margin'!D:D,'Franchise Wastage '!D519,'Shop Wastage+CS Margin'!C:C,'Franchise Wastage '!C519)</f>
        <v>30</v>
      </c>
      <c r="U519" s="13">
        <f>SUMIFS('Shop Wastage+CS Margin'!A:A,'Shop Wastage+CS Margin'!D:D,'Franchise Wastage '!D519,'Shop Wastage+CS Margin'!C:C,'Franchise Wastage '!C519)</f>
        <v>5</v>
      </c>
      <c r="V519" s="16">
        <f t="shared" si="81"/>
        <v>17</v>
      </c>
      <c r="W519" s="3">
        <v>16</v>
      </c>
      <c r="X519" s="7">
        <f t="shared" si="80"/>
        <v>4.25</v>
      </c>
      <c r="Y519" s="7">
        <f t="shared" si="79"/>
        <v>18.25</v>
      </c>
      <c r="AA519" s="18">
        <f>SUMIFS(Sheet3!C:C,Sheet3!B:B,'Franchise Wastage '!D519,Sheet3!A:A,'Franchise Wastage '!C520)</f>
        <v>16</v>
      </c>
      <c r="AC519" s="3">
        <f t="shared" si="73"/>
        <v>14</v>
      </c>
    </row>
    <row r="520" spans="1:29" ht="15" customHeight="1" x14ac:dyDescent="0.25">
      <c r="A520">
        <f t="shared" si="76"/>
        <v>16</v>
      </c>
      <c r="B520" s="20" t="s">
        <v>412</v>
      </c>
      <c r="C520" s="20" t="s">
        <v>72</v>
      </c>
      <c r="D520" s="20" t="s">
        <v>352</v>
      </c>
      <c r="E520" s="20">
        <v>70</v>
      </c>
      <c r="F520" s="20">
        <v>0.6</v>
      </c>
      <c r="G520" s="10" t="s">
        <v>10</v>
      </c>
      <c r="H520" s="9">
        <v>8.5</v>
      </c>
      <c r="I520" s="9"/>
      <c r="J520" s="9">
        <v>1000</v>
      </c>
      <c r="K520" s="5">
        <f t="shared" si="77"/>
        <v>1</v>
      </c>
      <c r="L520" s="6">
        <f t="shared" si="74"/>
        <v>0</v>
      </c>
      <c r="M520" s="3"/>
      <c r="N520" s="11">
        <f t="shared" si="78"/>
        <v>9.5</v>
      </c>
      <c r="O520" s="5"/>
      <c r="P520" s="5">
        <v>2</v>
      </c>
      <c r="Q520" s="5">
        <v>0.25</v>
      </c>
      <c r="R520" s="12">
        <f t="shared" si="75"/>
        <v>11.75</v>
      </c>
      <c r="S520" s="3"/>
      <c r="T520" s="9">
        <f>SUMIFS('Shop Wastage+CS Margin'!F:F,'Shop Wastage+CS Margin'!D:D,'Franchise Wastage '!D520,'Shop Wastage+CS Margin'!C:C,'Franchise Wastage '!C520)</f>
        <v>30</v>
      </c>
      <c r="U520" s="13">
        <f>SUMIFS('Shop Wastage+CS Margin'!A:A,'Shop Wastage+CS Margin'!D:D,'Franchise Wastage '!D520,'Shop Wastage+CS Margin'!C:C,'Franchise Wastage '!C520)</f>
        <v>5</v>
      </c>
      <c r="V520" s="16">
        <f t="shared" si="81"/>
        <v>17</v>
      </c>
      <c r="W520" s="3">
        <v>16</v>
      </c>
      <c r="X520" s="7">
        <f t="shared" si="80"/>
        <v>4.25</v>
      </c>
      <c r="Y520" s="7">
        <f t="shared" si="79"/>
        <v>18.25</v>
      </c>
      <c r="AA520" s="18">
        <f>SUMIFS(Sheet3!C:C,Sheet3!B:B,'Franchise Wastage '!D520,Sheet3!A:A,'Franchise Wastage '!C521)</f>
        <v>16</v>
      </c>
      <c r="AC520" s="3">
        <f t="shared" ref="AC520:AC583" si="82">T520-W520</f>
        <v>14</v>
      </c>
    </row>
    <row r="521" spans="1:29" ht="15" customHeight="1" x14ac:dyDescent="0.25">
      <c r="A521">
        <f t="shared" si="76"/>
        <v>16</v>
      </c>
      <c r="B521" s="20" t="s">
        <v>412</v>
      </c>
      <c r="C521" s="20" t="s">
        <v>72</v>
      </c>
      <c r="D521" s="20" t="s">
        <v>353</v>
      </c>
      <c r="E521" s="20">
        <v>70</v>
      </c>
      <c r="F521" s="20">
        <v>0.6</v>
      </c>
      <c r="G521" s="10" t="s">
        <v>10</v>
      </c>
      <c r="H521" s="9">
        <v>8.5</v>
      </c>
      <c r="I521" s="9"/>
      <c r="J521" s="9">
        <v>1000</v>
      </c>
      <c r="K521" s="5">
        <f t="shared" si="77"/>
        <v>1</v>
      </c>
      <c r="L521" s="6">
        <f t="shared" si="74"/>
        <v>0</v>
      </c>
      <c r="M521" s="3"/>
      <c r="N521" s="11">
        <f t="shared" si="78"/>
        <v>9.5</v>
      </c>
      <c r="O521" s="5"/>
      <c r="P521" s="5">
        <v>2</v>
      </c>
      <c r="Q521" s="5">
        <v>0.25</v>
      </c>
      <c r="R521" s="12">
        <f t="shared" si="75"/>
        <v>11.75</v>
      </c>
      <c r="S521" s="3"/>
      <c r="T521" s="9">
        <f>SUMIFS('Shop Wastage+CS Margin'!F:F,'Shop Wastage+CS Margin'!D:D,'Franchise Wastage '!D521,'Shop Wastage+CS Margin'!C:C,'Franchise Wastage '!C521)</f>
        <v>30</v>
      </c>
      <c r="U521" s="13">
        <f>SUMIFS('Shop Wastage+CS Margin'!A:A,'Shop Wastage+CS Margin'!D:D,'Franchise Wastage '!D521,'Shop Wastage+CS Margin'!C:C,'Franchise Wastage '!C521)</f>
        <v>5</v>
      </c>
      <c r="V521" s="16">
        <f t="shared" si="81"/>
        <v>17</v>
      </c>
      <c r="W521" s="3">
        <v>16</v>
      </c>
      <c r="X521" s="7">
        <f t="shared" si="80"/>
        <v>4.25</v>
      </c>
      <c r="Y521" s="7">
        <f t="shared" si="79"/>
        <v>18.25</v>
      </c>
      <c r="AA521" s="18">
        <f>SUMIFS(Sheet3!C:C,Sheet3!B:B,'Franchise Wastage '!D521,Sheet3!A:A,'Franchise Wastage '!C522)</f>
        <v>16.853932584269664</v>
      </c>
      <c r="AC521" s="3">
        <f t="shared" si="82"/>
        <v>14</v>
      </c>
    </row>
    <row r="522" spans="1:29" ht="15" customHeight="1" x14ac:dyDescent="0.25">
      <c r="A522">
        <f t="shared" si="76"/>
        <v>16</v>
      </c>
      <c r="B522" s="20" t="s">
        <v>412</v>
      </c>
      <c r="C522" s="20" t="s">
        <v>72</v>
      </c>
      <c r="D522" s="20" t="s">
        <v>354</v>
      </c>
      <c r="E522" s="20">
        <v>70</v>
      </c>
      <c r="F522" s="20">
        <v>0.6</v>
      </c>
      <c r="G522" s="10" t="s">
        <v>10</v>
      </c>
      <c r="H522" s="9">
        <v>8.5</v>
      </c>
      <c r="I522" s="9"/>
      <c r="J522" s="9">
        <v>1000</v>
      </c>
      <c r="K522" s="5">
        <f t="shared" si="77"/>
        <v>1</v>
      </c>
      <c r="L522" s="6">
        <f t="shared" si="74"/>
        <v>0</v>
      </c>
      <c r="M522" s="3"/>
      <c r="N522" s="11">
        <f t="shared" si="78"/>
        <v>9.5</v>
      </c>
      <c r="O522" s="5"/>
      <c r="P522" s="5">
        <v>2</v>
      </c>
      <c r="Q522" s="5">
        <v>0.25</v>
      </c>
      <c r="R522" s="12">
        <f t="shared" si="75"/>
        <v>11.75</v>
      </c>
      <c r="S522" s="3"/>
      <c r="T522" s="9">
        <f>SUMIFS('Shop Wastage+CS Margin'!F:F,'Shop Wastage+CS Margin'!D:D,'Franchise Wastage '!D522,'Shop Wastage+CS Margin'!C:C,'Franchise Wastage '!C522)</f>
        <v>31</v>
      </c>
      <c r="U522" s="13">
        <f>SUMIFS('Shop Wastage+CS Margin'!A:A,'Shop Wastage+CS Margin'!D:D,'Franchise Wastage '!D522,'Shop Wastage+CS Margin'!C:C,'Franchise Wastage '!C522)</f>
        <v>5</v>
      </c>
      <c r="V522" s="16">
        <f t="shared" si="81"/>
        <v>17</v>
      </c>
      <c r="W522" s="3">
        <v>16</v>
      </c>
      <c r="X522" s="7">
        <f t="shared" si="80"/>
        <v>4.25</v>
      </c>
      <c r="Y522" s="7">
        <f t="shared" si="79"/>
        <v>19.25</v>
      </c>
      <c r="AA522" s="18">
        <f>SUMIFS(Sheet3!C:C,Sheet3!B:B,'Franchise Wastage '!D522,Sheet3!A:A,'Franchise Wastage '!C523)</f>
        <v>17.397031539888683</v>
      </c>
      <c r="AC522" s="3">
        <f t="shared" si="82"/>
        <v>15</v>
      </c>
    </row>
    <row r="523" spans="1:29" ht="15" customHeight="1" x14ac:dyDescent="0.25">
      <c r="A523">
        <f t="shared" si="76"/>
        <v>16</v>
      </c>
      <c r="B523" s="20" t="s">
        <v>412</v>
      </c>
      <c r="C523" s="20" t="s">
        <v>72</v>
      </c>
      <c r="D523" s="20" t="s">
        <v>355</v>
      </c>
      <c r="E523" s="20">
        <v>70</v>
      </c>
      <c r="F523" s="20">
        <v>0.6</v>
      </c>
      <c r="G523" s="10" t="s">
        <v>10</v>
      </c>
      <c r="H523" s="9">
        <v>8.5</v>
      </c>
      <c r="I523" s="9"/>
      <c r="J523" s="9">
        <v>1000</v>
      </c>
      <c r="K523" s="5">
        <f t="shared" si="77"/>
        <v>1</v>
      </c>
      <c r="L523" s="6">
        <f t="shared" si="74"/>
        <v>0</v>
      </c>
      <c r="M523" s="3"/>
      <c r="N523" s="11">
        <f t="shared" si="78"/>
        <v>9.5</v>
      </c>
      <c r="O523" s="5"/>
      <c r="P523" s="5">
        <v>2</v>
      </c>
      <c r="Q523" s="5">
        <v>0.25</v>
      </c>
      <c r="R523" s="12">
        <f t="shared" si="75"/>
        <v>11.75</v>
      </c>
      <c r="S523" s="3"/>
      <c r="T523" s="9">
        <f>SUMIFS('Shop Wastage+CS Margin'!F:F,'Shop Wastage+CS Margin'!D:D,'Franchise Wastage '!D523,'Shop Wastage+CS Margin'!C:C,'Franchise Wastage '!C523)</f>
        <v>30</v>
      </c>
      <c r="U523" s="13">
        <f>SUMIFS('Shop Wastage+CS Margin'!A:A,'Shop Wastage+CS Margin'!D:D,'Franchise Wastage '!D523,'Shop Wastage+CS Margin'!C:C,'Franchise Wastage '!C523)</f>
        <v>5</v>
      </c>
      <c r="V523" s="16">
        <f t="shared" si="81"/>
        <v>17</v>
      </c>
      <c r="W523" s="3">
        <v>16</v>
      </c>
      <c r="X523" s="7">
        <f t="shared" si="80"/>
        <v>4.25</v>
      </c>
      <c r="Y523" s="7">
        <f t="shared" si="79"/>
        <v>18.25</v>
      </c>
      <c r="AA523" s="18">
        <f>SUMIFS(Sheet3!C:C,Sheet3!B:B,'Franchise Wastage '!D523,Sheet3!A:A,'Franchise Wastage '!C524)</f>
        <v>17.142857142857142</v>
      </c>
      <c r="AC523" s="3">
        <f t="shared" si="82"/>
        <v>14</v>
      </c>
    </row>
    <row r="524" spans="1:29" ht="15" customHeight="1" x14ac:dyDescent="0.25">
      <c r="A524">
        <f t="shared" si="76"/>
        <v>16</v>
      </c>
      <c r="B524" s="20" t="s">
        <v>412</v>
      </c>
      <c r="C524" s="20" t="s">
        <v>72</v>
      </c>
      <c r="D524" s="20" t="s">
        <v>73</v>
      </c>
      <c r="E524" s="20">
        <v>70</v>
      </c>
      <c r="F524" s="20">
        <v>0.6</v>
      </c>
      <c r="G524" s="10" t="s">
        <v>10</v>
      </c>
      <c r="H524" s="9">
        <v>8.5</v>
      </c>
      <c r="I524" s="9"/>
      <c r="J524" s="9">
        <v>1000</v>
      </c>
      <c r="K524" s="5">
        <f t="shared" si="77"/>
        <v>1</v>
      </c>
      <c r="L524" s="6">
        <f t="shared" si="74"/>
        <v>0</v>
      </c>
      <c r="M524" s="3"/>
      <c r="N524" s="11">
        <f t="shared" si="78"/>
        <v>9.5</v>
      </c>
      <c r="O524" s="5"/>
      <c r="P524" s="5">
        <v>2</v>
      </c>
      <c r="Q524" s="5">
        <v>0.25</v>
      </c>
      <c r="R524" s="12">
        <f t="shared" si="75"/>
        <v>11.75</v>
      </c>
      <c r="S524" s="3"/>
      <c r="T524" s="9">
        <f>SUMIFS('Shop Wastage+CS Margin'!F:F,'Shop Wastage+CS Margin'!D:D,'Franchise Wastage '!D524,'Shop Wastage+CS Margin'!C:C,'Franchise Wastage '!C524)</f>
        <v>30</v>
      </c>
      <c r="U524" s="13">
        <f>SUMIFS('Shop Wastage+CS Margin'!A:A,'Shop Wastage+CS Margin'!D:D,'Franchise Wastage '!D524,'Shop Wastage+CS Margin'!C:C,'Franchise Wastage '!C524)</f>
        <v>5</v>
      </c>
      <c r="V524" s="16">
        <f t="shared" si="81"/>
        <v>17</v>
      </c>
      <c r="W524" s="3">
        <v>16</v>
      </c>
      <c r="X524" s="7">
        <f t="shared" si="80"/>
        <v>4.25</v>
      </c>
      <c r="Y524" s="7">
        <f t="shared" si="79"/>
        <v>18.25</v>
      </c>
      <c r="AA524" s="18">
        <f>SUMIFS(Sheet3!C:C,Sheet3!B:B,'Franchise Wastage '!D524,Sheet3!A:A,'Franchise Wastage '!C525)</f>
        <v>16.829959514170042</v>
      </c>
      <c r="AC524" s="3">
        <f t="shared" si="82"/>
        <v>14</v>
      </c>
    </row>
    <row r="525" spans="1:29" ht="15" customHeight="1" x14ac:dyDescent="0.25">
      <c r="A525">
        <f t="shared" si="76"/>
        <v>16</v>
      </c>
      <c r="B525" s="20" t="s">
        <v>412</v>
      </c>
      <c r="C525" s="20" t="s">
        <v>72</v>
      </c>
      <c r="D525" s="20" t="s">
        <v>356</v>
      </c>
      <c r="E525" s="20">
        <v>70</v>
      </c>
      <c r="F525" s="20">
        <v>0.6</v>
      </c>
      <c r="G525" s="10" t="s">
        <v>10</v>
      </c>
      <c r="H525" s="9">
        <v>8.5</v>
      </c>
      <c r="I525" s="9"/>
      <c r="J525" s="9">
        <v>1000</v>
      </c>
      <c r="K525" s="5">
        <f t="shared" si="77"/>
        <v>1</v>
      </c>
      <c r="L525" s="6">
        <f t="shared" si="74"/>
        <v>0</v>
      </c>
      <c r="M525" s="3"/>
      <c r="N525" s="11">
        <f t="shared" si="78"/>
        <v>9.5</v>
      </c>
      <c r="O525" s="5"/>
      <c r="P525" s="5">
        <v>2</v>
      </c>
      <c r="Q525" s="5">
        <v>0.25</v>
      </c>
      <c r="R525" s="12">
        <f t="shared" si="75"/>
        <v>11.75</v>
      </c>
      <c r="S525" s="3"/>
      <c r="T525" s="9">
        <f>SUMIFS('Shop Wastage+CS Margin'!F:F,'Shop Wastage+CS Margin'!D:D,'Franchise Wastage '!D525,'Shop Wastage+CS Margin'!C:C,'Franchise Wastage '!C525)</f>
        <v>30</v>
      </c>
      <c r="U525" s="13">
        <f>SUMIFS('Shop Wastage+CS Margin'!A:A,'Shop Wastage+CS Margin'!D:D,'Franchise Wastage '!D525,'Shop Wastage+CS Margin'!C:C,'Franchise Wastage '!C525)</f>
        <v>5</v>
      </c>
      <c r="V525" s="16">
        <f t="shared" si="81"/>
        <v>17</v>
      </c>
      <c r="W525" s="3">
        <v>16</v>
      </c>
      <c r="X525" s="7">
        <f t="shared" si="80"/>
        <v>4.25</v>
      </c>
      <c r="Y525" s="7">
        <f t="shared" si="79"/>
        <v>18.25</v>
      </c>
      <c r="AA525" s="18">
        <f>SUMIFS(Sheet3!C:C,Sheet3!B:B,'Franchise Wastage '!D525,Sheet3!A:A,'Franchise Wastage '!C526)</f>
        <v>16</v>
      </c>
      <c r="AC525" s="3">
        <f t="shared" si="82"/>
        <v>14</v>
      </c>
    </row>
    <row r="526" spans="1:29" ht="15" customHeight="1" x14ac:dyDescent="0.25">
      <c r="A526">
        <f t="shared" si="76"/>
        <v>16</v>
      </c>
      <c r="B526" s="20" t="s">
        <v>412</v>
      </c>
      <c r="C526" s="20" t="s">
        <v>72</v>
      </c>
      <c r="D526" s="20" t="s">
        <v>357</v>
      </c>
      <c r="E526" s="20">
        <v>70</v>
      </c>
      <c r="F526" s="20">
        <v>0.6</v>
      </c>
      <c r="G526" s="10" t="s">
        <v>10</v>
      </c>
      <c r="H526" s="9">
        <v>8.5</v>
      </c>
      <c r="I526" s="9"/>
      <c r="J526" s="9">
        <v>1000</v>
      </c>
      <c r="K526" s="5">
        <f t="shared" si="77"/>
        <v>1</v>
      </c>
      <c r="L526" s="6">
        <f t="shared" si="74"/>
        <v>0</v>
      </c>
      <c r="M526" s="3"/>
      <c r="N526" s="11">
        <f t="shared" si="78"/>
        <v>9.5</v>
      </c>
      <c r="O526" s="5"/>
      <c r="P526" s="5">
        <v>2</v>
      </c>
      <c r="Q526" s="5">
        <v>0.25</v>
      </c>
      <c r="R526" s="12">
        <f t="shared" si="75"/>
        <v>11.75</v>
      </c>
      <c r="S526" s="3"/>
      <c r="T526" s="9">
        <f>SUMIFS('Shop Wastage+CS Margin'!F:F,'Shop Wastage+CS Margin'!D:D,'Franchise Wastage '!D526,'Shop Wastage+CS Margin'!C:C,'Franchise Wastage '!C526)</f>
        <v>30</v>
      </c>
      <c r="U526" s="13">
        <f>SUMIFS('Shop Wastage+CS Margin'!A:A,'Shop Wastage+CS Margin'!D:D,'Franchise Wastage '!D526,'Shop Wastage+CS Margin'!C:C,'Franchise Wastage '!C526)</f>
        <v>5</v>
      </c>
      <c r="V526" s="16">
        <f t="shared" si="81"/>
        <v>17</v>
      </c>
      <c r="W526" s="3">
        <v>16</v>
      </c>
      <c r="X526" s="7">
        <f t="shared" si="80"/>
        <v>4.25</v>
      </c>
      <c r="Y526" s="7">
        <f t="shared" si="79"/>
        <v>18.25</v>
      </c>
      <c r="AA526" s="18">
        <f>SUMIFS(Sheet3!C:C,Sheet3!B:B,'Franchise Wastage '!D526,Sheet3!A:A,'Franchise Wastage '!C527)</f>
        <v>16.713375796178344</v>
      </c>
      <c r="AC526" s="3">
        <f t="shared" si="82"/>
        <v>14</v>
      </c>
    </row>
    <row r="527" spans="1:29" ht="15" customHeight="1" x14ac:dyDescent="0.25">
      <c r="A527">
        <f t="shared" si="76"/>
        <v>16</v>
      </c>
      <c r="B527" s="20" t="s">
        <v>412</v>
      </c>
      <c r="C527" s="20" t="s">
        <v>72</v>
      </c>
      <c r="D527" s="20" t="s">
        <v>358</v>
      </c>
      <c r="E527" s="20">
        <v>70</v>
      </c>
      <c r="F527" s="20">
        <v>0.6</v>
      </c>
      <c r="G527" s="10" t="s">
        <v>10</v>
      </c>
      <c r="H527" s="9">
        <v>8.5</v>
      </c>
      <c r="I527" s="9"/>
      <c r="J527" s="9">
        <v>1000</v>
      </c>
      <c r="K527" s="5">
        <f t="shared" si="77"/>
        <v>1</v>
      </c>
      <c r="L527" s="6">
        <f t="shared" si="74"/>
        <v>0</v>
      </c>
      <c r="M527" s="3"/>
      <c r="N527" s="11">
        <f t="shared" si="78"/>
        <v>9.5</v>
      </c>
      <c r="O527" s="5"/>
      <c r="P527" s="5">
        <v>2</v>
      </c>
      <c r="Q527" s="5">
        <v>0.25</v>
      </c>
      <c r="R527" s="12">
        <f t="shared" si="75"/>
        <v>11.75</v>
      </c>
      <c r="S527" s="3"/>
      <c r="T527" s="9">
        <f>SUMIFS('Shop Wastage+CS Margin'!F:F,'Shop Wastage+CS Margin'!D:D,'Franchise Wastage '!D527,'Shop Wastage+CS Margin'!C:C,'Franchise Wastage '!C527)</f>
        <v>30</v>
      </c>
      <c r="U527" s="13">
        <f>SUMIFS('Shop Wastage+CS Margin'!A:A,'Shop Wastage+CS Margin'!D:D,'Franchise Wastage '!D527,'Shop Wastage+CS Margin'!C:C,'Franchise Wastage '!C527)</f>
        <v>5</v>
      </c>
      <c r="V527" s="16">
        <f t="shared" si="81"/>
        <v>17</v>
      </c>
      <c r="W527" s="3">
        <v>16</v>
      </c>
      <c r="X527" s="7">
        <f t="shared" si="80"/>
        <v>4.25</v>
      </c>
      <c r="Y527" s="7">
        <f t="shared" si="79"/>
        <v>18.25</v>
      </c>
      <c r="AA527" s="18">
        <f>SUMIFS(Sheet3!C:C,Sheet3!B:B,'Franchise Wastage '!D527,Sheet3!A:A,'Franchise Wastage '!C528)</f>
        <v>16.384615384615383</v>
      </c>
      <c r="AC527" s="3">
        <f t="shared" si="82"/>
        <v>14</v>
      </c>
    </row>
    <row r="528" spans="1:29" ht="15" customHeight="1" x14ac:dyDescent="0.25">
      <c r="A528">
        <f t="shared" si="76"/>
        <v>16</v>
      </c>
      <c r="B528" s="20" t="s">
        <v>412</v>
      </c>
      <c r="C528" s="20" t="s">
        <v>72</v>
      </c>
      <c r="D528" s="20" t="s">
        <v>359</v>
      </c>
      <c r="E528" s="20">
        <v>70</v>
      </c>
      <c r="F528" s="20">
        <v>0.6</v>
      </c>
      <c r="G528" s="10" t="s">
        <v>10</v>
      </c>
      <c r="H528" s="9">
        <v>8.5</v>
      </c>
      <c r="I528" s="9"/>
      <c r="J528" s="9">
        <v>1000</v>
      </c>
      <c r="K528" s="5">
        <f t="shared" si="77"/>
        <v>1</v>
      </c>
      <c r="L528" s="6">
        <f t="shared" si="74"/>
        <v>0</v>
      </c>
      <c r="M528" s="3"/>
      <c r="N528" s="11">
        <f t="shared" si="78"/>
        <v>9.5</v>
      </c>
      <c r="O528" s="5"/>
      <c r="P528" s="5">
        <v>2</v>
      </c>
      <c r="Q528" s="5">
        <v>0.25</v>
      </c>
      <c r="R528" s="12">
        <f t="shared" si="75"/>
        <v>11.75</v>
      </c>
      <c r="S528" s="3"/>
      <c r="T528" s="9">
        <f>SUMIFS('Shop Wastage+CS Margin'!F:F,'Shop Wastage+CS Margin'!D:D,'Franchise Wastage '!D528,'Shop Wastage+CS Margin'!C:C,'Franchise Wastage '!C528)</f>
        <v>30</v>
      </c>
      <c r="U528" s="13">
        <f>SUMIFS('Shop Wastage+CS Margin'!A:A,'Shop Wastage+CS Margin'!D:D,'Franchise Wastage '!D528,'Shop Wastage+CS Margin'!C:C,'Franchise Wastage '!C528)</f>
        <v>5</v>
      </c>
      <c r="V528" s="16">
        <f t="shared" si="81"/>
        <v>17</v>
      </c>
      <c r="W528" s="3">
        <v>16</v>
      </c>
      <c r="X528" s="7">
        <f t="shared" si="80"/>
        <v>4.25</v>
      </c>
      <c r="Y528" s="7">
        <f t="shared" si="79"/>
        <v>18.25</v>
      </c>
      <c r="AA528" s="18">
        <f>SUMIFS(Sheet3!C:C,Sheet3!B:B,'Franchise Wastage '!D528,Sheet3!A:A,'Franchise Wastage '!C529)</f>
        <v>16</v>
      </c>
      <c r="AC528" s="3">
        <f t="shared" si="82"/>
        <v>14</v>
      </c>
    </row>
    <row r="529" spans="1:29" ht="15" customHeight="1" x14ac:dyDescent="0.25">
      <c r="A529">
        <f t="shared" si="76"/>
        <v>16</v>
      </c>
      <c r="B529" s="20" t="s">
        <v>412</v>
      </c>
      <c r="C529" s="20" t="s">
        <v>72</v>
      </c>
      <c r="D529" s="20" t="s">
        <v>360</v>
      </c>
      <c r="E529" s="20">
        <v>70</v>
      </c>
      <c r="F529" s="20">
        <v>0.6</v>
      </c>
      <c r="G529" s="10" t="s">
        <v>10</v>
      </c>
      <c r="H529" s="9">
        <v>8.5</v>
      </c>
      <c r="I529" s="9"/>
      <c r="J529" s="9">
        <v>1000</v>
      </c>
      <c r="K529" s="5">
        <f t="shared" si="77"/>
        <v>1</v>
      </c>
      <c r="L529" s="6">
        <f t="shared" si="74"/>
        <v>0</v>
      </c>
      <c r="M529" s="3"/>
      <c r="N529" s="11">
        <f t="shared" si="78"/>
        <v>9.5</v>
      </c>
      <c r="O529" s="5"/>
      <c r="P529" s="5">
        <v>2</v>
      </c>
      <c r="Q529" s="5">
        <v>0.25</v>
      </c>
      <c r="R529" s="12">
        <f t="shared" si="75"/>
        <v>11.75</v>
      </c>
      <c r="S529" s="3"/>
      <c r="T529" s="9">
        <f>SUMIFS('Shop Wastage+CS Margin'!F:F,'Shop Wastage+CS Margin'!D:D,'Franchise Wastage '!D529,'Shop Wastage+CS Margin'!C:C,'Franchise Wastage '!C529)</f>
        <v>30</v>
      </c>
      <c r="U529" s="13">
        <f>SUMIFS('Shop Wastage+CS Margin'!A:A,'Shop Wastage+CS Margin'!D:D,'Franchise Wastage '!D529,'Shop Wastage+CS Margin'!C:C,'Franchise Wastage '!C529)</f>
        <v>5</v>
      </c>
      <c r="V529" s="16">
        <f t="shared" si="81"/>
        <v>17</v>
      </c>
      <c r="W529" s="3">
        <v>16</v>
      </c>
      <c r="X529" s="7">
        <f t="shared" si="80"/>
        <v>4.25</v>
      </c>
      <c r="Y529" s="7">
        <f t="shared" si="79"/>
        <v>18.25</v>
      </c>
      <c r="AA529" s="18">
        <f>SUMIFS(Sheet3!C:C,Sheet3!B:B,'Franchise Wastage '!D529,Sheet3!A:A,'Franchise Wastage '!C530)</f>
        <v>16</v>
      </c>
      <c r="AC529" s="3">
        <f t="shared" si="82"/>
        <v>14</v>
      </c>
    </row>
    <row r="530" spans="1:29" ht="15" customHeight="1" x14ac:dyDescent="0.25">
      <c r="A530">
        <f t="shared" si="76"/>
        <v>16</v>
      </c>
      <c r="B530" s="20" t="s">
        <v>412</v>
      </c>
      <c r="C530" s="20" t="s">
        <v>72</v>
      </c>
      <c r="D530" s="20" t="s">
        <v>361</v>
      </c>
      <c r="E530" s="20">
        <v>70</v>
      </c>
      <c r="F530" s="20">
        <v>0.6</v>
      </c>
      <c r="G530" s="10" t="s">
        <v>10</v>
      </c>
      <c r="H530" s="9">
        <v>8.5</v>
      </c>
      <c r="I530" s="9"/>
      <c r="J530" s="9">
        <v>1000</v>
      </c>
      <c r="K530" s="5">
        <f t="shared" si="77"/>
        <v>1</v>
      </c>
      <c r="L530" s="6">
        <f t="shared" si="74"/>
        <v>0</v>
      </c>
      <c r="M530" s="3"/>
      <c r="N530" s="11">
        <f t="shared" si="78"/>
        <v>9.5</v>
      </c>
      <c r="O530" s="5"/>
      <c r="P530" s="5">
        <v>2</v>
      </c>
      <c r="Q530" s="5">
        <v>0.25</v>
      </c>
      <c r="R530" s="12">
        <f t="shared" si="75"/>
        <v>11.75</v>
      </c>
      <c r="S530" s="3"/>
      <c r="T530" s="9">
        <f>SUMIFS('Shop Wastage+CS Margin'!F:F,'Shop Wastage+CS Margin'!D:D,'Franchise Wastage '!D530,'Shop Wastage+CS Margin'!C:C,'Franchise Wastage '!C530)</f>
        <v>30</v>
      </c>
      <c r="U530" s="13">
        <f>SUMIFS('Shop Wastage+CS Margin'!A:A,'Shop Wastage+CS Margin'!D:D,'Franchise Wastage '!D530,'Shop Wastage+CS Margin'!C:C,'Franchise Wastage '!C530)</f>
        <v>5</v>
      </c>
      <c r="V530" s="16">
        <f t="shared" si="81"/>
        <v>17</v>
      </c>
      <c r="W530" s="3">
        <v>16</v>
      </c>
      <c r="X530" s="7">
        <f t="shared" si="80"/>
        <v>4.25</v>
      </c>
      <c r="Y530" s="7">
        <f t="shared" si="79"/>
        <v>18.25</v>
      </c>
      <c r="AA530" s="18">
        <f>SUMIFS(Sheet3!C:C,Sheet3!B:B,'Franchise Wastage '!D530,Sheet3!A:A,'Franchise Wastage '!C531)</f>
        <v>18.09090909090909</v>
      </c>
      <c r="AC530" s="3">
        <f t="shared" si="82"/>
        <v>14</v>
      </c>
    </row>
    <row r="531" spans="1:29" ht="15" customHeight="1" x14ac:dyDescent="0.25">
      <c r="A531">
        <f t="shared" si="76"/>
        <v>16</v>
      </c>
      <c r="B531" s="20" t="s">
        <v>412</v>
      </c>
      <c r="C531" s="20" t="s">
        <v>72</v>
      </c>
      <c r="D531" s="20" t="s">
        <v>362</v>
      </c>
      <c r="E531" s="20">
        <v>70</v>
      </c>
      <c r="F531" s="20">
        <v>0.6</v>
      </c>
      <c r="G531" s="10" t="s">
        <v>10</v>
      </c>
      <c r="H531" s="9">
        <v>8.5</v>
      </c>
      <c r="I531" s="9"/>
      <c r="J531" s="9">
        <v>1000</v>
      </c>
      <c r="K531" s="5">
        <f t="shared" si="77"/>
        <v>1</v>
      </c>
      <c r="L531" s="6">
        <f t="shared" si="74"/>
        <v>0</v>
      </c>
      <c r="M531" s="3"/>
      <c r="N531" s="11">
        <f t="shared" si="78"/>
        <v>9.5</v>
      </c>
      <c r="O531" s="5"/>
      <c r="P531" s="5">
        <v>2</v>
      </c>
      <c r="Q531" s="5">
        <v>0.25</v>
      </c>
      <c r="R531" s="12">
        <f t="shared" si="75"/>
        <v>11.75</v>
      </c>
      <c r="S531" s="3"/>
      <c r="T531" s="9">
        <f>SUMIFS('Shop Wastage+CS Margin'!F:F,'Shop Wastage+CS Margin'!D:D,'Franchise Wastage '!D531,'Shop Wastage+CS Margin'!C:C,'Franchise Wastage '!C531)</f>
        <v>30</v>
      </c>
      <c r="U531" s="13">
        <f>SUMIFS('Shop Wastage+CS Margin'!A:A,'Shop Wastage+CS Margin'!D:D,'Franchise Wastage '!D531,'Shop Wastage+CS Margin'!C:C,'Franchise Wastage '!C531)</f>
        <v>5</v>
      </c>
      <c r="V531" s="16">
        <f t="shared" si="81"/>
        <v>17</v>
      </c>
      <c r="W531" s="3">
        <v>16</v>
      </c>
      <c r="X531" s="7">
        <f t="shared" si="80"/>
        <v>4.25</v>
      </c>
      <c r="Y531" s="7">
        <f t="shared" si="79"/>
        <v>18.25</v>
      </c>
      <c r="AA531" s="18">
        <f>SUMIFS(Sheet3!C:C,Sheet3!B:B,'Franchise Wastage '!D531,Sheet3!A:A,'Franchise Wastage '!C532)</f>
        <v>17.333333333333332</v>
      </c>
      <c r="AC531" s="3">
        <f t="shared" si="82"/>
        <v>14</v>
      </c>
    </row>
    <row r="532" spans="1:29" ht="15" customHeight="1" x14ac:dyDescent="0.25">
      <c r="A532">
        <f t="shared" si="76"/>
        <v>16</v>
      </c>
      <c r="B532" s="20" t="s">
        <v>412</v>
      </c>
      <c r="C532" s="20" t="s">
        <v>72</v>
      </c>
      <c r="D532" s="20" t="s">
        <v>363</v>
      </c>
      <c r="E532" s="20">
        <v>70</v>
      </c>
      <c r="F532" s="20">
        <v>0.6</v>
      </c>
      <c r="G532" s="10" t="s">
        <v>10</v>
      </c>
      <c r="H532" s="9">
        <v>8.5</v>
      </c>
      <c r="I532" s="9"/>
      <c r="J532" s="9">
        <v>1000</v>
      </c>
      <c r="K532" s="5">
        <f t="shared" si="77"/>
        <v>1</v>
      </c>
      <c r="L532" s="6">
        <f t="shared" si="74"/>
        <v>0</v>
      </c>
      <c r="M532" s="3"/>
      <c r="N532" s="11">
        <f t="shared" si="78"/>
        <v>9.5</v>
      </c>
      <c r="O532" s="5"/>
      <c r="P532" s="5">
        <v>2</v>
      </c>
      <c r="Q532" s="5">
        <v>0.25</v>
      </c>
      <c r="R532" s="12">
        <f t="shared" si="75"/>
        <v>11.75</v>
      </c>
      <c r="S532" s="3"/>
      <c r="T532" s="9">
        <f>SUMIFS('Shop Wastage+CS Margin'!F:F,'Shop Wastage+CS Margin'!D:D,'Franchise Wastage '!D532,'Shop Wastage+CS Margin'!C:C,'Franchise Wastage '!C532)</f>
        <v>30</v>
      </c>
      <c r="U532" s="13">
        <f>SUMIFS('Shop Wastage+CS Margin'!A:A,'Shop Wastage+CS Margin'!D:D,'Franchise Wastage '!D532,'Shop Wastage+CS Margin'!C:C,'Franchise Wastage '!C532)</f>
        <v>5</v>
      </c>
      <c r="V532" s="16">
        <f t="shared" si="81"/>
        <v>17</v>
      </c>
      <c r="W532" s="3">
        <v>16</v>
      </c>
      <c r="X532" s="7">
        <f t="shared" si="80"/>
        <v>4.25</v>
      </c>
      <c r="Y532" s="7">
        <f t="shared" si="79"/>
        <v>18.25</v>
      </c>
      <c r="AA532" s="18">
        <f>SUMIFS(Sheet3!C:C,Sheet3!B:B,'Franchise Wastage '!D532,Sheet3!A:A,'Franchise Wastage '!C533)</f>
        <v>0</v>
      </c>
      <c r="AC532" s="3">
        <f t="shared" si="82"/>
        <v>14</v>
      </c>
    </row>
    <row r="533" spans="1:29" ht="15" customHeight="1" x14ac:dyDescent="0.25">
      <c r="A533">
        <f t="shared" si="76"/>
        <v>15</v>
      </c>
      <c r="B533" s="20" t="s">
        <v>412</v>
      </c>
      <c r="C533" s="20" t="s">
        <v>122</v>
      </c>
      <c r="D533" s="20" t="s">
        <v>364</v>
      </c>
      <c r="E533" s="20">
        <v>80</v>
      </c>
      <c r="F533" s="20">
        <v>0.65</v>
      </c>
      <c r="G533" s="10" t="s">
        <v>10</v>
      </c>
      <c r="H533" s="9">
        <v>7.5</v>
      </c>
      <c r="I533" s="9"/>
      <c r="J533" s="9">
        <v>1000</v>
      </c>
      <c r="K533" s="5">
        <f t="shared" si="77"/>
        <v>1.0833333333333333</v>
      </c>
      <c r="L533" s="6">
        <f t="shared" si="74"/>
        <v>0</v>
      </c>
      <c r="M533" s="3"/>
      <c r="N533" s="11">
        <f t="shared" si="78"/>
        <v>8.5833333333333339</v>
      </c>
      <c r="O533" s="5"/>
      <c r="P533" s="5">
        <v>1</v>
      </c>
      <c r="Q533" s="5">
        <v>0.25</v>
      </c>
      <c r="R533" s="12">
        <f t="shared" si="75"/>
        <v>9.8333333333333339</v>
      </c>
      <c r="S533" s="3"/>
      <c r="T533" s="9">
        <f>SUMIFS('Shop Wastage+CS Margin'!F:F,'Shop Wastage+CS Margin'!D:D,'Franchise Wastage '!D533,'Shop Wastage+CS Margin'!C:C,'Franchise Wastage '!C533)</f>
        <v>34</v>
      </c>
      <c r="U533" s="13">
        <f>SUMIFS('Shop Wastage+CS Margin'!A:A,'Shop Wastage+CS Margin'!D:D,'Franchise Wastage '!D533,'Shop Wastage+CS Margin'!C:C,'Franchise Wastage '!C533)</f>
        <v>5</v>
      </c>
      <c r="V533" s="16">
        <f t="shared" si="81"/>
        <v>15.083333333333334</v>
      </c>
      <c r="W533" s="3">
        <v>15</v>
      </c>
      <c r="X533" s="7">
        <f t="shared" si="80"/>
        <v>5.1666666666666661</v>
      </c>
      <c r="Y533" s="7">
        <f t="shared" si="79"/>
        <v>24.166666666666664</v>
      </c>
      <c r="AA533" s="18">
        <f>SUMIFS(Sheet3!C:C,Sheet3!B:B,'Franchise Wastage '!D533,Sheet3!A:A,'Franchise Wastage '!C534)</f>
        <v>17.350649350649352</v>
      </c>
      <c r="AC533" s="3">
        <f t="shared" si="82"/>
        <v>19</v>
      </c>
    </row>
    <row r="534" spans="1:29" ht="15" customHeight="1" x14ac:dyDescent="0.25">
      <c r="A534">
        <f t="shared" si="76"/>
        <v>15</v>
      </c>
      <c r="B534" s="20" t="s">
        <v>412</v>
      </c>
      <c r="C534" s="20" t="s">
        <v>122</v>
      </c>
      <c r="D534" s="20" t="s">
        <v>27</v>
      </c>
      <c r="E534" s="20">
        <v>80</v>
      </c>
      <c r="F534" s="20">
        <v>0.65</v>
      </c>
      <c r="G534" s="10" t="s">
        <v>10</v>
      </c>
      <c r="H534" s="9">
        <v>7.5</v>
      </c>
      <c r="I534" s="9"/>
      <c r="J534" s="9">
        <v>1000</v>
      </c>
      <c r="K534" s="5">
        <f t="shared" si="77"/>
        <v>1.0833333333333333</v>
      </c>
      <c r="L534" s="6">
        <f t="shared" si="74"/>
        <v>0</v>
      </c>
      <c r="M534" s="3"/>
      <c r="N534" s="11">
        <f t="shared" si="78"/>
        <v>8.5833333333333339</v>
      </c>
      <c r="O534" s="5"/>
      <c r="P534" s="5">
        <v>1</v>
      </c>
      <c r="Q534" s="5">
        <v>0.25</v>
      </c>
      <c r="R534" s="12">
        <f t="shared" si="75"/>
        <v>9.8333333333333339</v>
      </c>
      <c r="S534" s="3"/>
      <c r="T534" s="9">
        <f>SUMIFS('Shop Wastage+CS Margin'!F:F,'Shop Wastage+CS Margin'!D:D,'Franchise Wastage '!D534,'Shop Wastage+CS Margin'!C:C,'Franchise Wastage '!C534)</f>
        <v>33</v>
      </c>
      <c r="U534" s="13">
        <f>SUMIFS('Shop Wastage+CS Margin'!A:A,'Shop Wastage+CS Margin'!D:D,'Franchise Wastage '!D534,'Shop Wastage+CS Margin'!C:C,'Franchise Wastage '!C534)</f>
        <v>5</v>
      </c>
      <c r="V534" s="16">
        <f t="shared" si="81"/>
        <v>15.083333333333334</v>
      </c>
      <c r="W534" s="3">
        <v>15</v>
      </c>
      <c r="X534" s="7">
        <f t="shared" si="80"/>
        <v>5.1666666666666661</v>
      </c>
      <c r="Y534" s="7">
        <f t="shared" si="79"/>
        <v>23.166666666666664</v>
      </c>
      <c r="AA534" s="18">
        <f>SUMIFS(Sheet3!C:C,Sheet3!B:B,'Franchise Wastage '!D534,Sheet3!A:A,'Franchise Wastage '!C535)</f>
        <v>16.42911877394636</v>
      </c>
      <c r="AC534" s="3">
        <f t="shared" si="82"/>
        <v>18</v>
      </c>
    </row>
    <row r="535" spans="1:29" ht="15" customHeight="1" x14ac:dyDescent="0.25">
      <c r="A535">
        <f t="shared" si="76"/>
        <v>16</v>
      </c>
      <c r="B535" s="20" t="s">
        <v>412</v>
      </c>
      <c r="C535" s="20" t="s">
        <v>122</v>
      </c>
      <c r="D535" s="20" t="s">
        <v>433</v>
      </c>
      <c r="E535" s="20">
        <v>80</v>
      </c>
      <c r="F535" s="20">
        <v>0.65</v>
      </c>
      <c r="G535" s="10" t="s">
        <v>10</v>
      </c>
      <c r="H535" s="9">
        <v>8.5</v>
      </c>
      <c r="I535" s="9"/>
      <c r="J535" s="9">
        <v>1000</v>
      </c>
      <c r="K535" s="5">
        <f t="shared" si="77"/>
        <v>1.0833333333333333</v>
      </c>
      <c r="L535" s="6">
        <f t="shared" si="74"/>
        <v>0</v>
      </c>
      <c r="M535" s="3"/>
      <c r="N535" s="11">
        <f t="shared" si="78"/>
        <v>9.5833333333333339</v>
      </c>
      <c r="O535" s="5"/>
      <c r="P535" s="5">
        <v>1</v>
      </c>
      <c r="Q535" s="5">
        <v>0.25</v>
      </c>
      <c r="R535" s="12">
        <f t="shared" si="75"/>
        <v>10.833333333333334</v>
      </c>
      <c r="S535" s="3"/>
      <c r="T535" s="9">
        <f>SUMIFS('Shop Wastage+CS Margin'!F:F,'Shop Wastage+CS Margin'!D:D,'Franchise Wastage '!D535,'Shop Wastage+CS Margin'!C:C,'Franchise Wastage '!C535)</f>
        <v>34</v>
      </c>
      <c r="U535" s="13">
        <f>SUMIFS('Shop Wastage+CS Margin'!A:A,'Shop Wastage+CS Margin'!D:D,'Franchise Wastage '!D535,'Shop Wastage+CS Margin'!C:C,'Franchise Wastage '!C535)</f>
        <v>5</v>
      </c>
      <c r="V535" s="16">
        <f t="shared" si="81"/>
        <v>16.083333333333336</v>
      </c>
      <c r="W535" s="3">
        <v>16</v>
      </c>
      <c r="X535" s="7">
        <f t="shared" si="80"/>
        <v>5.1666666666666661</v>
      </c>
      <c r="Y535" s="7">
        <f t="shared" si="79"/>
        <v>23.166666666666664</v>
      </c>
      <c r="AA535" s="18">
        <f>SUMIFS(Sheet3!C:C,Sheet3!B:B,'Franchise Wastage '!D535,Sheet3!A:A,'Franchise Wastage '!C536)</f>
        <v>17.005089058524174</v>
      </c>
      <c r="AC535" s="3">
        <f t="shared" si="82"/>
        <v>18</v>
      </c>
    </row>
    <row r="536" spans="1:29" ht="15" customHeight="1" x14ac:dyDescent="0.25">
      <c r="A536">
        <f t="shared" si="76"/>
        <v>16</v>
      </c>
      <c r="B536" s="20" t="s">
        <v>412</v>
      </c>
      <c r="C536" s="20" t="s">
        <v>122</v>
      </c>
      <c r="D536" s="20" t="s">
        <v>365</v>
      </c>
      <c r="E536" s="20">
        <v>80</v>
      </c>
      <c r="F536" s="20">
        <v>0.65</v>
      </c>
      <c r="G536" s="10" t="s">
        <v>10</v>
      </c>
      <c r="H536" s="9">
        <v>8.5</v>
      </c>
      <c r="I536" s="9"/>
      <c r="J536" s="9">
        <v>1000</v>
      </c>
      <c r="K536" s="5">
        <f t="shared" si="77"/>
        <v>1.0833333333333333</v>
      </c>
      <c r="L536" s="6">
        <f t="shared" si="74"/>
        <v>0</v>
      </c>
      <c r="M536" s="3"/>
      <c r="N536" s="11">
        <f t="shared" si="78"/>
        <v>9.5833333333333339</v>
      </c>
      <c r="O536" s="5"/>
      <c r="P536" s="5">
        <v>1</v>
      </c>
      <c r="Q536" s="5">
        <v>0.25</v>
      </c>
      <c r="R536" s="12">
        <f t="shared" ref="R536:R570" si="83">N536+P536+Q536</f>
        <v>10.833333333333334</v>
      </c>
      <c r="S536" s="3"/>
      <c r="T536" s="9">
        <f>SUMIFS('Shop Wastage+CS Margin'!F:F,'Shop Wastage+CS Margin'!D:D,'Franchise Wastage '!D536,'Shop Wastage+CS Margin'!C:C,'Franchise Wastage '!C536)</f>
        <v>34</v>
      </c>
      <c r="U536" s="13">
        <f>SUMIFS('Shop Wastage+CS Margin'!A:A,'Shop Wastage+CS Margin'!D:D,'Franchise Wastage '!D536,'Shop Wastage+CS Margin'!C:C,'Franchise Wastage '!C536)</f>
        <v>5</v>
      </c>
      <c r="V536" s="16">
        <f t="shared" si="81"/>
        <v>16.083333333333336</v>
      </c>
      <c r="W536" s="3">
        <v>16</v>
      </c>
      <c r="X536" s="7">
        <f t="shared" si="80"/>
        <v>5.1666666666666661</v>
      </c>
      <c r="Y536" s="7">
        <f t="shared" si="79"/>
        <v>23.166666666666664</v>
      </c>
      <c r="AA536" s="18">
        <f>SUMIFS(Sheet3!C:C,Sheet3!B:B,'Franchise Wastage '!D536,Sheet3!A:A,'Franchise Wastage '!C537)</f>
        <v>0</v>
      </c>
      <c r="AC536" s="3">
        <f t="shared" si="82"/>
        <v>18</v>
      </c>
    </row>
    <row r="537" spans="1:29" ht="15" customHeight="1" x14ac:dyDescent="0.25">
      <c r="A537">
        <f t="shared" si="76"/>
        <v>17</v>
      </c>
      <c r="B537" s="20" t="s">
        <v>412</v>
      </c>
      <c r="C537" s="20" t="s">
        <v>434</v>
      </c>
      <c r="D537" s="20" t="s">
        <v>435</v>
      </c>
      <c r="E537" s="20">
        <v>70</v>
      </c>
      <c r="F537" s="20">
        <v>0.7</v>
      </c>
      <c r="G537" s="10" t="s">
        <v>10</v>
      </c>
      <c r="H537" s="9">
        <v>9.5</v>
      </c>
      <c r="I537" s="9"/>
      <c r="J537" s="9">
        <v>1000</v>
      </c>
      <c r="K537" s="5">
        <f t="shared" si="77"/>
        <v>1.1666666666666667</v>
      </c>
      <c r="L537" s="6">
        <f t="shared" ref="L537:L571" si="84">(((IF(G537="Pcs",F537,"0"))/J537)*1000)/($D$1*10)</f>
        <v>0</v>
      </c>
      <c r="M537" s="3"/>
      <c r="N537" s="11">
        <f t="shared" si="78"/>
        <v>10.666666666666666</v>
      </c>
      <c r="O537" s="5"/>
      <c r="P537" s="5">
        <v>1</v>
      </c>
      <c r="Q537" s="5">
        <v>0.25</v>
      </c>
      <c r="R537" s="12">
        <f t="shared" si="83"/>
        <v>11.916666666666666</v>
      </c>
      <c r="S537" s="3"/>
      <c r="T537" s="9">
        <f>SUMIFS('Shop Wastage+CS Margin'!F:F,'Shop Wastage+CS Margin'!D:D,'Franchise Wastage '!D537,'Shop Wastage+CS Margin'!C:C,'Franchise Wastage '!C537)</f>
        <v>33</v>
      </c>
      <c r="U537" s="13">
        <f>SUMIFS('Shop Wastage+CS Margin'!A:A,'Shop Wastage+CS Margin'!D:D,'Franchise Wastage '!D537,'Shop Wastage+CS Margin'!C:C,'Franchise Wastage '!C537)</f>
        <v>5</v>
      </c>
      <c r="V537" s="16">
        <f t="shared" si="81"/>
        <v>17.166666666666664</v>
      </c>
      <c r="W537" s="3">
        <v>17</v>
      </c>
      <c r="X537" s="7">
        <f t="shared" si="80"/>
        <v>5.0833333333333339</v>
      </c>
      <c r="Y537" s="7">
        <f t="shared" si="79"/>
        <v>21.083333333333336</v>
      </c>
      <c r="AA537" s="18">
        <f>SUMIFS(Sheet3!C:C,Sheet3!B:B,'Franchise Wastage '!D537,Sheet3!A:A,'Franchise Wastage '!C538)</f>
        <v>18</v>
      </c>
      <c r="AC537" s="3">
        <f t="shared" si="82"/>
        <v>16</v>
      </c>
    </row>
    <row r="538" spans="1:29" ht="15" customHeight="1" x14ac:dyDescent="0.25">
      <c r="A538">
        <f t="shared" si="76"/>
        <v>17</v>
      </c>
      <c r="B538" s="20" t="s">
        <v>412</v>
      </c>
      <c r="C538" s="20" t="s">
        <v>434</v>
      </c>
      <c r="D538" s="20" t="s">
        <v>31</v>
      </c>
      <c r="E538" s="20">
        <v>70</v>
      </c>
      <c r="F538" s="20">
        <v>0.7</v>
      </c>
      <c r="G538" s="10" t="s">
        <v>10</v>
      </c>
      <c r="H538" s="9">
        <v>9.5</v>
      </c>
      <c r="I538" s="9"/>
      <c r="J538" s="9">
        <v>1000</v>
      </c>
      <c r="K538" s="5">
        <f t="shared" si="77"/>
        <v>1.1666666666666667</v>
      </c>
      <c r="L538" s="6">
        <f t="shared" si="84"/>
        <v>0</v>
      </c>
      <c r="M538" s="3"/>
      <c r="N538" s="11">
        <f t="shared" si="78"/>
        <v>10.666666666666666</v>
      </c>
      <c r="O538" s="5"/>
      <c r="P538" s="5">
        <v>1</v>
      </c>
      <c r="Q538" s="5">
        <v>0.25</v>
      </c>
      <c r="R538" s="12">
        <f t="shared" si="83"/>
        <v>11.916666666666666</v>
      </c>
      <c r="S538" s="3"/>
      <c r="T538" s="9">
        <f>SUMIFS('Shop Wastage+CS Margin'!F:F,'Shop Wastage+CS Margin'!D:D,'Franchise Wastage '!D538,'Shop Wastage+CS Margin'!C:C,'Franchise Wastage '!C538)</f>
        <v>33</v>
      </c>
      <c r="U538" s="13">
        <f>SUMIFS('Shop Wastage+CS Margin'!A:A,'Shop Wastage+CS Margin'!D:D,'Franchise Wastage '!D538,'Shop Wastage+CS Margin'!C:C,'Franchise Wastage '!C538)</f>
        <v>5</v>
      </c>
      <c r="V538" s="16">
        <f t="shared" si="81"/>
        <v>17.166666666666664</v>
      </c>
      <c r="W538" s="3">
        <v>17</v>
      </c>
      <c r="X538" s="7">
        <f t="shared" si="80"/>
        <v>5.0833333333333339</v>
      </c>
      <c r="Y538" s="7">
        <f t="shared" si="79"/>
        <v>21.083333333333336</v>
      </c>
      <c r="AA538" s="18">
        <f>SUMIFS(Sheet3!C:C,Sheet3!B:B,'Franchise Wastage '!D538,Sheet3!A:A,'Franchise Wastage '!C539)</f>
        <v>18</v>
      </c>
      <c r="AC538" s="3">
        <f t="shared" si="82"/>
        <v>16</v>
      </c>
    </row>
    <row r="539" spans="1:29" ht="15" customHeight="1" x14ac:dyDescent="0.25">
      <c r="A539">
        <f t="shared" si="76"/>
        <v>17</v>
      </c>
      <c r="B539" s="20" t="s">
        <v>412</v>
      </c>
      <c r="C539" s="20" t="s">
        <v>434</v>
      </c>
      <c r="D539" s="20" t="s">
        <v>436</v>
      </c>
      <c r="E539" s="20">
        <v>70</v>
      </c>
      <c r="F539" s="20">
        <v>0.7</v>
      </c>
      <c r="G539" s="10" t="s">
        <v>10</v>
      </c>
      <c r="H539" s="9">
        <v>9.5</v>
      </c>
      <c r="I539" s="9"/>
      <c r="J539" s="9">
        <v>1000</v>
      </c>
      <c r="K539" s="5">
        <f t="shared" si="77"/>
        <v>1.1666666666666667</v>
      </c>
      <c r="L539" s="6">
        <f t="shared" si="84"/>
        <v>0</v>
      </c>
      <c r="M539" s="3"/>
      <c r="N539" s="11">
        <f t="shared" si="78"/>
        <v>10.666666666666666</v>
      </c>
      <c r="O539" s="5"/>
      <c r="P539" s="5">
        <v>1</v>
      </c>
      <c r="Q539" s="5">
        <v>0.25</v>
      </c>
      <c r="R539" s="12">
        <f t="shared" si="83"/>
        <v>11.916666666666666</v>
      </c>
      <c r="S539" s="3"/>
      <c r="T539" s="9">
        <f>SUMIFS('Shop Wastage+CS Margin'!F:F,'Shop Wastage+CS Margin'!D:D,'Franchise Wastage '!D539,'Shop Wastage+CS Margin'!C:C,'Franchise Wastage '!C539)</f>
        <v>33</v>
      </c>
      <c r="U539" s="13">
        <f>SUMIFS('Shop Wastage+CS Margin'!A:A,'Shop Wastage+CS Margin'!D:D,'Franchise Wastage '!D539,'Shop Wastage+CS Margin'!C:C,'Franchise Wastage '!C539)</f>
        <v>5</v>
      </c>
      <c r="V539" s="16">
        <f t="shared" si="81"/>
        <v>17.166666666666664</v>
      </c>
      <c r="W539" s="3">
        <v>17</v>
      </c>
      <c r="X539" s="7">
        <f t="shared" si="80"/>
        <v>5.0833333333333339</v>
      </c>
      <c r="Y539" s="7">
        <f t="shared" si="79"/>
        <v>21.083333333333336</v>
      </c>
      <c r="AA539" s="18">
        <f>SUMIFS(Sheet3!C:C,Sheet3!B:B,'Franchise Wastage '!D539,Sheet3!A:A,'Franchise Wastage '!C540)</f>
        <v>0</v>
      </c>
      <c r="AC539" s="3">
        <f t="shared" si="82"/>
        <v>16</v>
      </c>
    </row>
    <row r="540" spans="1:29" ht="15" customHeight="1" x14ac:dyDescent="0.25">
      <c r="A540">
        <f t="shared" si="76"/>
        <v>17</v>
      </c>
      <c r="B540" s="20" t="s">
        <v>412</v>
      </c>
      <c r="C540" s="20" t="s">
        <v>434</v>
      </c>
      <c r="D540" s="20" t="s">
        <v>437</v>
      </c>
      <c r="E540" s="20">
        <v>70</v>
      </c>
      <c r="F540" s="20">
        <v>0.7</v>
      </c>
      <c r="G540" s="10" t="s">
        <v>10</v>
      </c>
      <c r="H540" s="9">
        <v>9.5</v>
      </c>
      <c r="I540" s="9"/>
      <c r="J540" s="9">
        <v>1000</v>
      </c>
      <c r="K540" s="5">
        <f t="shared" si="77"/>
        <v>1.1666666666666667</v>
      </c>
      <c r="L540" s="6">
        <f t="shared" si="84"/>
        <v>0</v>
      </c>
      <c r="M540" s="3"/>
      <c r="N540" s="11">
        <f t="shared" si="78"/>
        <v>10.666666666666666</v>
      </c>
      <c r="O540" s="5"/>
      <c r="P540" s="5">
        <v>1</v>
      </c>
      <c r="Q540" s="5">
        <v>0.25</v>
      </c>
      <c r="R540" s="12">
        <f t="shared" si="83"/>
        <v>11.916666666666666</v>
      </c>
      <c r="S540" s="3"/>
      <c r="T540" s="9">
        <f>SUMIFS('Shop Wastage+CS Margin'!F:F,'Shop Wastage+CS Margin'!D:D,'Franchise Wastage '!D540,'Shop Wastage+CS Margin'!C:C,'Franchise Wastage '!C540)</f>
        <v>33</v>
      </c>
      <c r="U540" s="13">
        <f>SUMIFS('Shop Wastage+CS Margin'!A:A,'Shop Wastage+CS Margin'!D:D,'Franchise Wastage '!D540,'Shop Wastage+CS Margin'!C:C,'Franchise Wastage '!C540)</f>
        <v>5</v>
      </c>
      <c r="V540" s="16">
        <f t="shared" si="81"/>
        <v>17.166666666666664</v>
      </c>
      <c r="W540" s="3">
        <v>17</v>
      </c>
      <c r="X540" s="7">
        <f t="shared" si="80"/>
        <v>5.0833333333333339</v>
      </c>
      <c r="Y540" s="7">
        <f t="shared" si="79"/>
        <v>21.083333333333336</v>
      </c>
      <c r="AA540" s="18">
        <f>SUMIFS(Sheet3!C:C,Sheet3!B:B,'Franchise Wastage '!D540,Sheet3!A:A,'Franchise Wastage '!C541)</f>
        <v>0</v>
      </c>
      <c r="AC540" s="3">
        <f t="shared" si="82"/>
        <v>16</v>
      </c>
    </row>
    <row r="541" spans="1:29" ht="15" customHeight="1" x14ac:dyDescent="0.25">
      <c r="A541">
        <f t="shared" si="76"/>
        <v>23</v>
      </c>
      <c r="B541" s="20" t="s">
        <v>438</v>
      </c>
      <c r="C541" s="20" t="s">
        <v>78</v>
      </c>
      <c r="D541" s="20" t="s">
        <v>79</v>
      </c>
      <c r="E541" s="20">
        <v>80</v>
      </c>
      <c r="F541" s="20">
        <v>4</v>
      </c>
      <c r="G541" s="10" t="s">
        <v>10</v>
      </c>
      <c r="H541" s="9">
        <v>10</v>
      </c>
      <c r="I541" s="9"/>
      <c r="J541" s="9">
        <v>1000</v>
      </c>
      <c r="K541" s="5">
        <f t="shared" si="77"/>
        <v>6.666666666666667</v>
      </c>
      <c r="L541" s="6">
        <f t="shared" si="84"/>
        <v>0</v>
      </c>
      <c r="M541" s="3"/>
      <c r="N541" s="11">
        <f t="shared" si="78"/>
        <v>16.666666666666668</v>
      </c>
      <c r="O541" s="5"/>
      <c r="P541" s="5">
        <v>1</v>
      </c>
      <c r="Q541" s="5">
        <v>0.25</v>
      </c>
      <c r="R541" s="12">
        <f t="shared" si="83"/>
        <v>17.916666666666668</v>
      </c>
      <c r="S541" s="3"/>
      <c r="T541" s="9">
        <f>SUMIFS('Shop Wastage+CS Margin'!F:F,'Shop Wastage+CS Margin'!D:D,'Franchise Wastage '!D541,'Shop Wastage+CS Margin'!C:C,'Franchise Wastage '!C541)</f>
        <v>50</v>
      </c>
      <c r="U541" s="13">
        <f>SUMIFS('Shop Wastage+CS Margin'!A:A,'Shop Wastage+CS Margin'!D:D,'Franchise Wastage '!D541,'Shop Wastage+CS Margin'!C:C,'Franchise Wastage '!C541)</f>
        <v>5</v>
      </c>
      <c r="V541" s="16">
        <f t="shared" si="81"/>
        <v>23.166666666666668</v>
      </c>
      <c r="W541" s="3">
        <v>23</v>
      </c>
      <c r="X541" s="7">
        <f t="shared" si="80"/>
        <v>5.0833333333333321</v>
      </c>
      <c r="Y541" s="7">
        <f t="shared" si="79"/>
        <v>32.083333333333329</v>
      </c>
      <c r="AA541" s="18">
        <f>SUMIFS(Sheet3!C:C,Sheet3!B:B,'Franchise Wastage '!D541,Sheet3!A:A,'Franchise Wastage '!C542)</f>
        <v>0</v>
      </c>
      <c r="AC541" s="3">
        <f t="shared" si="82"/>
        <v>27</v>
      </c>
    </row>
    <row r="542" spans="1:29" ht="15" customHeight="1" x14ac:dyDescent="0.25">
      <c r="A542">
        <f t="shared" si="76"/>
        <v>23</v>
      </c>
      <c r="B542" s="20" t="s">
        <v>438</v>
      </c>
      <c r="C542" s="20" t="s">
        <v>80</v>
      </c>
      <c r="D542" s="20" t="s">
        <v>81</v>
      </c>
      <c r="E542" s="20">
        <v>80</v>
      </c>
      <c r="F542" s="20">
        <v>4</v>
      </c>
      <c r="G542" s="10" t="s">
        <v>10</v>
      </c>
      <c r="H542" s="9">
        <v>10</v>
      </c>
      <c r="I542" s="9"/>
      <c r="J542" s="9">
        <v>1000</v>
      </c>
      <c r="K542" s="5">
        <f t="shared" si="77"/>
        <v>6.666666666666667</v>
      </c>
      <c r="L542" s="6">
        <f t="shared" si="84"/>
        <v>0</v>
      </c>
      <c r="M542" s="3"/>
      <c r="N542" s="11">
        <f t="shared" si="78"/>
        <v>16.666666666666668</v>
      </c>
      <c r="O542" s="5"/>
      <c r="P542" s="5">
        <v>1</v>
      </c>
      <c r="Q542" s="5">
        <v>0.25</v>
      </c>
      <c r="R542" s="12">
        <f t="shared" si="83"/>
        <v>17.916666666666668</v>
      </c>
      <c r="S542" s="3"/>
      <c r="T542" s="9">
        <f>SUMIFS('Shop Wastage+CS Margin'!F:F,'Shop Wastage+CS Margin'!D:D,'Franchise Wastage '!D542,'Shop Wastage+CS Margin'!C:C,'Franchise Wastage '!C542)</f>
        <v>51</v>
      </c>
      <c r="U542" s="13">
        <f>SUMIFS('Shop Wastage+CS Margin'!A:A,'Shop Wastage+CS Margin'!D:D,'Franchise Wastage '!D542,'Shop Wastage+CS Margin'!C:C,'Franchise Wastage '!C542)</f>
        <v>5</v>
      </c>
      <c r="V542" s="16">
        <f t="shared" si="81"/>
        <v>23.166666666666668</v>
      </c>
      <c r="W542" s="3">
        <v>23</v>
      </c>
      <c r="X542" s="7">
        <f t="shared" si="80"/>
        <v>5.0833333333333321</v>
      </c>
      <c r="Y542" s="7">
        <f t="shared" si="79"/>
        <v>33.083333333333329</v>
      </c>
      <c r="AA542" s="18">
        <f>SUMIFS(Sheet3!C:C,Sheet3!B:B,'Franchise Wastage '!D542,Sheet3!A:A,'Franchise Wastage '!C543)</f>
        <v>0</v>
      </c>
      <c r="AC542" s="3">
        <f t="shared" si="82"/>
        <v>28</v>
      </c>
    </row>
    <row r="543" spans="1:29" ht="15" customHeight="1" x14ac:dyDescent="0.25">
      <c r="A543">
        <f t="shared" si="76"/>
        <v>75</v>
      </c>
      <c r="B543" s="20" t="s">
        <v>2160</v>
      </c>
      <c r="C543" s="20" t="s">
        <v>237</v>
      </c>
      <c r="D543" s="20" t="s">
        <v>439</v>
      </c>
      <c r="E543" s="20">
        <v>60</v>
      </c>
      <c r="F543" s="20">
        <v>900</v>
      </c>
      <c r="G543" s="10" t="s">
        <v>20</v>
      </c>
      <c r="H543" s="9">
        <v>30</v>
      </c>
      <c r="I543" s="9"/>
      <c r="J543" s="9">
        <v>40</v>
      </c>
      <c r="K543" s="5">
        <f t="shared" si="77"/>
        <v>0</v>
      </c>
      <c r="L543" s="6">
        <f t="shared" si="84"/>
        <v>37.5</v>
      </c>
      <c r="M543" s="3"/>
      <c r="N543" s="11">
        <f t="shared" si="78"/>
        <v>67.5</v>
      </c>
      <c r="O543" s="5"/>
      <c r="P543" s="5">
        <v>1</v>
      </c>
      <c r="Q543" s="5">
        <v>0.25</v>
      </c>
      <c r="R543" s="12">
        <f t="shared" si="83"/>
        <v>68.75</v>
      </c>
      <c r="S543" s="3"/>
      <c r="T543" s="9">
        <f>SUMIFS('Shop Wastage+CS Margin'!F:F,'Shop Wastage+CS Margin'!D:D,'Franchise Wastage '!D543,'Shop Wastage+CS Margin'!C:C,'Franchise Wastage '!C543)</f>
        <v>150</v>
      </c>
      <c r="U543" s="13">
        <f>SUMIFS('Shop Wastage+CS Margin'!A:A,'Shop Wastage+CS Margin'!D:D,'Franchise Wastage '!D543,'Shop Wastage+CS Margin'!C:C,'Franchise Wastage '!C543)</f>
        <v>5</v>
      </c>
      <c r="V543" s="16">
        <f t="shared" si="81"/>
        <v>74</v>
      </c>
      <c r="W543" s="3">
        <v>75</v>
      </c>
      <c r="X543" s="7">
        <f t="shared" si="80"/>
        <v>6.25</v>
      </c>
      <c r="Y543" s="7">
        <f t="shared" si="79"/>
        <v>81.25</v>
      </c>
      <c r="AA543" s="18">
        <f>SUMIFS(Sheet3!C:C,Sheet3!B:B,'Franchise Wastage '!D543,Sheet3!A:A,'Franchise Wastage '!C544)</f>
        <v>0</v>
      </c>
      <c r="AC543" s="3">
        <f t="shared" si="82"/>
        <v>75</v>
      </c>
    </row>
    <row r="544" spans="1:29" ht="15" customHeight="1" x14ac:dyDescent="0.25">
      <c r="A544">
        <f t="shared" si="76"/>
        <v>85</v>
      </c>
      <c r="B544" s="20" t="s">
        <v>2160</v>
      </c>
      <c r="C544" s="20" t="s">
        <v>237</v>
      </c>
      <c r="D544" s="20" t="s">
        <v>440</v>
      </c>
      <c r="E544" s="20">
        <v>60</v>
      </c>
      <c r="F544" s="20">
        <v>1200</v>
      </c>
      <c r="G544" s="10" t="s">
        <v>20</v>
      </c>
      <c r="H544" s="9">
        <v>30</v>
      </c>
      <c r="I544" s="9"/>
      <c r="J544" s="9">
        <v>40</v>
      </c>
      <c r="K544" s="5">
        <f t="shared" si="77"/>
        <v>0</v>
      </c>
      <c r="L544" s="6">
        <f t="shared" si="84"/>
        <v>50</v>
      </c>
      <c r="M544" s="3"/>
      <c r="N544" s="11">
        <f t="shared" si="78"/>
        <v>80</v>
      </c>
      <c r="O544" s="5"/>
      <c r="P544" s="5">
        <v>1</v>
      </c>
      <c r="Q544" s="5">
        <v>0.25</v>
      </c>
      <c r="R544" s="12">
        <f t="shared" si="83"/>
        <v>81.25</v>
      </c>
      <c r="S544" s="3"/>
      <c r="T544" s="9">
        <f>SUMIFS('Shop Wastage+CS Margin'!F:F,'Shop Wastage+CS Margin'!D:D,'Franchise Wastage '!D544,'Shop Wastage+CS Margin'!C:C,'Franchise Wastage '!C544)</f>
        <v>150</v>
      </c>
      <c r="U544" s="13">
        <f>SUMIFS('Shop Wastage+CS Margin'!A:A,'Shop Wastage+CS Margin'!D:D,'Franchise Wastage '!D544,'Shop Wastage+CS Margin'!C:C,'Franchise Wastage '!C544)</f>
        <v>5</v>
      </c>
      <c r="V544" s="16">
        <f t="shared" si="81"/>
        <v>86.5</v>
      </c>
      <c r="W544" s="3">
        <v>85</v>
      </c>
      <c r="X544" s="7">
        <f t="shared" si="80"/>
        <v>3.75</v>
      </c>
      <c r="Y544" s="7">
        <f t="shared" si="79"/>
        <v>68.75</v>
      </c>
      <c r="AA544" s="18">
        <f>SUMIFS(Sheet3!C:C,Sheet3!B:B,'Franchise Wastage '!D544,Sheet3!A:A,'Franchise Wastage '!C545)</f>
        <v>0</v>
      </c>
      <c r="AC544" s="3">
        <f t="shared" si="82"/>
        <v>65</v>
      </c>
    </row>
    <row r="545" spans="1:29" ht="15" customHeight="1" x14ac:dyDescent="0.25">
      <c r="A545">
        <f t="shared" si="76"/>
        <v>50</v>
      </c>
      <c r="B545" s="20" t="s">
        <v>2160</v>
      </c>
      <c r="C545" s="20" t="s">
        <v>78</v>
      </c>
      <c r="D545" s="20" t="s">
        <v>441</v>
      </c>
      <c r="E545" s="20">
        <v>75</v>
      </c>
      <c r="F545" s="20">
        <v>10</v>
      </c>
      <c r="G545" s="10" t="s">
        <v>10</v>
      </c>
      <c r="H545" s="9">
        <v>25</v>
      </c>
      <c r="I545" s="9"/>
      <c r="J545" s="9">
        <v>1000</v>
      </c>
      <c r="K545" s="5">
        <f t="shared" si="77"/>
        <v>16.666666666666668</v>
      </c>
      <c r="L545" s="6">
        <f t="shared" si="84"/>
        <v>0</v>
      </c>
      <c r="M545" s="3"/>
      <c r="N545" s="11">
        <f t="shared" si="78"/>
        <v>41.666666666666671</v>
      </c>
      <c r="O545" s="5"/>
      <c r="P545" s="5">
        <v>1</v>
      </c>
      <c r="Q545" s="5">
        <v>0.25</v>
      </c>
      <c r="R545" s="12">
        <f t="shared" si="83"/>
        <v>42.916666666666671</v>
      </c>
      <c r="S545" s="3"/>
      <c r="T545" s="9">
        <f>SUMIFS('Shop Wastage+CS Margin'!F:F,'Shop Wastage+CS Margin'!D:D,'Franchise Wastage '!D545,'Shop Wastage+CS Margin'!C:C,'Franchise Wastage '!C545)</f>
        <v>80</v>
      </c>
      <c r="U545" s="13">
        <f>SUMIFS('Shop Wastage+CS Margin'!A:A,'Shop Wastage+CS Margin'!D:D,'Franchise Wastage '!D545,'Shop Wastage+CS Margin'!C:C,'Franchise Wastage '!C545)</f>
        <v>5</v>
      </c>
      <c r="V545" s="16">
        <f t="shared" si="81"/>
        <v>48.166666666666671</v>
      </c>
      <c r="W545" s="3">
        <v>50</v>
      </c>
      <c r="X545" s="7">
        <f t="shared" si="80"/>
        <v>7.0833333333333286</v>
      </c>
      <c r="Y545" s="7">
        <f t="shared" si="79"/>
        <v>37.083333333333329</v>
      </c>
      <c r="AA545" s="18">
        <f>SUMIFS(Sheet3!C:C,Sheet3!B:B,'Franchise Wastage '!D545,Sheet3!A:A,'Franchise Wastage '!C546)</f>
        <v>0</v>
      </c>
      <c r="AC545" s="3">
        <f t="shared" si="82"/>
        <v>30</v>
      </c>
    </row>
    <row r="546" spans="1:29" ht="15" customHeight="1" x14ac:dyDescent="0.25">
      <c r="A546">
        <f t="shared" si="76"/>
        <v>56</v>
      </c>
      <c r="B546" s="20" t="s">
        <v>2160</v>
      </c>
      <c r="C546" s="20" t="s">
        <v>78</v>
      </c>
      <c r="D546" s="20" t="s">
        <v>442</v>
      </c>
      <c r="E546" s="20">
        <v>75</v>
      </c>
      <c r="F546" s="20">
        <v>15</v>
      </c>
      <c r="G546" s="10" t="s">
        <v>10</v>
      </c>
      <c r="H546" s="9">
        <v>25</v>
      </c>
      <c r="I546" s="9"/>
      <c r="J546" s="9">
        <v>1000</v>
      </c>
      <c r="K546" s="5">
        <f t="shared" si="77"/>
        <v>25</v>
      </c>
      <c r="L546" s="6">
        <f t="shared" si="84"/>
        <v>0</v>
      </c>
      <c r="M546" s="3"/>
      <c r="N546" s="11">
        <f t="shared" si="78"/>
        <v>50</v>
      </c>
      <c r="O546" s="5"/>
      <c r="P546" s="5">
        <v>1</v>
      </c>
      <c r="Q546" s="5">
        <v>0.25</v>
      </c>
      <c r="R546" s="12">
        <f t="shared" si="83"/>
        <v>51.25</v>
      </c>
      <c r="S546" s="3"/>
      <c r="T546" s="9">
        <f>SUMIFS('Shop Wastage+CS Margin'!F:F,'Shop Wastage+CS Margin'!D:D,'Franchise Wastage '!D546,'Shop Wastage+CS Margin'!C:C,'Franchise Wastage '!C546)</f>
        <v>90</v>
      </c>
      <c r="U546" s="13">
        <f>SUMIFS('Shop Wastage+CS Margin'!A:A,'Shop Wastage+CS Margin'!D:D,'Franchise Wastage '!D546,'Shop Wastage+CS Margin'!C:C,'Franchise Wastage '!C546)</f>
        <v>5</v>
      </c>
      <c r="V546" s="16">
        <f t="shared" si="81"/>
        <v>56.5</v>
      </c>
      <c r="W546" s="3">
        <v>56</v>
      </c>
      <c r="X546" s="7">
        <f t="shared" si="80"/>
        <v>4.75</v>
      </c>
      <c r="Y546" s="7">
        <f t="shared" si="79"/>
        <v>38.75</v>
      </c>
      <c r="AA546" s="18">
        <f>SUMIFS(Sheet3!C:C,Sheet3!B:B,'Franchise Wastage '!D546,Sheet3!A:A,'Franchise Wastage '!C547)</f>
        <v>0</v>
      </c>
      <c r="AC546" s="3">
        <f t="shared" si="82"/>
        <v>34</v>
      </c>
    </row>
    <row r="547" spans="1:29" ht="15" customHeight="1" x14ac:dyDescent="0.25">
      <c r="A547">
        <f t="shared" si="76"/>
        <v>50</v>
      </c>
      <c r="B547" s="20" t="s">
        <v>2160</v>
      </c>
      <c r="C547" s="20" t="s">
        <v>443</v>
      </c>
      <c r="D547" s="20" t="s">
        <v>444</v>
      </c>
      <c r="E547" s="20">
        <v>85</v>
      </c>
      <c r="F547" s="20">
        <v>130</v>
      </c>
      <c r="G547" s="10" t="s">
        <v>20</v>
      </c>
      <c r="H547" s="9">
        <v>15</v>
      </c>
      <c r="I547" s="9"/>
      <c r="J547" s="9">
        <v>10</v>
      </c>
      <c r="K547" s="5">
        <f t="shared" si="77"/>
        <v>0</v>
      </c>
      <c r="L547" s="6">
        <f t="shared" si="84"/>
        <v>21.666666666666668</v>
      </c>
      <c r="M547" s="3"/>
      <c r="N547" s="11">
        <f t="shared" si="78"/>
        <v>36.666666666666671</v>
      </c>
      <c r="O547" s="5"/>
      <c r="P547" s="5">
        <v>1</v>
      </c>
      <c r="Q547" s="5">
        <v>0.25</v>
      </c>
      <c r="R547" s="12">
        <f t="shared" si="83"/>
        <v>37.916666666666671</v>
      </c>
      <c r="S547" s="3"/>
      <c r="T547" s="9">
        <f>SUMIFS('Shop Wastage+CS Margin'!F:F,'Shop Wastage+CS Margin'!D:D,'Franchise Wastage '!D547,'Shop Wastage+CS Margin'!C:C,'Franchise Wastage '!C547)</f>
        <v>75</v>
      </c>
      <c r="U547" s="13">
        <f>SUMIFS('Shop Wastage+CS Margin'!A:A,'Shop Wastage+CS Margin'!D:D,'Franchise Wastage '!D547,'Shop Wastage+CS Margin'!C:C,'Franchise Wastage '!C547)</f>
        <v>5</v>
      </c>
      <c r="V547" s="16">
        <f t="shared" si="81"/>
        <v>43.166666666666671</v>
      </c>
      <c r="W547" s="3">
        <v>50</v>
      </c>
      <c r="X547" s="7">
        <f t="shared" si="80"/>
        <v>12.083333333333329</v>
      </c>
      <c r="Y547" s="7">
        <f t="shared" si="79"/>
        <v>37.083333333333329</v>
      </c>
      <c r="AA547" s="18">
        <f>SUMIFS(Sheet3!C:C,Sheet3!B:B,'Franchise Wastage '!D547,Sheet3!A:A,'Franchise Wastage '!#REF!)</f>
        <v>0</v>
      </c>
      <c r="AC547" s="3">
        <f t="shared" si="82"/>
        <v>25</v>
      </c>
    </row>
    <row r="548" spans="1:29" ht="15" customHeight="1" x14ac:dyDescent="0.25">
      <c r="A548">
        <f t="shared" si="76"/>
        <v>55</v>
      </c>
      <c r="B548" s="20" t="s">
        <v>2160</v>
      </c>
      <c r="C548" s="20" t="s">
        <v>443</v>
      </c>
      <c r="D548" s="20" t="s">
        <v>446</v>
      </c>
      <c r="E548" s="20">
        <v>85</v>
      </c>
      <c r="F548" s="20">
        <v>20</v>
      </c>
      <c r="G548" s="10" t="s">
        <v>10</v>
      </c>
      <c r="H548" s="9">
        <v>15</v>
      </c>
      <c r="I548" s="9"/>
      <c r="J548" s="9">
        <v>1000</v>
      </c>
      <c r="K548" s="5">
        <f t="shared" si="77"/>
        <v>33.333333333333336</v>
      </c>
      <c r="L548" s="6">
        <f t="shared" si="84"/>
        <v>0</v>
      </c>
      <c r="M548" s="3"/>
      <c r="N548" s="11">
        <f t="shared" si="78"/>
        <v>48.333333333333336</v>
      </c>
      <c r="O548" s="5"/>
      <c r="P548" s="5">
        <v>1</v>
      </c>
      <c r="Q548" s="5">
        <v>0.25</v>
      </c>
      <c r="R548" s="12">
        <f t="shared" si="83"/>
        <v>49.583333333333336</v>
      </c>
      <c r="S548" s="3"/>
      <c r="T548" s="9">
        <f>SUMIFS('Shop Wastage+CS Margin'!F:F,'Shop Wastage+CS Margin'!D:D,'Franchise Wastage '!D548,'Shop Wastage+CS Margin'!C:C,'Franchise Wastage '!C548)</f>
        <v>98</v>
      </c>
      <c r="U548" s="13">
        <f>SUMIFS('Shop Wastage+CS Margin'!A:A,'Shop Wastage+CS Margin'!D:D,'Franchise Wastage '!D548,'Shop Wastage+CS Margin'!C:C,'Franchise Wastage '!C548)</f>
        <v>5</v>
      </c>
      <c r="V548" s="16">
        <f t="shared" si="81"/>
        <v>54.833333333333336</v>
      </c>
      <c r="W548" s="3">
        <v>55</v>
      </c>
      <c r="X548" s="7">
        <f t="shared" si="80"/>
        <v>5.4166666666666643</v>
      </c>
      <c r="Y548" s="7">
        <f t="shared" si="79"/>
        <v>48.416666666666664</v>
      </c>
      <c r="AA548" s="18">
        <f>SUMIFS(Sheet3!C:C,Sheet3!B:B,'Franchise Wastage '!D548,Sheet3!A:A,'Franchise Wastage '!C549)</f>
        <v>0</v>
      </c>
      <c r="AC548" s="3">
        <f t="shared" si="82"/>
        <v>43</v>
      </c>
    </row>
    <row r="549" spans="1:29" ht="15" customHeight="1" x14ac:dyDescent="0.25">
      <c r="A549">
        <f t="shared" si="76"/>
        <v>55</v>
      </c>
      <c r="B549" s="20" t="s">
        <v>2160</v>
      </c>
      <c r="C549" s="20" t="s">
        <v>443</v>
      </c>
      <c r="D549" s="20" t="s">
        <v>447</v>
      </c>
      <c r="E549" s="20">
        <v>85</v>
      </c>
      <c r="F549" s="20">
        <v>20</v>
      </c>
      <c r="G549" s="10" t="s">
        <v>10</v>
      </c>
      <c r="H549" s="9">
        <v>15</v>
      </c>
      <c r="I549" s="9"/>
      <c r="J549" s="9">
        <v>1000</v>
      </c>
      <c r="K549" s="5">
        <f t="shared" si="77"/>
        <v>33.333333333333336</v>
      </c>
      <c r="L549" s="6">
        <f t="shared" si="84"/>
        <v>0</v>
      </c>
      <c r="M549" s="3"/>
      <c r="N549" s="11">
        <f t="shared" si="78"/>
        <v>48.333333333333336</v>
      </c>
      <c r="O549" s="5"/>
      <c r="P549" s="5">
        <v>1</v>
      </c>
      <c r="Q549" s="5">
        <v>0.25</v>
      </c>
      <c r="R549" s="12">
        <f t="shared" si="83"/>
        <v>49.583333333333336</v>
      </c>
      <c r="S549" s="3"/>
      <c r="T549" s="9">
        <f>SUMIFS('Shop Wastage+CS Margin'!F:F,'Shop Wastage+CS Margin'!D:D,'Franchise Wastage '!D549,'Shop Wastage+CS Margin'!C:C,'Franchise Wastage '!C549)</f>
        <v>110</v>
      </c>
      <c r="U549" s="13">
        <f>SUMIFS('Shop Wastage+CS Margin'!A:A,'Shop Wastage+CS Margin'!D:D,'Franchise Wastage '!D549,'Shop Wastage+CS Margin'!C:C,'Franchise Wastage '!C549)</f>
        <v>5</v>
      </c>
      <c r="V549" s="16">
        <f t="shared" si="81"/>
        <v>54.833333333333336</v>
      </c>
      <c r="W549" s="3">
        <v>55</v>
      </c>
      <c r="X549" s="7">
        <f t="shared" si="80"/>
        <v>5.4166666666666643</v>
      </c>
      <c r="Y549" s="7">
        <f t="shared" si="79"/>
        <v>60.416666666666664</v>
      </c>
      <c r="AA549" s="18">
        <f>SUMIFS(Sheet3!C:C,Sheet3!B:B,'Franchise Wastage '!D549,Sheet3!A:A,'Franchise Wastage '!C550)</f>
        <v>0</v>
      </c>
      <c r="AC549" s="3">
        <f t="shared" si="82"/>
        <v>55</v>
      </c>
    </row>
    <row r="550" spans="1:29" ht="15" customHeight="1" x14ac:dyDescent="0.25">
      <c r="A550">
        <f t="shared" si="76"/>
        <v>55</v>
      </c>
      <c r="B550" s="20" t="s">
        <v>2160</v>
      </c>
      <c r="C550" s="20" t="s">
        <v>443</v>
      </c>
      <c r="D550" s="20" t="s">
        <v>448</v>
      </c>
      <c r="E550" s="20">
        <v>85</v>
      </c>
      <c r="F550" s="20">
        <v>20</v>
      </c>
      <c r="G550" s="10" t="s">
        <v>10</v>
      </c>
      <c r="H550" s="9">
        <v>15</v>
      </c>
      <c r="I550" s="9"/>
      <c r="J550" s="9">
        <v>1000</v>
      </c>
      <c r="K550" s="5">
        <f t="shared" si="77"/>
        <v>33.333333333333336</v>
      </c>
      <c r="L550" s="6">
        <f t="shared" si="84"/>
        <v>0</v>
      </c>
      <c r="M550" s="3"/>
      <c r="N550" s="11">
        <f t="shared" si="78"/>
        <v>48.333333333333336</v>
      </c>
      <c r="O550" s="5"/>
      <c r="P550" s="5">
        <v>1</v>
      </c>
      <c r="Q550" s="5">
        <v>0.25</v>
      </c>
      <c r="R550" s="12">
        <f t="shared" si="83"/>
        <v>49.583333333333336</v>
      </c>
      <c r="S550" s="3"/>
      <c r="T550" s="9">
        <f>SUMIFS('Shop Wastage+CS Margin'!F:F,'Shop Wastage+CS Margin'!D:D,'Franchise Wastage '!D550,'Shop Wastage+CS Margin'!C:C,'Franchise Wastage '!C550)</f>
        <v>90</v>
      </c>
      <c r="U550" s="13">
        <f>SUMIFS('Shop Wastage+CS Margin'!A:A,'Shop Wastage+CS Margin'!D:D,'Franchise Wastage '!D550,'Shop Wastage+CS Margin'!C:C,'Franchise Wastage '!C550)</f>
        <v>5</v>
      </c>
      <c r="V550" s="16">
        <f t="shared" si="81"/>
        <v>54.833333333333336</v>
      </c>
      <c r="W550" s="3">
        <v>55</v>
      </c>
      <c r="X550" s="7">
        <f t="shared" si="80"/>
        <v>5.4166666666666643</v>
      </c>
      <c r="Y550" s="7">
        <f t="shared" si="79"/>
        <v>40.416666666666664</v>
      </c>
      <c r="AA550" s="18">
        <f>SUMIFS(Sheet3!C:C,Sheet3!B:B,'Franchise Wastage '!D550,Sheet3!A:A,'Franchise Wastage '!C551)</f>
        <v>0</v>
      </c>
      <c r="AC550" s="3">
        <f t="shared" si="82"/>
        <v>35</v>
      </c>
    </row>
    <row r="551" spans="1:29" ht="15" customHeight="1" x14ac:dyDescent="0.25">
      <c r="A551">
        <f t="shared" si="76"/>
        <v>50</v>
      </c>
      <c r="B551" s="20" t="s">
        <v>2160</v>
      </c>
      <c r="C551" s="20" t="s">
        <v>443</v>
      </c>
      <c r="D551" s="20" t="s">
        <v>449</v>
      </c>
      <c r="E551" s="20">
        <v>85</v>
      </c>
      <c r="F551" s="20">
        <v>15</v>
      </c>
      <c r="G551" s="10" t="s">
        <v>10</v>
      </c>
      <c r="H551" s="9">
        <v>15</v>
      </c>
      <c r="I551" s="9"/>
      <c r="J551" s="9">
        <v>1000</v>
      </c>
      <c r="K551" s="5">
        <f t="shared" si="77"/>
        <v>25</v>
      </c>
      <c r="L551" s="6">
        <f t="shared" si="84"/>
        <v>0</v>
      </c>
      <c r="M551" s="3"/>
      <c r="N551" s="11">
        <f t="shared" si="78"/>
        <v>40</v>
      </c>
      <c r="O551" s="5"/>
      <c r="P551" s="5">
        <v>1</v>
      </c>
      <c r="Q551" s="5">
        <v>0.25</v>
      </c>
      <c r="R551" s="12">
        <f t="shared" si="83"/>
        <v>41.25</v>
      </c>
      <c r="S551" s="3"/>
      <c r="T551" s="9">
        <f>SUMIFS('Shop Wastage+CS Margin'!F:F,'Shop Wastage+CS Margin'!D:D,'Franchise Wastage '!D551,'Shop Wastage+CS Margin'!C:C,'Franchise Wastage '!C551)</f>
        <v>70</v>
      </c>
      <c r="U551" s="13">
        <f>SUMIFS('Shop Wastage+CS Margin'!A:A,'Shop Wastage+CS Margin'!D:D,'Franchise Wastage '!D551,'Shop Wastage+CS Margin'!C:C,'Franchise Wastage '!C551)</f>
        <v>5</v>
      </c>
      <c r="V551" s="16">
        <f t="shared" si="81"/>
        <v>46.5</v>
      </c>
      <c r="W551" s="3">
        <v>50</v>
      </c>
      <c r="X551" s="7">
        <f t="shared" si="80"/>
        <v>8.75</v>
      </c>
      <c r="Y551" s="7">
        <f t="shared" si="79"/>
        <v>28.75</v>
      </c>
      <c r="AA551" s="18">
        <f>SUMIFS(Sheet3!C:C,Sheet3!B:B,'Franchise Wastage '!D551,Sheet3!A:A,'Franchise Wastage '!C552)</f>
        <v>0</v>
      </c>
      <c r="AC551" s="3">
        <f t="shared" si="82"/>
        <v>20</v>
      </c>
    </row>
    <row r="552" spans="1:29" ht="15" customHeight="1" x14ac:dyDescent="0.25">
      <c r="A552">
        <f t="shared" si="76"/>
        <v>55</v>
      </c>
      <c r="B552" s="20" t="s">
        <v>2160</v>
      </c>
      <c r="C552" s="20" t="s">
        <v>443</v>
      </c>
      <c r="D552" s="20" t="s">
        <v>450</v>
      </c>
      <c r="E552" s="20">
        <v>85</v>
      </c>
      <c r="F552" s="20">
        <v>20</v>
      </c>
      <c r="G552" s="10" t="s">
        <v>10</v>
      </c>
      <c r="H552" s="9">
        <v>15</v>
      </c>
      <c r="I552" s="9"/>
      <c r="J552" s="9">
        <v>1000</v>
      </c>
      <c r="K552" s="5">
        <f t="shared" si="77"/>
        <v>33.333333333333336</v>
      </c>
      <c r="L552" s="6">
        <f t="shared" si="84"/>
        <v>0</v>
      </c>
      <c r="M552" s="3"/>
      <c r="N552" s="11">
        <f t="shared" si="78"/>
        <v>48.333333333333336</v>
      </c>
      <c r="O552" s="5"/>
      <c r="P552" s="5">
        <v>1</v>
      </c>
      <c r="Q552" s="5">
        <v>0.25</v>
      </c>
      <c r="R552" s="12">
        <f t="shared" si="83"/>
        <v>49.583333333333336</v>
      </c>
      <c r="S552" s="3"/>
      <c r="T552" s="9">
        <f>SUMIFS('Shop Wastage+CS Margin'!F:F,'Shop Wastage+CS Margin'!D:D,'Franchise Wastage '!D552,'Shop Wastage+CS Margin'!C:C,'Franchise Wastage '!C552)</f>
        <v>95</v>
      </c>
      <c r="U552" s="13">
        <f>SUMIFS('Shop Wastage+CS Margin'!A:A,'Shop Wastage+CS Margin'!D:D,'Franchise Wastage '!D552,'Shop Wastage+CS Margin'!C:C,'Franchise Wastage '!C552)</f>
        <v>5</v>
      </c>
      <c r="V552" s="16">
        <f t="shared" si="81"/>
        <v>54.833333333333336</v>
      </c>
      <c r="W552" s="3">
        <v>55</v>
      </c>
      <c r="X552" s="7">
        <f t="shared" si="80"/>
        <v>5.4166666666666643</v>
      </c>
      <c r="Y552" s="7">
        <f t="shared" si="79"/>
        <v>45.416666666666664</v>
      </c>
      <c r="AA552" s="18">
        <f>SUMIFS(Sheet3!C:C,Sheet3!B:B,'Franchise Wastage '!D552,Sheet3!A:A,'Franchise Wastage '!C553)</f>
        <v>70</v>
      </c>
      <c r="AC552" s="3">
        <f t="shared" si="82"/>
        <v>40</v>
      </c>
    </row>
    <row r="553" spans="1:29" ht="15" customHeight="1" x14ac:dyDescent="0.25">
      <c r="A553">
        <f t="shared" si="76"/>
        <v>60</v>
      </c>
      <c r="B553" s="20" t="s">
        <v>2160</v>
      </c>
      <c r="C553" s="20" t="s">
        <v>443</v>
      </c>
      <c r="D553" s="20" t="s">
        <v>451</v>
      </c>
      <c r="E553" s="20">
        <v>80</v>
      </c>
      <c r="F553" s="20">
        <v>20</v>
      </c>
      <c r="G553" s="10" t="s">
        <v>10</v>
      </c>
      <c r="H553" s="9">
        <v>20</v>
      </c>
      <c r="I553" s="9"/>
      <c r="J553" s="9">
        <v>1000</v>
      </c>
      <c r="K553" s="5">
        <f t="shared" si="77"/>
        <v>33.333333333333336</v>
      </c>
      <c r="L553" s="6">
        <f t="shared" si="84"/>
        <v>0</v>
      </c>
      <c r="M553" s="3"/>
      <c r="N553" s="11">
        <f t="shared" si="78"/>
        <v>53.333333333333336</v>
      </c>
      <c r="O553" s="5"/>
      <c r="P553" s="5">
        <v>1</v>
      </c>
      <c r="Q553" s="5">
        <v>0.25</v>
      </c>
      <c r="R553" s="12">
        <f t="shared" si="83"/>
        <v>54.583333333333336</v>
      </c>
      <c r="S553" s="3"/>
      <c r="T553" s="9">
        <f>SUMIFS('Shop Wastage+CS Margin'!F:F,'Shop Wastage+CS Margin'!D:D,'Franchise Wastage '!D553,'Shop Wastage+CS Margin'!C:C,'Franchise Wastage '!C553)</f>
        <v>100</v>
      </c>
      <c r="U553" s="13">
        <f>SUMIFS('Shop Wastage+CS Margin'!A:A,'Shop Wastage+CS Margin'!D:D,'Franchise Wastage '!D553,'Shop Wastage+CS Margin'!C:C,'Franchise Wastage '!C553)</f>
        <v>5</v>
      </c>
      <c r="V553" s="16">
        <f t="shared" si="81"/>
        <v>59.833333333333336</v>
      </c>
      <c r="W553" s="3">
        <v>60</v>
      </c>
      <c r="X553" s="7">
        <f t="shared" si="80"/>
        <v>5.4166666666666643</v>
      </c>
      <c r="Y553" s="7">
        <f t="shared" si="79"/>
        <v>45.416666666666664</v>
      </c>
      <c r="AA553" s="18">
        <f>SUMIFS(Sheet3!C:C,Sheet3!B:B,'Franchise Wastage '!D553,Sheet3!A:A,'Franchise Wastage '!#REF!)</f>
        <v>0</v>
      </c>
      <c r="AC553" s="3">
        <f t="shared" si="82"/>
        <v>40</v>
      </c>
    </row>
    <row r="554" spans="1:29" ht="15" customHeight="1" x14ac:dyDescent="0.25">
      <c r="A554">
        <f t="shared" si="76"/>
        <v>55</v>
      </c>
      <c r="B554" s="20" t="s">
        <v>2160</v>
      </c>
      <c r="C554" s="20" t="s">
        <v>443</v>
      </c>
      <c r="D554" s="20" t="s">
        <v>452</v>
      </c>
      <c r="E554" s="20">
        <v>85</v>
      </c>
      <c r="F554" s="20">
        <v>20</v>
      </c>
      <c r="G554" s="10" t="s">
        <v>10</v>
      </c>
      <c r="H554" s="9">
        <v>15</v>
      </c>
      <c r="I554" s="9"/>
      <c r="J554" s="9">
        <v>1000</v>
      </c>
      <c r="K554" s="5">
        <f t="shared" si="77"/>
        <v>33.333333333333336</v>
      </c>
      <c r="L554" s="6">
        <f t="shared" si="84"/>
        <v>0</v>
      </c>
      <c r="M554" s="3"/>
      <c r="N554" s="11">
        <f t="shared" si="78"/>
        <v>48.333333333333336</v>
      </c>
      <c r="O554" s="5"/>
      <c r="P554" s="5">
        <v>1</v>
      </c>
      <c r="Q554" s="5">
        <v>0.25</v>
      </c>
      <c r="R554" s="12">
        <f t="shared" si="83"/>
        <v>49.583333333333336</v>
      </c>
      <c r="S554" s="3"/>
      <c r="T554" s="9">
        <f>SUMIFS('Shop Wastage+CS Margin'!F:F,'Shop Wastage+CS Margin'!D:D,'Franchise Wastage '!D554,'Shop Wastage+CS Margin'!C:C,'Franchise Wastage '!C554)</f>
        <v>100</v>
      </c>
      <c r="U554" s="13">
        <f>SUMIFS('Shop Wastage+CS Margin'!A:A,'Shop Wastage+CS Margin'!D:D,'Franchise Wastage '!D554,'Shop Wastage+CS Margin'!C:C,'Franchise Wastage '!C554)</f>
        <v>5</v>
      </c>
      <c r="V554" s="16">
        <f t="shared" si="81"/>
        <v>54.833333333333336</v>
      </c>
      <c r="W554" s="3">
        <v>55</v>
      </c>
      <c r="X554" s="7">
        <f t="shared" si="80"/>
        <v>5.4166666666666643</v>
      </c>
      <c r="Y554" s="7">
        <f t="shared" si="79"/>
        <v>50.416666666666664</v>
      </c>
      <c r="AA554" s="18">
        <f>SUMIFS(Sheet3!C:C,Sheet3!B:B,'Franchise Wastage '!D554,Sheet3!A:A,'Franchise Wastage '!C555)</f>
        <v>0</v>
      </c>
      <c r="AC554" s="3">
        <f t="shared" si="82"/>
        <v>45</v>
      </c>
    </row>
    <row r="555" spans="1:29" ht="15" customHeight="1" x14ac:dyDescent="0.25">
      <c r="A555">
        <f t="shared" si="76"/>
        <v>50</v>
      </c>
      <c r="B555" s="20" t="s">
        <v>2160</v>
      </c>
      <c r="C555" s="20" t="s">
        <v>443</v>
      </c>
      <c r="D555" s="20" t="s">
        <v>453</v>
      </c>
      <c r="E555" s="20">
        <v>85</v>
      </c>
      <c r="F555" s="20">
        <v>16</v>
      </c>
      <c r="G555" s="10" t="s">
        <v>10</v>
      </c>
      <c r="H555" s="9">
        <v>15</v>
      </c>
      <c r="I555" s="9"/>
      <c r="J555" s="9">
        <v>1000</v>
      </c>
      <c r="K555" s="5">
        <f t="shared" si="77"/>
        <v>26.666666666666668</v>
      </c>
      <c r="L555" s="6">
        <f t="shared" si="84"/>
        <v>0</v>
      </c>
      <c r="M555" s="3"/>
      <c r="N555" s="11">
        <f t="shared" si="78"/>
        <v>41.666666666666671</v>
      </c>
      <c r="O555" s="5"/>
      <c r="P555" s="5">
        <v>1</v>
      </c>
      <c r="Q555" s="5">
        <v>0.25</v>
      </c>
      <c r="R555" s="12">
        <f t="shared" si="83"/>
        <v>42.916666666666671</v>
      </c>
      <c r="S555" s="3"/>
      <c r="T555" s="9">
        <f>SUMIFS('Shop Wastage+CS Margin'!F:F,'Shop Wastage+CS Margin'!D:D,'Franchise Wastage '!D555,'Shop Wastage+CS Margin'!C:C,'Franchise Wastage '!C555)</f>
        <v>85</v>
      </c>
      <c r="U555" s="13">
        <f>SUMIFS('Shop Wastage+CS Margin'!A:A,'Shop Wastage+CS Margin'!D:D,'Franchise Wastage '!D555,'Shop Wastage+CS Margin'!C:C,'Franchise Wastage '!C555)</f>
        <v>5</v>
      </c>
      <c r="V555" s="16">
        <f t="shared" si="81"/>
        <v>48.166666666666671</v>
      </c>
      <c r="W555" s="3">
        <v>50</v>
      </c>
      <c r="X555" s="7">
        <f t="shared" si="80"/>
        <v>7.0833333333333286</v>
      </c>
      <c r="Y555" s="7">
        <f t="shared" si="79"/>
        <v>42.083333333333329</v>
      </c>
      <c r="AA555" s="18">
        <f>SUMIFS(Sheet3!C:C,Sheet3!B:B,'Franchise Wastage '!D555,Sheet3!A:A,'Franchise Wastage '!C556)</f>
        <v>60</v>
      </c>
      <c r="AC555" s="3">
        <f t="shared" si="82"/>
        <v>35</v>
      </c>
    </row>
    <row r="556" spans="1:29" ht="15" customHeight="1" x14ac:dyDescent="0.25">
      <c r="A556">
        <f t="shared" si="76"/>
        <v>55</v>
      </c>
      <c r="B556" s="20" t="s">
        <v>2160</v>
      </c>
      <c r="C556" s="20" t="s">
        <v>443</v>
      </c>
      <c r="D556" s="20" t="s">
        <v>454</v>
      </c>
      <c r="E556" s="20">
        <v>85</v>
      </c>
      <c r="F556" s="20">
        <v>20</v>
      </c>
      <c r="G556" s="10" t="s">
        <v>10</v>
      </c>
      <c r="H556" s="9">
        <v>15</v>
      </c>
      <c r="I556" s="9"/>
      <c r="J556" s="9">
        <v>1000</v>
      </c>
      <c r="K556" s="5">
        <f t="shared" si="77"/>
        <v>33.333333333333336</v>
      </c>
      <c r="L556" s="6">
        <f t="shared" si="84"/>
        <v>0</v>
      </c>
      <c r="M556" s="3"/>
      <c r="N556" s="11">
        <f t="shared" si="78"/>
        <v>48.333333333333336</v>
      </c>
      <c r="O556" s="5"/>
      <c r="P556" s="5">
        <v>1</v>
      </c>
      <c r="Q556" s="5">
        <v>0.25</v>
      </c>
      <c r="R556" s="12">
        <f t="shared" si="83"/>
        <v>49.583333333333336</v>
      </c>
      <c r="S556" s="3"/>
      <c r="T556" s="9">
        <f>SUMIFS('Shop Wastage+CS Margin'!F:F,'Shop Wastage+CS Margin'!D:D,'Franchise Wastage '!D556,'Shop Wastage+CS Margin'!C:C,'Franchise Wastage '!C556)</f>
        <v>115</v>
      </c>
      <c r="U556" s="13">
        <f>SUMIFS('Shop Wastage+CS Margin'!A:A,'Shop Wastage+CS Margin'!D:D,'Franchise Wastage '!D556,'Shop Wastage+CS Margin'!C:C,'Franchise Wastage '!C556)</f>
        <v>5</v>
      </c>
      <c r="V556" s="16">
        <f t="shared" si="81"/>
        <v>54.833333333333336</v>
      </c>
      <c r="W556" s="3">
        <v>55</v>
      </c>
      <c r="X556" s="7">
        <f t="shared" si="80"/>
        <v>5.4166666666666643</v>
      </c>
      <c r="Y556" s="7">
        <f t="shared" si="79"/>
        <v>65.416666666666657</v>
      </c>
      <c r="AA556" s="18">
        <f>SUMIFS(Sheet3!C:C,Sheet3!B:B,'Franchise Wastage '!D556,Sheet3!A:A,'Franchise Wastage '!#REF!)</f>
        <v>0</v>
      </c>
      <c r="AC556" s="3">
        <f t="shared" si="82"/>
        <v>60</v>
      </c>
    </row>
    <row r="557" spans="1:29" x14ac:dyDescent="0.25">
      <c r="A557">
        <f t="shared" si="76"/>
        <v>11</v>
      </c>
      <c r="B557" s="20" t="s">
        <v>455</v>
      </c>
      <c r="C557" s="20" t="s">
        <v>164</v>
      </c>
      <c r="D557" s="20" t="s">
        <v>456</v>
      </c>
      <c r="E557" s="20">
        <v>97</v>
      </c>
      <c r="F557" s="20">
        <v>3</v>
      </c>
      <c r="G557" s="10" t="s">
        <v>10</v>
      </c>
      <c r="H557" s="21">
        <v>3</v>
      </c>
      <c r="I557" s="9"/>
      <c r="J557" s="9">
        <v>1000</v>
      </c>
      <c r="K557" s="5">
        <f t="shared" si="77"/>
        <v>5</v>
      </c>
      <c r="L557" s="6">
        <f t="shared" si="84"/>
        <v>0</v>
      </c>
      <c r="M557" s="3"/>
      <c r="N557" s="11">
        <f t="shared" si="78"/>
        <v>8</v>
      </c>
      <c r="O557" s="5"/>
      <c r="P557" s="5">
        <v>0.75</v>
      </c>
      <c r="Q557" s="5">
        <v>0.25</v>
      </c>
      <c r="R557" s="12">
        <f t="shared" si="83"/>
        <v>9</v>
      </c>
      <c r="S557" s="3"/>
      <c r="T557" s="9">
        <f>SUMIFS('Shop Wastage+CS Margin'!F:F,'Shop Wastage+CS Margin'!D:D,'Franchise Wastage '!D557,'Shop Wastage+CS Margin'!C:C,'Franchise Wastage '!C557)</f>
        <v>20</v>
      </c>
      <c r="U557" s="13">
        <f>SUMIFS('Shop Wastage+CS Margin'!A:A,'Shop Wastage+CS Margin'!D:D,'Franchise Wastage '!D557,'Shop Wastage+CS Margin'!C:C,'Franchise Wastage '!C557)</f>
        <v>2</v>
      </c>
      <c r="V557" s="16">
        <f t="shared" si="81"/>
        <v>11.25</v>
      </c>
      <c r="W557" s="3">
        <v>11</v>
      </c>
      <c r="X557" s="7">
        <f t="shared" si="80"/>
        <v>2</v>
      </c>
      <c r="Y557" s="7">
        <f t="shared" si="79"/>
        <v>11</v>
      </c>
      <c r="AA557" s="18">
        <f>SUMIFS(Sheet3!C:C,Sheet3!B:B,'Franchise Wastage '!D557,Sheet3!A:A,'Franchise Wastage '!#REF!)</f>
        <v>0</v>
      </c>
      <c r="AC557" s="3">
        <f t="shared" si="82"/>
        <v>9</v>
      </c>
    </row>
    <row r="558" spans="1:29" x14ac:dyDescent="0.25">
      <c r="A558">
        <f t="shared" ref="A558:A606" si="85">W558</f>
        <v>8</v>
      </c>
      <c r="B558" s="20" t="s">
        <v>455</v>
      </c>
      <c r="C558" s="20" t="s">
        <v>164</v>
      </c>
      <c r="D558" s="20" t="s">
        <v>378</v>
      </c>
      <c r="E558" s="20">
        <v>97</v>
      </c>
      <c r="F558" s="20">
        <v>1</v>
      </c>
      <c r="G558" s="10" t="s">
        <v>10</v>
      </c>
      <c r="H558" s="21">
        <v>3</v>
      </c>
      <c r="I558" s="9"/>
      <c r="J558" s="9">
        <v>1000</v>
      </c>
      <c r="K558" s="5">
        <f t="shared" si="77"/>
        <v>1.6666666666666667</v>
      </c>
      <c r="L558" s="6">
        <f t="shared" si="84"/>
        <v>0</v>
      </c>
      <c r="M558" s="3"/>
      <c r="N558" s="11">
        <f t="shared" si="78"/>
        <v>4.666666666666667</v>
      </c>
      <c r="O558" s="5"/>
      <c r="P558" s="5">
        <v>0.75</v>
      </c>
      <c r="Q558" s="5">
        <v>0.25</v>
      </c>
      <c r="R558" s="12">
        <f t="shared" si="83"/>
        <v>5.666666666666667</v>
      </c>
      <c r="S558" s="3"/>
      <c r="T558" s="9">
        <f>SUMIFS('Shop Wastage+CS Margin'!F:F,'Shop Wastage+CS Margin'!D:D,'Franchise Wastage '!D558,'Shop Wastage+CS Margin'!C:C,'Franchise Wastage '!C558)</f>
        <v>11</v>
      </c>
      <c r="U558" s="13">
        <f>SUMIFS('Shop Wastage+CS Margin'!A:A,'Shop Wastage+CS Margin'!D:D,'Franchise Wastage '!D558,'Shop Wastage+CS Margin'!C:C,'Franchise Wastage '!C558)</f>
        <v>2</v>
      </c>
      <c r="V558" s="16">
        <f t="shared" si="81"/>
        <v>7.916666666666667</v>
      </c>
      <c r="W558" s="3">
        <v>8</v>
      </c>
      <c r="X558" s="7">
        <f t="shared" si="80"/>
        <v>2.333333333333333</v>
      </c>
      <c r="Y558" s="7">
        <f t="shared" si="79"/>
        <v>5.333333333333333</v>
      </c>
      <c r="AA558" s="18">
        <f>SUMIFS(Sheet3!C:C,Sheet3!B:B,'Franchise Wastage '!D558,Sheet3!A:A,'Franchise Wastage '!#REF!)</f>
        <v>0</v>
      </c>
      <c r="AC558" s="3">
        <f t="shared" si="82"/>
        <v>3</v>
      </c>
    </row>
    <row r="559" spans="1:29" x14ac:dyDescent="0.25">
      <c r="A559">
        <f t="shared" si="85"/>
        <v>9</v>
      </c>
      <c r="B559" s="20" t="s">
        <v>455</v>
      </c>
      <c r="C559" s="20" t="s">
        <v>164</v>
      </c>
      <c r="D559" s="20" t="s">
        <v>382</v>
      </c>
      <c r="E559" s="20">
        <v>97</v>
      </c>
      <c r="F559" s="20">
        <v>1.3</v>
      </c>
      <c r="G559" s="10" t="s">
        <v>10</v>
      </c>
      <c r="H559" s="21">
        <v>3</v>
      </c>
      <c r="I559" s="9"/>
      <c r="J559" s="9">
        <v>1000</v>
      </c>
      <c r="K559" s="5">
        <f t="shared" si="77"/>
        <v>2.1666666666666665</v>
      </c>
      <c r="L559" s="6">
        <f t="shared" si="84"/>
        <v>0</v>
      </c>
      <c r="M559" s="3"/>
      <c r="N559" s="11">
        <f t="shared" si="78"/>
        <v>5.1666666666666661</v>
      </c>
      <c r="O559" s="5"/>
      <c r="P559" s="5">
        <v>0.75</v>
      </c>
      <c r="Q559" s="5">
        <v>0.25</v>
      </c>
      <c r="R559" s="12">
        <f t="shared" si="83"/>
        <v>6.1666666666666661</v>
      </c>
      <c r="S559" s="3"/>
      <c r="T559" s="9">
        <f>SUMIFS('Shop Wastage+CS Margin'!F:F,'Shop Wastage+CS Margin'!D:D,'Franchise Wastage '!D559,'Shop Wastage+CS Margin'!C:C,'Franchise Wastage '!C559)</f>
        <v>13</v>
      </c>
      <c r="U559" s="13">
        <f>SUMIFS('Shop Wastage+CS Margin'!A:A,'Shop Wastage+CS Margin'!D:D,'Franchise Wastage '!D559,'Shop Wastage+CS Margin'!C:C,'Franchise Wastage '!C559)</f>
        <v>3</v>
      </c>
      <c r="V559" s="16">
        <f t="shared" si="81"/>
        <v>9.4166666666666661</v>
      </c>
      <c r="W559" s="3">
        <v>9</v>
      </c>
      <c r="X559" s="7">
        <f t="shared" si="80"/>
        <v>2.8333333333333339</v>
      </c>
      <c r="Y559" s="7">
        <f t="shared" si="79"/>
        <v>6.8333333333333339</v>
      </c>
      <c r="AA559" s="18">
        <f>SUMIFS(Sheet3!C:C,Sheet3!B:B,'Franchise Wastage '!D559,Sheet3!A:A,'Franchise Wastage '!#REF!)</f>
        <v>0</v>
      </c>
      <c r="AC559" s="3">
        <f t="shared" si="82"/>
        <v>4</v>
      </c>
    </row>
    <row r="560" spans="1:29" x14ac:dyDescent="0.25">
      <c r="A560">
        <f t="shared" si="85"/>
        <v>8</v>
      </c>
      <c r="B560" s="20" t="s">
        <v>455</v>
      </c>
      <c r="C560" s="20" t="s">
        <v>164</v>
      </c>
      <c r="D560" s="20" t="s">
        <v>383</v>
      </c>
      <c r="E560" s="20">
        <v>97</v>
      </c>
      <c r="F560" s="20">
        <v>1.3</v>
      </c>
      <c r="G560" s="10" t="s">
        <v>10</v>
      </c>
      <c r="H560" s="21">
        <v>3</v>
      </c>
      <c r="I560" s="9"/>
      <c r="J560" s="9">
        <v>1000</v>
      </c>
      <c r="K560" s="5">
        <f t="shared" si="77"/>
        <v>2.1666666666666665</v>
      </c>
      <c r="L560" s="6">
        <f t="shared" si="84"/>
        <v>0</v>
      </c>
      <c r="M560" s="3"/>
      <c r="N560" s="11">
        <f t="shared" si="78"/>
        <v>5.1666666666666661</v>
      </c>
      <c r="O560" s="5"/>
      <c r="P560" s="5">
        <v>0.75</v>
      </c>
      <c r="Q560" s="5">
        <v>0.25</v>
      </c>
      <c r="R560" s="12">
        <f t="shared" si="83"/>
        <v>6.1666666666666661</v>
      </c>
      <c r="S560" s="3"/>
      <c r="T560" s="9">
        <f>SUMIFS('Shop Wastage+CS Margin'!F:F,'Shop Wastage+CS Margin'!D:D,'Franchise Wastage '!D560,'Shop Wastage+CS Margin'!C:C,'Franchise Wastage '!C560)</f>
        <v>20</v>
      </c>
      <c r="U560" s="13">
        <f>SUMIFS('Shop Wastage+CS Margin'!A:A,'Shop Wastage+CS Margin'!D:D,'Franchise Wastage '!D560,'Shop Wastage+CS Margin'!C:C,'Franchise Wastage '!C560)</f>
        <v>2</v>
      </c>
      <c r="V560" s="16">
        <f t="shared" si="81"/>
        <v>8.4166666666666661</v>
      </c>
      <c r="W560" s="3">
        <v>8</v>
      </c>
      <c r="X560" s="7">
        <f t="shared" si="80"/>
        <v>1.8333333333333339</v>
      </c>
      <c r="Y560" s="7">
        <f t="shared" si="79"/>
        <v>13.833333333333334</v>
      </c>
      <c r="AA560" s="18">
        <f>SUMIFS(Sheet3!C:C,Sheet3!B:B,'Franchise Wastage '!D560,Sheet3!A:A,'Franchise Wastage '!#REF!)</f>
        <v>0</v>
      </c>
      <c r="AC560" s="3">
        <f t="shared" si="82"/>
        <v>12</v>
      </c>
    </row>
    <row r="561" spans="1:29" ht="15" customHeight="1" x14ac:dyDescent="0.25">
      <c r="A561">
        <f t="shared" si="85"/>
        <v>22.5</v>
      </c>
      <c r="B561" s="20" t="s">
        <v>2161</v>
      </c>
      <c r="C561" s="20" t="s">
        <v>424</v>
      </c>
      <c r="D561" s="20" t="s">
        <v>460</v>
      </c>
      <c r="E561" s="20">
        <v>70</v>
      </c>
      <c r="F561" s="20">
        <v>0.9</v>
      </c>
      <c r="G561" s="10" t="s">
        <v>10</v>
      </c>
      <c r="H561" s="9">
        <v>15</v>
      </c>
      <c r="I561" s="9"/>
      <c r="J561" s="9">
        <v>1000</v>
      </c>
      <c r="K561" s="5">
        <f t="shared" ref="K561:K614" si="86">((IF(G561="Net Wt",F561,"0"))*J561)/($D$1*10)</f>
        <v>1.5</v>
      </c>
      <c r="L561" s="6">
        <f t="shared" si="84"/>
        <v>0</v>
      </c>
      <c r="M561" s="3"/>
      <c r="N561" s="11">
        <f t="shared" ref="N561:N614" si="87">VALUE(K561+L561+H561)</f>
        <v>16.5</v>
      </c>
      <c r="O561" s="5"/>
      <c r="P561" s="5">
        <v>1</v>
      </c>
      <c r="Q561" s="5">
        <v>0.25</v>
      </c>
      <c r="R561" s="12">
        <f t="shared" si="83"/>
        <v>17.75</v>
      </c>
      <c r="S561" s="3"/>
      <c r="T561" s="9">
        <f>SUMIFS('Shop Wastage+CS Margin'!F:F,'Shop Wastage+CS Margin'!D:D,'Franchise Wastage '!D561,'Shop Wastage+CS Margin'!C:C,'Franchise Wastage '!C561)</f>
        <v>36</v>
      </c>
      <c r="U561" s="13">
        <f>SUMIFS('Shop Wastage+CS Margin'!A:A,'Shop Wastage+CS Margin'!D:D,'Franchise Wastage '!D561,'Shop Wastage+CS Margin'!C:C,'Franchise Wastage '!C561)</f>
        <v>5</v>
      </c>
      <c r="V561" s="16">
        <f t="shared" si="81"/>
        <v>23</v>
      </c>
      <c r="W561" s="3">
        <v>22.5</v>
      </c>
      <c r="X561" s="7">
        <f t="shared" ref="X561:X615" si="88">W561-R561</f>
        <v>4.75</v>
      </c>
      <c r="Y561" s="7">
        <f t="shared" ref="Y561:Y614" si="89">VALUE(T561-R561)</f>
        <v>18.25</v>
      </c>
      <c r="AA561" s="18">
        <f>SUMIFS(Sheet3!C:C,Sheet3!B:B,'Franchise Wastage '!D561,Sheet3!A:A,'Franchise Wastage '!C562)</f>
        <v>24</v>
      </c>
      <c r="AC561" s="3">
        <f t="shared" si="82"/>
        <v>13.5</v>
      </c>
    </row>
    <row r="562" spans="1:29" ht="15" customHeight="1" x14ac:dyDescent="0.25">
      <c r="A562">
        <f t="shared" si="85"/>
        <v>22.5</v>
      </c>
      <c r="B562" s="20" t="s">
        <v>2161</v>
      </c>
      <c r="C562" s="20" t="s">
        <v>424</v>
      </c>
      <c r="D562" s="20" t="s">
        <v>461</v>
      </c>
      <c r="E562" s="20">
        <v>70</v>
      </c>
      <c r="F562" s="20">
        <v>0.9</v>
      </c>
      <c r="G562" s="10" t="s">
        <v>10</v>
      </c>
      <c r="H562" s="9">
        <v>15</v>
      </c>
      <c r="I562" s="9"/>
      <c r="J562" s="9">
        <v>1000</v>
      </c>
      <c r="K562" s="5">
        <f t="shared" si="86"/>
        <v>1.5</v>
      </c>
      <c r="L562" s="6">
        <f t="shared" si="84"/>
        <v>0</v>
      </c>
      <c r="M562" s="3"/>
      <c r="N562" s="11">
        <f t="shared" si="87"/>
        <v>16.5</v>
      </c>
      <c r="O562" s="5"/>
      <c r="P562" s="5">
        <v>1</v>
      </c>
      <c r="Q562" s="5">
        <v>0.25</v>
      </c>
      <c r="R562" s="12">
        <f t="shared" si="83"/>
        <v>17.75</v>
      </c>
      <c r="S562" s="3"/>
      <c r="T562" s="9">
        <f>SUMIFS('Shop Wastage+CS Margin'!F:F,'Shop Wastage+CS Margin'!D:D,'Franchise Wastage '!D562,'Shop Wastage+CS Margin'!C:C,'Franchise Wastage '!C562)</f>
        <v>36</v>
      </c>
      <c r="U562" s="13">
        <f>SUMIFS('Shop Wastage+CS Margin'!A:A,'Shop Wastage+CS Margin'!D:D,'Franchise Wastage '!D562,'Shop Wastage+CS Margin'!C:C,'Franchise Wastage '!C562)</f>
        <v>5</v>
      </c>
      <c r="V562" s="16">
        <f t="shared" si="81"/>
        <v>23</v>
      </c>
      <c r="W562" s="3">
        <v>22.5</v>
      </c>
      <c r="X562" s="7">
        <f t="shared" si="88"/>
        <v>4.75</v>
      </c>
      <c r="Y562" s="7">
        <f t="shared" si="89"/>
        <v>18.25</v>
      </c>
      <c r="AA562" s="18">
        <f>SUMIFS(Sheet3!C:C,Sheet3!B:B,'Franchise Wastage '!D562,Sheet3!A:A,'Franchise Wastage '!C563)</f>
        <v>24</v>
      </c>
      <c r="AC562" s="3">
        <f t="shared" si="82"/>
        <v>13.5</v>
      </c>
    </row>
    <row r="563" spans="1:29" ht="15" customHeight="1" x14ac:dyDescent="0.25">
      <c r="A563">
        <f t="shared" si="85"/>
        <v>22.5</v>
      </c>
      <c r="B563" s="20" t="s">
        <v>2161</v>
      </c>
      <c r="C563" s="20" t="s">
        <v>424</v>
      </c>
      <c r="D563" s="20" t="s">
        <v>462</v>
      </c>
      <c r="E563" s="20">
        <v>70</v>
      </c>
      <c r="F563" s="20">
        <v>0.9</v>
      </c>
      <c r="G563" s="10" t="s">
        <v>10</v>
      </c>
      <c r="H563" s="9">
        <v>15</v>
      </c>
      <c r="I563" s="9"/>
      <c r="J563" s="9">
        <v>1000</v>
      </c>
      <c r="K563" s="5">
        <f t="shared" si="86"/>
        <v>1.5</v>
      </c>
      <c r="L563" s="6">
        <f t="shared" si="84"/>
        <v>0</v>
      </c>
      <c r="M563" s="3"/>
      <c r="N563" s="11">
        <f t="shared" si="87"/>
        <v>16.5</v>
      </c>
      <c r="O563" s="5"/>
      <c r="P563" s="5">
        <v>1</v>
      </c>
      <c r="Q563" s="5">
        <v>0.25</v>
      </c>
      <c r="R563" s="12">
        <f t="shared" si="83"/>
        <v>17.75</v>
      </c>
      <c r="S563" s="3"/>
      <c r="T563" s="9">
        <f>SUMIFS('Shop Wastage+CS Margin'!F:F,'Shop Wastage+CS Margin'!D:D,'Franchise Wastage '!D563,'Shop Wastage+CS Margin'!C:C,'Franchise Wastage '!C563)</f>
        <v>36</v>
      </c>
      <c r="U563" s="13">
        <f>SUMIFS('Shop Wastage+CS Margin'!A:A,'Shop Wastage+CS Margin'!D:D,'Franchise Wastage '!D563,'Shop Wastage+CS Margin'!C:C,'Franchise Wastage '!C563)</f>
        <v>5</v>
      </c>
      <c r="V563" s="16">
        <f t="shared" si="81"/>
        <v>23</v>
      </c>
      <c r="W563" s="3">
        <v>22.5</v>
      </c>
      <c r="X563" s="7">
        <f t="shared" si="88"/>
        <v>4.75</v>
      </c>
      <c r="Y563" s="7">
        <f t="shared" si="89"/>
        <v>18.25</v>
      </c>
      <c r="AA563" s="18">
        <f>SUMIFS(Sheet3!C:C,Sheet3!B:B,'Franchise Wastage '!D563,Sheet3!A:A,'Franchise Wastage '!C564)</f>
        <v>24</v>
      </c>
      <c r="AC563" s="3">
        <f t="shared" si="82"/>
        <v>13.5</v>
      </c>
    </row>
    <row r="564" spans="1:29" ht="15" customHeight="1" x14ac:dyDescent="0.25">
      <c r="A564">
        <f t="shared" si="85"/>
        <v>18</v>
      </c>
      <c r="B564" s="20" t="s">
        <v>2161</v>
      </c>
      <c r="C564" s="20" t="s">
        <v>424</v>
      </c>
      <c r="D564" s="20" t="s">
        <v>429</v>
      </c>
      <c r="E564" s="20">
        <v>70</v>
      </c>
      <c r="F564" s="20">
        <v>0.8</v>
      </c>
      <c r="G564" s="10" t="s">
        <v>10</v>
      </c>
      <c r="H564" s="9">
        <v>10</v>
      </c>
      <c r="I564" s="9"/>
      <c r="J564" s="9">
        <v>1000</v>
      </c>
      <c r="K564" s="5">
        <f t="shared" si="86"/>
        <v>1.3333333333333333</v>
      </c>
      <c r="L564" s="6">
        <f t="shared" si="84"/>
        <v>0</v>
      </c>
      <c r="M564" s="3"/>
      <c r="N564" s="11">
        <f t="shared" si="87"/>
        <v>11.333333333333334</v>
      </c>
      <c r="O564" s="5"/>
      <c r="P564" s="5">
        <v>1</v>
      </c>
      <c r="Q564" s="5">
        <v>0.25</v>
      </c>
      <c r="R564" s="12">
        <f t="shared" si="83"/>
        <v>12.583333333333334</v>
      </c>
      <c r="S564" s="3"/>
      <c r="T564" s="9">
        <f>SUMIFS('Shop Wastage+CS Margin'!F:F,'Shop Wastage+CS Margin'!D:D,'Franchise Wastage '!D564,'Shop Wastage+CS Margin'!C:C,'Franchise Wastage '!C564)</f>
        <v>35</v>
      </c>
      <c r="U564" s="13">
        <f>SUMIFS('Shop Wastage+CS Margin'!A:A,'Shop Wastage+CS Margin'!D:D,'Franchise Wastage '!D564,'Shop Wastage+CS Margin'!C:C,'Franchise Wastage '!C564)</f>
        <v>5</v>
      </c>
      <c r="V564" s="16">
        <f t="shared" si="81"/>
        <v>17.833333333333336</v>
      </c>
      <c r="W564" s="3">
        <v>18</v>
      </c>
      <c r="X564" s="7">
        <f t="shared" si="88"/>
        <v>5.4166666666666661</v>
      </c>
      <c r="Y564" s="7">
        <f t="shared" si="89"/>
        <v>22.416666666666664</v>
      </c>
      <c r="AA564" s="18">
        <f>SUMIFS(Sheet3!C:C,Sheet3!B:B,'Franchise Wastage '!D564,Sheet3!A:A,'Franchise Wastage '!C565)</f>
        <v>0</v>
      </c>
      <c r="AC564" s="3">
        <f t="shared" si="82"/>
        <v>17</v>
      </c>
    </row>
    <row r="565" spans="1:29" ht="15" customHeight="1" x14ac:dyDescent="0.25">
      <c r="A565">
        <f t="shared" si="85"/>
        <v>27</v>
      </c>
      <c r="B565" s="20" t="s">
        <v>465</v>
      </c>
      <c r="C565" s="20" t="s">
        <v>56</v>
      </c>
      <c r="D565" s="20" t="s">
        <v>61</v>
      </c>
      <c r="E565" s="20">
        <v>65</v>
      </c>
      <c r="F565" s="20">
        <v>0</v>
      </c>
      <c r="G565" s="10" t="s">
        <v>10</v>
      </c>
      <c r="H565" s="9">
        <v>21</v>
      </c>
      <c r="I565" s="9"/>
      <c r="J565" s="9">
        <v>1000</v>
      </c>
      <c r="K565" s="5">
        <f t="shared" si="86"/>
        <v>0</v>
      </c>
      <c r="L565" s="6">
        <f t="shared" si="84"/>
        <v>0</v>
      </c>
      <c r="M565" s="3"/>
      <c r="N565" s="11">
        <f t="shared" si="87"/>
        <v>21</v>
      </c>
      <c r="O565" s="5"/>
      <c r="P565" s="5">
        <v>2</v>
      </c>
      <c r="Q565" s="5">
        <v>0.25</v>
      </c>
      <c r="R565" s="12">
        <f t="shared" si="83"/>
        <v>23.25</v>
      </c>
      <c r="S565" s="3"/>
      <c r="T565" s="9">
        <f>SUMIFS('Shop Wastage+CS Margin'!F:F,'Shop Wastage+CS Margin'!D:D,'Franchise Wastage '!D565,'Shop Wastage+CS Margin'!C:C,'Franchise Wastage '!C565)</f>
        <v>41</v>
      </c>
      <c r="U565" s="13">
        <f>SUMIFS('Shop Wastage+CS Margin'!A:A,'Shop Wastage+CS Margin'!D:D,'Franchise Wastage '!D565,'Shop Wastage+CS Margin'!C:C,'Franchise Wastage '!C565)</f>
        <v>5</v>
      </c>
      <c r="V565" s="16">
        <f t="shared" si="81"/>
        <v>28.5</v>
      </c>
      <c r="W565" s="3">
        <v>27</v>
      </c>
      <c r="X565" s="7">
        <f t="shared" si="88"/>
        <v>3.75</v>
      </c>
      <c r="Y565" s="7">
        <f t="shared" si="89"/>
        <v>17.75</v>
      </c>
      <c r="AA565" s="18">
        <f>SUMIFS(Sheet3!C:C,Sheet3!B:B,'Franchise Wastage '!D565,Sheet3!A:A,'Franchise Wastage '!C566)</f>
        <v>0</v>
      </c>
      <c r="AC565" s="3">
        <f t="shared" si="82"/>
        <v>14</v>
      </c>
    </row>
    <row r="566" spans="1:29" ht="15" customHeight="1" x14ac:dyDescent="0.25">
      <c r="A566">
        <f t="shared" si="85"/>
        <v>24</v>
      </c>
      <c r="B566" s="20" t="s">
        <v>2162</v>
      </c>
      <c r="C566" s="20" t="s">
        <v>466</v>
      </c>
      <c r="D566" s="20" t="s">
        <v>55</v>
      </c>
      <c r="E566" s="20">
        <v>70</v>
      </c>
      <c r="F566" s="20">
        <v>3</v>
      </c>
      <c r="G566" s="10" t="s">
        <v>10</v>
      </c>
      <c r="H566" s="9">
        <v>13</v>
      </c>
      <c r="I566" s="9"/>
      <c r="J566" s="9">
        <v>1000</v>
      </c>
      <c r="K566" s="5">
        <f t="shared" si="86"/>
        <v>5</v>
      </c>
      <c r="L566" s="6">
        <f t="shared" si="84"/>
        <v>0</v>
      </c>
      <c r="M566" s="3"/>
      <c r="N566" s="11">
        <f t="shared" si="87"/>
        <v>18</v>
      </c>
      <c r="O566" s="5"/>
      <c r="P566" s="5">
        <v>1</v>
      </c>
      <c r="Q566" s="5">
        <v>0.25</v>
      </c>
      <c r="R566" s="12">
        <f t="shared" si="83"/>
        <v>19.25</v>
      </c>
      <c r="S566" s="3"/>
      <c r="T566" s="9">
        <f>SUMIFS('Shop Wastage+CS Margin'!F:F,'Shop Wastage+CS Margin'!D:D,'Franchise Wastage '!D566,'Shop Wastage+CS Margin'!C:C,'Franchise Wastage '!C566)</f>
        <v>36</v>
      </c>
      <c r="U566" s="13">
        <f>SUMIFS('Shop Wastage+CS Margin'!A:A,'Shop Wastage+CS Margin'!D:D,'Franchise Wastage '!D566,'Shop Wastage+CS Margin'!C:C,'Franchise Wastage '!C566)</f>
        <v>5</v>
      </c>
      <c r="V566" s="16">
        <f t="shared" si="81"/>
        <v>24.5</v>
      </c>
      <c r="W566" s="3">
        <v>24</v>
      </c>
      <c r="X566" s="7">
        <f t="shared" si="88"/>
        <v>4.75</v>
      </c>
      <c r="Y566" s="7">
        <f t="shared" si="89"/>
        <v>16.75</v>
      </c>
      <c r="AA566" s="18">
        <f>SUMIFS(Sheet3!C:C,Sheet3!B:B,'Franchise Wastage '!D566,Sheet3!A:A,'Franchise Wastage '!C567)</f>
        <v>26</v>
      </c>
      <c r="AC566" s="3">
        <f t="shared" si="82"/>
        <v>12</v>
      </c>
    </row>
    <row r="567" spans="1:29" ht="15" customHeight="1" x14ac:dyDescent="0.25">
      <c r="A567">
        <f t="shared" si="85"/>
        <v>24</v>
      </c>
      <c r="B567" s="20" t="s">
        <v>2162</v>
      </c>
      <c r="C567" s="20" t="s">
        <v>54</v>
      </c>
      <c r="D567" s="20" t="s">
        <v>467</v>
      </c>
      <c r="E567" s="20">
        <v>70</v>
      </c>
      <c r="F567" s="20">
        <v>3</v>
      </c>
      <c r="G567" s="10" t="s">
        <v>10</v>
      </c>
      <c r="H567" s="9">
        <v>13</v>
      </c>
      <c r="I567" s="9"/>
      <c r="J567" s="9">
        <v>1000</v>
      </c>
      <c r="K567" s="5">
        <f t="shared" si="86"/>
        <v>5</v>
      </c>
      <c r="L567" s="6">
        <f t="shared" si="84"/>
        <v>0</v>
      </c>
      <c r="M567" s="3"/>
      <c r="N567" s="11">
        <f t="shared" si="87"/>
        <v>18</v>
      </c>
      <c r="O567" s="5"/>
      <c r="P567" s="5">
        <v>1</v>
      </c>
      <c r="Q567" s="5">
        <v>0.25</v>
      </c>
      <c r="R567" s="12">
        <f t="shared" si="83"/>
        <v>19.25</v>
      </c>
      <c r="S567" s="3"/>
      <c r="T567" s="9">
        <f>SUMIFS('Shop Wastage+CS Margin'!F:F,'Shop Wastage+CS Margin'!D:D,'Franchise Wastage '!D567,'Shop Wastage+CS Margin'!C:C,'Franchise Wastage '!C567)</f>
        <v>32</v>
      </c>
      <c r="U567" s="13">
        <f>SUMIFS('Shop Wastage+CS Margin'!A:A,'Shop Wastage+CS Margin'!D:D,'Franchise Wastage '!D567,'Shop Wastage+CS Margin'!C:C,'Franchise Wastage '!C567)</f>
        <v>5</v>
      </c>
      <c r="V567" s="16">
        <f t="shared" si="81"/>
        <v>24.5</v>
      </c>
      <c r="W567" s="3">
        <v>24</v>
      </c>
      <c r="X567" s="7">
        <f t="shared" si="88"/>
        <v>4.75</v>
      </c>
      <c r="Y567" s="7">
        <f t="shared" si="89"/>
        <v>12.75</v>
      </c>
      <c r="AA567" s="18">
        <f>SUMIFS(Sheet3!C:C,Sheet3!B:B,'Franchise Wastage '!D567,Sheet3!A:A,'Franchise Wastage '!C568)</f>
        <v>26</v>
      </c>
      <c r="AC567" s="3">
        <f t="shared" si="82"/>
        <v>8</v>
      </c>
    </row>
    <row r="568" spans="1:29" ht="15" customHeight="1" x14ac:dyDescent="0.25">
      <c r="A568">
        <f t="shared" si="85"/>
        <v>24</v>
      </c>
      <c r="B568" s="20" t="s">
        <v>2162</v>
      </c>
      <c r="C568" s="20" t="s">
        <v>54</v>
      </c>
      <c r="D568" s="20" t="s">
        <v>55</v>
      </c>
      <c r="E568" s="20">
        <v>70</v>
      </c>
      <c r="F568" s="20">
        <v>3</v>
      </c>
      <c r="G568" s="10" t="s">
        <v>10</v>
      </c>
      <c r="H568" s="9">
        <v>13</v>
      </c>
      <c r="I568" s="9"/>
      <c r="J568" s="9">
        <v>1000</v>
      </c>
      <c r="K568" s="5">
        <f t="shared" si="86"/>
        <v>5</v>
      </c>
      <c r="L568" s="6">
        <f t="shared" si="84"/>
        <v>0</v>
      </c>
      <c r="M568" s="3"/>
      <c r="N568" s="11">
        <f t="shared" si="87"/>
        <v>18</v>
      </c>
      <c r="O568" s="5"/>
      <c r="P568" s="5">
        <v>1</v>
      </c>
      <c r="Q568" s="5">
        <v>0.25</v>
      </c>
      <c r="R568" s="12">
        <f t="shared" si="83"/>
        <v>19.25</v>
      </c>
      <c r="S568" s="3"/>
      <c r="T568" s="9">
        <f>SUMIFS('Shop Wastage+CS Margin'!F:F,'Shop Wastage+CS Margin'!D:D,'Franchise Wastage '!D568,'Shop Wastage+CS Margin'!C:C,'Franchise Wastage '!C568)</f>
        <v>40</v>
      </c>
      <c r="U568" s="13">
        <f>SUMIFS('Shop Wastage+CS Margin'!A:A,'Shop Wastage+CS Margin'!D:D,'Franchise Wastage '!D568,'Shop Wastage+CS Margin'!C:C,'Franchise Wastage '!C568)</f>
        <v>5</v>
      </c>
      <c r="V568" s="16">
        <f t="shared" si="81"/>
        <v>24.5</v>
      </c>
      <c r="W568" s="3">
        <v>24</v>
      </c>
      <c r="X568" s="7">
        <f t="shared" si="88"/>
        <v>4.75</v>
      </c>
      <c r="Y568" s="7">
        <f t="shared" si="89"/>
        <v>20.75</v>
      </c>
      <c r="AA568" s="18">
        <f>SUMIFS(Sheet3!C:C,Sheet3!B:B,'Franchise Wastage '!D568,Sheet3!A:A,'Franchise Wastage '!C569)</f>
        <v>0</v>
      </c>
      <c r="AC568" s="3">
        <f t="shared" si="82"/>
        <v>16</v>
      </c>
    </row>
    <row r="569" spans="1:29" ht="15" customHeight="1" x14ac:dyDescent="0.25">
      <c r="A569">
        <f t="shared" si="85"/>
        <v>24</v>
      </c>
      <c r="B569" s="20" t="s">
        <v>2162</v>
      </c>
      <c r="C569" s="20" t="s">
        <v>237</v>
      </c>
      <c r="D569" s="20" t="s">
        <v>238</v>
      </c>
      <c r="E569" s="20">
        <v>70</v>
      </c>
      <c r="F569" s="20">
        <v>3</v>
      </c>
      <c r="G569" s="10" t="s">
        <v>10</v>
      </c>
      <c r="H569" s="9">
        <v>13</v>
      </c>
      <c r="I569" s="9"/>
      <c r="J569" s="9">
        <v>1000</v>
      </c>
      <c r="K569" s="5">
        <f t="shared" si="86"/>
        <v>5</v>
      </c>
      <c r="L569" s="6">
        <f t="shared" si="84"/>
        <v>0</v>
      </c>
      <c r="M569" s="3"/>
      <c r="N569" s="11">
        <f t="shared" si="87"/>
        <v>18</v>
      </c>
      <c r="O569" s="5"/>
      <c r="P569" s="5">
        <v>1</v>
      </c>
      <c r="Q569" s="5">
        <v>0.25</v>
      </c>
      <c r="R569" s="12">
        <f t="shared" si="83"/>
        <v>19.25</v>
      </c>
      <c r="S569" s="3"/>
      <c r="T569" s="9">
        <f>SUMIFS('Shop Wastage+CS Margin'!F:F,'Shop Wastage+CS Margin'!D:D,'Franchise Wastage '!D569,'Shop Wastage+CS Margin'!C:C,'Franchise Wastage '!C569)</f>
        <v>36</v>
      </c>
      <c r="U569" s="13">
        <f>SUMIFS('Shop Wastage+CS Margin'!A:A,'Shop Wastage+CS Margin'!D:D,'Franchise Wastage '!D569,'Shop Wastage+CS Margin'!C:C,'Franchise Wastage '!C569)</f>
        <v>5</v>
      </c>
      <c r="V569" s="16">
        <f t="shared" si="81"/>
        <v>24.5</v>
      </c>
      <c r="W569" s="3">
        <v>24</v>
      </c>
      <c r="X569" s="7">
        <f t="shared" si="88"/>
        <v>4.75</v>
      </c>
      <c r="Y569" s="7">
        <f t="shared" si="89"/>
        <v>16.75</v>
      </c>
      <c r="AA569" s="18">
        <f>SUMIFS(Sheet3!C:C,Sheet3!B:B,'Franchise Wastage '!D569,Sheet3!A:A,'Franchise Wastage '!C570)</f>
        <v>0</v>
      </c>
      <c r="AC569" s="3">
        <f t="shared" si="82"/>
        <v>12</v>
      </c>
    </row>
    <row r="570" spans="1:29" ht="15" customHeight="1" x14ac:dyDescent="0.25">
      <c r="A570">
        <f t="shared" si="85"/>
        <v>24</v>
      </c>
      <c r="B570" s="20" t="s">
        <v>2162</v>
      </c>
      <c r="C570" s="20" t="s">
        <v>56</v>
      </c>
      <c r="D570" s="20" t="s">
        <v>61</v>
      </c>
      <c r="E570" s="20">
        <v>70</v>
      </c>
      <c r="F570" s="20">
        <v>3</v>
      </c>
      <c r="G570" s="10" t="s">
        <v>10</v>
      </c>
      <c r="H570" s="9">
        <v>13</v>
      </c>
      <c r="I570" s="9"/>
      <c r="J570" s="9">
        <v>1000</v>
      </c>
      <c r="K570" s="5">
        <f t="shared" si="86"/>
        <v>5</v>
      </c>
      <c r="L570" s="6">
        <f t="shared" si="84"/>
        <v>0</v>
      </c>
      <c r="M570" s="3"/>
      <c r="N570" s="11">
        <f t="shared" si="87"/>
        <v>18</v>
      </c>
      <c r="O570" s="5"/>
      <c r="P570" s="5">
        <v>2</v>
      </c>
      <c r="Q570" s="5">
        <v>0.25</v>
      </c>
      <c r="R570" s="12">
        <f t="shared" si="83"/>
        <v>20.25</v>
      </c>
      <c r="S570" s="3"/>
      <c r="T570" s="9">
        <f>SUMIFS('Shop Wastage+CS Margin'!F:F,'Shop Wastage+CS Margin'!D:D,'Franchise Wastage '!D570,'Shop Wastage+CS Margin'!C:C,'Franchise Wastage '!C570)</f>
        <v>41</v>
      </c>
      <c r="U570" s="13">
        <f>SUMIFS('Shop Wastage+CS Margin'!A:A,'Shop Wastage+CS Margin'!D:D,'Franchise Wastage '!D570,'Shop Wastage+CS Margin'!C:C,'Franchise Wastage '!C570)</f>
        <v>5</v>
      </c>
      <c r="V570" s="16">
        <f t="shared" si="81"/>
        <v>25.5</v>
      </c>
      <c r="W570" s="3">
        <v>24</v>
      </c>
      <c r="X570" s="7">
        <f t="shared" si="88"/>
        <v>3.75</v>
      </c>
      <c r="Y570" s="7">
        <f t="shared" si="89"/>
        <v>20.75</v>
      </c>
      <c r="AA570" s="18">
        <f>SUMIFS(Sheet3!C:C,Sheet3!B:B,'Franchise Wastage '!D570,Sheet3!A:A,'Franchise Wastage '!C571)</f>
        <v>35</v>
      </c>
      <c r="AC570" s="3">
        <f t="shared" si="82"/>
        <v>17</v>
      </c>
    </row>
    <row r="571" spans="1:29" ht="15" customHeight="1" x14ac:dyDescent="0.25">
      <c r="A571">
        <f t="shared" si="85"/>
        <v>24</v>
      </c>
      <c r="B571" s="20" t="s">
        <v>2162</v>
      </c>
      <c r="C571" s="20" t="s">
        <v>468</v>
      </c>
      <c r="D571" s="20" t="s">
        <v>55</v>
      </c>
      <c r="E571" s="20">
        <v>70</v>
      </c>
      <c r="F571" s="20">
        <v>3</v>
      </c>
      <c r="G571" s="10" t="s">
        <v>10</v>
      </c>
      <c r="H571" s="9">
        <v>13</v>
      </c>
      <c r="I571" s="9"/>
      <c r="J571" s="9">
        <v>1000</v>
      </c>
      <c r="K571" s="5">
        <f t="shared" si="86"/>
        <v>5</v>
      </c>
      <c r="L571" s="6">
        <f t="shared" si="84"/>
        <v>0</v>
      </c>
      <c r="M571" s="3"/>
      <c r="N571" s="11">
        <f t="shared" si="87"/>
        <v>18</v>
      </c>
      <c r="O571" s="5"/>
      <c r="P571" s="5">
        <v>1</v>
      </c>
      <c r="Q571" s="5">
        <v>0.25</v>
      </c>
      <c r="R571" s="12">
        <f t="shared" ref="R571:R631" si="90">N571+P571+Q571</f>
        <v>19.25</v>
      </c>
      <c r="S571" s="3"/>
      <c r="T571" s="9">
        <f>SUMIFS('Shop Wastage+CS Margin'!F:F,'Shop Wastage+CS Margin'!D:D,'Franchise Wastage '!D571,'Shop Wastage+CS Margin'!C:C,'Franchise Wastage '!C571)</f>
        <v>46</v>
      </c>
      <c r="U571" s="13">
        <f>SUMIFS('Shop Wastage+CS Margin'!A:A,'Shop Wastage+CS Margin'!D:D,'Franchise Wastage '!D571,'Shop Wastage+CS Margin'!C:C,'Franchise Wastage '!C571)</f>
        <v>5</v>
      </c>
      <c r="V571" s="16">
        <f t="shared" si="81"/>
        <v>24.5</v>
      </c>
      <c r="W571" s="3">
        <v>24</v>
      </c>
      <c r="X571" s="7">
        <f t="shared" si="88"/>
        <v>4.75</v>
      </c>
      <c r="Y571" s="7">
        <f t="shared" si="89"/>
        <v>26.75</v>
      </c>
      <c r="AA571" s="18">
        <f>SUMIFS(Sheet3!C:C,Sheet3!B:B,'Franchise Wastage '!D571,Sheet3!A:A,'Franchise Wastage '!C572)</f>
        <v>0</v>
      </c>
      <c r="AC571" s="3">
        <f t="shared" si="82"/>
        <v>22</v>
      </c>
    </row>
    <row r="572" spans="1:29" ht="15" customHeight="1" x14ac:dyDescent="0.25">
      <c r="A572">
        <f t="shared" si="85"/>
        <v>4.5</v>
      </c>
      <c r="B572" s="20" t="s">
        <v>2163</v>
      </c>
      <c r="C572" s="20" t="s">
        <v>122</v>
      </c>
      <c r="D572" s="20" t="s">
        <v>123</v>
      </c>
      <c r="E572" s="20">
        <v>100</v>
      </c>
      <c r="F572" s="20">
        <v>10</v>
      </c>
      <c r="G572" s="10" t="s">
        <v>20</v>
      </c>
      <c r="H572" s="9">
        <v>0</v>
      </c>
      <c r="I572" s="9"/>
      <c r="J572" s="9">
        <v>10</v>
      </c>
      <c r="K572" s="5">
        <f t="shared" si="86"/>
        <v>0</v>
      </c>
      <c r="L572" s="6">
        <f t="shared" ref="L572:L632" si="91">(((IF(G572="Pcs",F572,"0"))/J572)*1000)/($D$1*10)</f>
        <v>1.6666666666666667</v>
      </c>
      <c r="M572" s="3"/>
      <c r="N572" s="11">
        <f t="shared" si="87"/>
        <v>1.6666666666666667</v>
      </c>
      <c r="O572" s="5"/>
      <c r="P572" s="5">
        <v>0.5</v>
      </c>
      <c r="Q572" s="5">
        <v>0.25</v>
      </c>
      <c r="R572" s="12">
        <f t="shared" si="90"/>
        <v>2.416666666666667</v>
      </c>
      <c r="S572" s="3"/>
      <c r="T572" s="9">
        <f>SUMIFS('Shop Wastage+CS Margin'!F:F,'Shop Wastage+CS Margin'!D:D,'Franchise Wastage '!D572,'Shop Wastage+CS Margin'!C:C,'Franchise Wastage '!C572)</f>
        <v>13</v>
      </c>
      <c r="U572" s="13">
        <f>SUMIFS('Shop Wastage+CS Margin'!A:A,'Shop Wastage+CS Margin'!D:D,'Franchise Wastage '!D572,'Shop Wastage+CS Margin'!C:C,'Franchise Wastage '!C572)</f>
        <v>2</v>
      </c>
      <c r="V572" s="16">
        <f t="shared" si="81"/>
        <v>4.666666666666667</v>
      </c>
      <c r="W572" s="3">
        <v>4.5</v>
      </c>
      <c r="X572" s="7">
        <f t="shared" si="88"/>
        <v>2.083333333333333</v>
      </c>
      <c r="Y572" s="7">
        <f t="shared" si="89"/>
        <v>10.583333333333332</v>
      </c>
      <c r="AA572" s="18">
        <f>SUMIFS(Sheet3!C:C,Sheet3!B:B,'Franchise Wastage '!D572,Sheet3!A:A,'Franchise Wastage '!C573)</f>
        <v>4</v>
      </c>
      <c r="AC572" s="3">
        <f t="shared" si="82"/>
        <v>8.5</v>
      </c>
    </row>
    <row r="573" spans="1:29" ht="15" customHeight="1" x14ac:dyDescent="0.25">
      <c r="A573">
        <f t="shared" si="85"/>
        <v>4.5</v>
      </c>
      <c r="B573" s="20" t="s">
        <v>2163</v>
      </c>
      <c r="C573" s="20" t="s">
        <v>122</v>
      </c>
      <c r="D573" s="20" t="s">
        <v>124</v>
      </c>
      <c r="E573" s="20">
        <v>100</v>
      </c>
      <c r="F573" s="20">
        <v>10</v>
      </c>
      <c r="G573" s="10" t="s">
        <v>20</v>
      </c>
      <c r="H573" s="9">
        <v>0</v>
      </c>
      <c r="I573" s="9"/>
      <c r="J573" s="9">
        <v>40</v>
      </c>
      <c r="K573" s="5">
        <f t="shared" si="86"/>
        <v>0</v>
      </c>
      <c r="L573" s="6">
        <f t="shared" si="91"/>
        <v>0.41666666666666669</v>
      </c>
      <c r="M573" s="3"/>
      <c r="N573" s="11">
        <f t="shared" si="87"/>
        <v>0.41666666666666669</v>
      </c>
      <c r="O573" s="5"/>
      <c r="P573" s="5">
        <v>0.5</v>
      </c>
      <c r="Q573" s="5">
        <v>0.25</v>
      </c>
      <c r="R573" s="12">
        <f t="shared" si="90"/>
        <v>1.1666666666666667</v>
      </c>
      <c r="S573" s="3"/>
      <c r="T573" s="9">
        <f>SUMIFS('Shop Wastage+CS Margin'!F:F,'Shop Wastage+CS Margin'!D:D,'Franchise Wastage '!D573,'Shop Wastage+CS Margin'!C:C,'Franchise Wastage '!C573)</f>
        <v>12</v>
      </c>
      <c r="U573" s="13">
        <f>SUMIFS('Shop Wastage+CS Margin'!A:A,'Shop Wastage+CS Margin'!D:D,'Franchise Wastage '!D573,'Shop Wastage+CS Margin'!C:C,'Franchise Wastage '!C573)</f>
        <v>2</v>
      </c>
      <c r="V573" s="16">
        <f t="shared" si="81"/>
        <v>3.416666666666667</v>
      </c>
      <c r="W573" s="3">
        <v>4.5</v>
      </c>
      <c r="X573" s="7">
        <f t="shared" si="88"/>
        <v>3.333333333333333</v>
      </c>
      <c r="Y573" s="7">
        <f t="shared" si="89"/>
        <v>10.833333333333334</v>
      </c>
      <c r="AA573" s="18">
        <f>SUMIFS(Sheet3!C:C,Sheet3!B:B,'Franchise Wastage '!D573,Sheet3!A:A,'Franchise Wastage '!C574)</f>
        <v>4.1835748792270531</v>
      </c>
      <c r="AC573" s="3">
        <f t="shared" si="82"/>
        <v>7.5</v>
      </c>
    </row>
    <row r="574" spans="1:29" ht="15" customHeight="1" x14ac:dyDescent="0.25">
      <c r="A574">
        <f t="shared" si="85"/>
        <v>4.5</v>
      </c>
      <c r="B574" s="20" t="s">
        <v>2163</v>
      </c>
      <c r="C574" s="20" t="s">
        <v>122</v>
      </c>
      <c r="D574" s="20" t="s">
        <v>125</v>
      </c>
      <c r="E574" s="20">
        <v>100</v>
      </c>
      <c r="F574" s="20">
        <v>10</v>
      </c>
      <c r="G574" s="10" t="s">
        <v>20</v>
      </c>
      <c r="H574" s="9">
        <v>0</v>
      </c>
      <c r="I574" s="9"/>
      <c r="J574" s="9">
        <v>35</v>
      </c>
      <c r="K574" s="5">
        <f t="shared" si="86"/>
        <v>0</v>
      </c>
      <c r="L574" s="6">
        <f t="shared" si="91"/>
        <v>0.47619047619047622</v>
      </c>
      <c r="M574" s="3"/>
      <c r="N574" s="11">
        <f t="shared" si="87"/>
        <v>0.47619047619047622</v>
      </c>
      <c r="O574" s="5"/>
      <c r="P574" s="5">
        <v>0.5</v>
      </c>
      <c r="Q574" s="5">
        <v>0.25</v>
      </c>
      <c r="R574" s="12">
        <f t="shared" si="90"/>
        <v>1.2261904761904763</v>
      </c>
      <c r="S574" s="3"/>
      <c r="T574" s="9">
        <f>SUMIFS('Shop Wastage+CS Margin'!F:F,'Shop Wastage+CS Margin'!D:D,'Franchise Wastage '!D574,'Shop Wastage+CS Margin'!C:C,'Franchise Wastage '!C574)</f>
        <v>12</v>
      </c>
      <c r="U574" s="13">
        <f>SUMIFS('Shop Wastage+CS Margin'!A:A,'Shop Wastage+CS Margin'!D:D,'Franchise Wastage '!D574,'Shop Wastage+CS Margin'!C:C,'Franchise Wastage '!C574)</f>
        <v>2</v>
      </c>
      <c r="V574" s="16">
        <f t="shared" si="81"/>
        <v>3.4761904761904763</v>
      </c>
      <c r="W574" s="3">
        <v>4.5</v>
      </c>
      <c r="X574" s="7">
        <f t="shared" si="88"/>
        <v>3.2738095238095237</v>
      </c>
      <c r="Y574" s="7">
        <f t="shared" si="89"/>
        <v>10.773809523809524</v>
      </c>
      <c r="AA574" s="18">
        <f>SUMIFS(Sheet3!C:C,Sheet3!B:B,'Franchise Wastage '!D574,Sheet3!A:A,'Franchise Wastage '!C575)</f>
        <v>4.028643639427127</v>
      </c>
      <c r="AC574" s="3">
        <f t="shared" si="82"/>
        <v>7.5</v>
      </c>
    </row>
    <row r="575" spans="1:29" ht="15" customHeight="1" x14ac:dyDescent="0.25">
      <c r="A575">
        <f t="shared" si="85"/>
        <v>4.5</v>
      </c>
      <c r="B575" s="20" t="s">
        <v>2163</v>
      </c>
      <c r="C575" s="20" t="s">
        <v>122</v>
      </c>
      <c r="D575" s="20" t="s">
        <v>126</v>
      </c>
      <c r="E575" s="20">
        <v>100</v>
      </c>
      <c r="F575" s="20">
        <v>10</v>
      </c>
      <c r="G575" s="10" t="s">
        <v>20</v>
      </c>
      <c r="H575" s="9">
        <v>0</v>
      </c>
      <c r="I575" s="9"/>
      <c r="J575" s="9">
        <v>35</v>
      </c>
      <c r="K575" s="5">
        <f t="shared" si="86"/>
        <v>0</v>
      </c>
      <c r="L575" s="6">
        <f t="shared" si="91"/>
        <v>0.47619047619047622</v>
      </c>
      <c r="M575" s="3"/>
      <c r="N575" s="11">
        <f t="shared" si="87"/>
        <v>0.47619047619047622</v>
      </c>
      <c r="O575" s="5"/>
      <c r="P575" s="5">
        <v>0.5</v>
      </c>
      <c r="Q575" s="5">
        <v>0.25</v>
      </c>
      <c r="R575" s="12">
        <f t="shared" si="90"/>
        <v>1.2261904761904763</v>
      </c>
      <c r="S575" s="3"/>
      <c r="T575" s="9">
        <f>SUMIFS('Shop Wastage+CS Margin'!F:F,'Shop Wastage+CS Margin'!D:D,'Franchise Wastage '!D575,'Shop Wastage+CS Margin'!C:C,'Franchise Wastage '!C575)</f>
        <v>13</v>
      </c>
      <c r="U575" s="13">
        <f>SUMIFS('Shop Wastage+CS Margin'!A:A,'Shop Wastage+CS Margin'!D:D,'Franchise Wastage '!D575,'Shop Wastage+CS Margin'!C:C,'Franchise Wastage '!C575)</f>
        <v>2</v>
      </c>
      <c r="V575" s="16">
        <f t="shared" si="81"/>
        <v>3.4761904761904763</v>
      </c>
      <c r="W575" s="3">
        <v>4.5</v>
      </c>
      <c r="X575" s="7">
        <f t="shared" si="88"/>
        <v>3.2738095238095237</v>
      </c>
      <c r="Y575" s="7">
        <f t="shared" si="89"/>
        <v>11.773809523809524</v>
      </c>
      <c r="AA575" s="18">
        <f>SUMIFS(Sheet3!C:C,Sheet3!B:B,'Franchise Wastage '!D575,Sheet3!A:A,'Franchise Wastage '!C576)</f>
        <v>4.1505791505791505</v>
      </c>
      <c r="AC575" s="3">
        <f t="shared" si="82"/>
        <v>8.5</v>
      </c>
    </row>
    <row r="576" spans="1:29" ht="15" customHeight="1" x14ac:dyDescent="0.25">
      <c r="A576">
        <f t="shared" si="85"/>
        <v>4.5</v>
      </c>
      <c r="B576" s="20" t="s">
        <v>2163</v>
      </c>
      <c r="C576" s="20" t="s">
        <v>122</v>
      </c>
      <c r="D576" s="20" t="s">
        <v>127</v>
      </c>
      <c r="E576" s="20">
        <v>100</v>
      </c>
      <c r="F576" s="20">
        <v>10</v>
      </c>
      <c r="G576" s="10" t="s">
        <v>20</v>
      </c>
      <c r="H576" s="9">
        <v>0</v>
      </c>
      <c r="I576" s="9"/>
      <c r="J576" s="9">
        <v>15</v>
      </c>
      <c r="K576" s="5">
        <f t="shared" si="86"/>
        <v>0</v>
      </c>
      <c r="L576" s="6">
        <f t="shared" si="91"/>
        <v>1.1111111111111109</v>
      </c>
      <c r="M576" s="3"/>
      <c r="N576" s="11">
        <f t="shared" si="87"/>
        <v>1.1111111111111109</v>
      </c>
      <c r="O576" s="5"/>
      <c r="P576" s="5">
        <v>0.5</v>
      </c>
      <c r="Q576" s="5">
        <v>0.25</v>
      </c>
      <c r="R576" s="12">
        <f t="shared" si="90"/>
        <v>1.8611111111111109</v>
      </c>
      <c r="S576" s="3"/>
      <c r="T576" s="9">
        <f>SUMIFS('Shop Wastage+CS Margin'!F:F,'Shop Wastage+CS Margin'!D:D,'Franchise Wastage '!D576,'Shop Wastage+CS Margin'!C:C,'Franchise Wastage '!C576)</f>
        <v>13</v>
      </c>
      <c r="U576" s="13">
        <f>SUMIFS('Shop Wastage+CS Margin'!A:A,'Shop Wastage+CS Margin'!D:D,'Franchise Wastage '!D576,'Shop Wastage+CS Margin'!C:C,'Franchise Wastage '!C576)</f>
        <v>2</v>
      </c>
      <c r="V576" s="16">
        <f t="shared" si="81"/>
        <v>4.1111111111111107</v>
      </c>
      <c r="W576" s="3">
        <v>4.5</v>
      </c>
      <c r="X576" s="7">
        <f t="shared" si="88"/>
        <v>2.6388888888888893</v>
      </c>
      <c r="Y576" s="7">
        <f t="shared" si="89"/>
        <v>11.138888888888889</v>
      </c>
      <c r="AA576" s="18">
        <f>SUMIFS(Sheet3!C:C,Sheet3!B:B,'Franchise Wastage '!D576,Sheet3!A:A,'Franchise Wastage '!C577)</f>
        <v>4.2061994609164417</v>
      </c>
      <c r="AC576" s="3">
        <f t="shared" si="82"/>
        <v>8.5</v>
      </c>
    </row>
    <row r="577" spans="1:29" ht="15" customHeight="1" x14ac:dyDescent="0.25">
      <c r="A577">
        <f t="shared" si="85"/>
        <v>4.5</v>
      </c>
      <c r="B577" s="20" t="s">
        <v>2163</v>
      </c>
      <c r="C577" s="20" t="s">
        <v>122</v>
      </c>
      <c r="D577" s="20" t="s">
        <v>128</v>
      </c>
      <c r="E577" s="20">
        <v>100</v>
      </c>
      <c r="F577" s="20">
        <v>10</v>
      </c>
      <c r="G577" s="10" t="s">
        <v>20</v>
      </c>
      <c r="H577" s="9">
        <v>0</v>
      </c>
      <c r="I577" s="9"/>
      <c r="J577" s="9">
        <v>45</v>
      </c>
      <c r="K577" s="5">
        <f t="shared" si="86"/>
        <v>0</v>
      </c>
      <c r="L577" s="6">
        <f t="shared" si="91"/>
        <v>0.37037037037037035</v>
      </c>
      <c r="M577" s="3"/>
      <c r="N577" s="11">
        <f t="shared" si="87"/>
        <v>0.37037037037037035</v>
      </c>
      <c r="O577" s="5"/>
      <c r="P577" s="5">
        <v>0.5</v>
      </c>
      <c r="Q577" s="5">
        <v>0.25</v>
      </c>
      <c r="R577" s="12">
        <f t="shared" si="90"/>
        <v>1.1203703703703702</v>
      </c>
      <c r="S577" s="3"/>
      <c r="T577" s="9">
        <f>SUMIFS('Shop Wastage+CS Margin'!F:F,'Shop Wastage+CS Margin'!D:D,'Franchise Wastage '!D577,'Shop Wastage+CS Margin'!C:C,'Franchise Wastage '!C577)</f>
        <v>12</v>
      </c>
      <c r="U577" s="13">
        <f>SUMIFS('Shop Wastage+CS Margin'!A:A,'Shop Wastage+CS Margin'!D:D,'Franchise Wastage '!D577,'Shop Wastage+CS Margin'!C:C,'Franchise Wastage '!C577)</f>
        <v>2</v>
      </c>
      <c r="V577" s="16">
        <f t="shared" si="81"/>
        <v>3.3703703703703702</v>
      </c>
      <c r="W577" s="3">
        <v>4.5</v>
      </c>
      <c r="X577" s="7">
        <f t="shared" si="88"/>
        <v>3.3796296296296298</v>
      </c>
      <c r="Y577" s="7">
        <f t="shared" si="89"/>
        <v>10.87962962962963</v>
      </c>
      <c r="AA577" s="18">
        <f>SUMIFS(Sheet3!C:C,Sheet3!B:B,'Franchise Wastage '!D577,Sheet3!A:A,'Franchise Wastage '!C578)</f>
        <v>4.0035335689045937</v>
      </c>
      <c r="AC577" s="3">
        <f t="shared" si="82"/>
        <v>7.5</v>
      </c>
    </row>
    <row r="578" spans="1:29" ht="15" customHeight="1" x14ac:dyDescent="0.25">
      <c r="A578">
        <f t="shared" si="85"/>
        <v>6</v>
      </c>
      <c r="B578" s="20" t="s">
        <v>2163</v>
      </c>
      <c r="C578" s="20" t="s">
        <v>122</v>
      </c>
      <c r="D578" s="20" t="s">
        <v>129</v>
      </c>
      <c r="E578" s="20">
        <v>100</v>
      </c>
      <c r="F578" s="20">
        <v>10</v>
      </c>
      <c r="G578" s="10" t="s">
        <v>20</v>
      </c>
      <c r="H578" s="9">
        <v>0</v>
      </c>
      <c r="I578" s="9"/>
      <c r="J578" s="9">
        <v>15</v>
      </c>
      <c r="K578" s="5">
        <f t="shared" si="86"/>
        <v>0</v>
      </c>
      <c r="L578" s="6">
        <f t="shared" si="91"/>
        <v>1.1111111111111109</v>
      </c>
      <c r="M578" s="3"/>
      <c r="N578" s="11">
        <f t="shared" si="87"/>
        <v>1.1111111111111109</v>
      </c>
      <c r="O578" s="5"/>
      <c r="P578" s="5">
        <v>0.5</v>
      </c>
      <c r="Q578" s="5">
        <v>0.25</v>
      </c>
      <c r="R578" s="12">
        <f t="shared" si="90"/>
        <v>1.8611111111111109</v>
      </c>
      <c r="S578" s="3"/>
      <c r="T578" s="9">
        <f>SUMIFS('Shop Wastage+CS Margin'!F:F,'Shop Wastage+CS Margin'!D:D,'Franchise Wastage '!D578,'Shop Wastage+CS Margin'!C:C,'Franchise Wastage '!C578)</f>
        <v>14</v>
      </c>
      <c r="U578" s="13">
        <f>SUMIFS('Shop Wastage+CS Margin'!A:A,'Shop Wastage+CS Margin'!D:D,'Franchise Wastage '!D578,'Shop Wastage+CS Margin'!C:C,'Franchise Wastage '!C578)</f>
        <v>2</v>
      </c>
      <c r="V578" s="16">
        <f t="shared" si="81"/>
        <v>4.1111111111111107</v>
      </c>
      <c r="W578" s="3">
        <v>6</v>
      </c>
      <c r="X578" s="7">
        <f t="shared" si="88"/>
        <v>4.1388888888888893</v>
      </c>
      <c r="Y578" s="7">
        <f t="shared" si="89"/>
        <v>12.138888888888889</v>
      </c>
      <c r="AA578" s="18">
        <f>SUMIFS(Sheet3!C:C,Sheet3!B:B,'Franchise Wastage '!D578,Sheet3!A:A,'Franchise Wastage '!C579)</f>
        <v>4</v>
      </c>
      <c r="AC578" s="3">
        <f t="shared" si="82"/>
        <v>8</v>
      </c>
    </row>
    <row r="579" spans="1:29" ht="15" customHeight="1" x14ac:dyDescent="0.25">
      <c r="A579">
        <f t="shared" si="85"/>
        <v>8</v>
      </c>
      <c r="B579" s="20" t="s">
        <v>2163</v>
      </c>
      <c r="C579" s="20" t="s">
        <v>122</v>
      </c>
      <c r="D579" s="20" t="s">
        <v>130</v>
      </c>
      <c r="E579" s="20">
        <v>100</v>
      </c>
      <c r="F579" s="20">
        <v>10</v>
      </c>
      <c r="G579" s="10" t="s">
        <v>20</v>
      </c>
      <c r="H579" s="9">
        <v>0</v>
      </c>
      <c r="I579" s="9"/>
      <c r="J579" s="9">
        <v>5</v>
      </c>
      <c r="K579" s="5">
        <f t="shared" si="86"/>
        <v>0</v>
      </c>
      <c r="L579" s="6">
        <f t="shared" si="91"/>
        <v>3.3333333333333335</v>
      </c>
      <c r="M579" s="3"/>
      <c r="N579" s="11">
        <f t="shared" si="87"/>
        <v>3.3333333333333335</v>
      </c>
      <c r="O579" s="5"/>
      <c r="P579" s="5">
        <v>0.5</v>
      </c>
      <c r="Q579" s="5">
        <v>0.25</v>
      </c>
      <c r="R579" s="12">
        <f t="shared" si="90"/>
        <v>4.0833333333333339</v>
      </c>
      <c r="S579" s="3"/>
      <c r="T579" s="9">
        <f>SUMIFS('Shop Wastage+CS Margin'!F:F,'Shop Wastage+CS Margin'!D:D,'Franchise Wastage '!D579,'Shop Wastage+CS Margin'!C:C,'Franchise Wastage '!C579)</f>
        <v>26</v>
      </c>
      <c r="U579" s="13">
        <f>SUMIFS('Shop Wastage+CS Margin'!A:A,'Shop Wastage+CS Margin'!D:D,'Franchise Wastage '!D579,'Shop Wastage+CS Margin'!C:C,'Franchise Wastage '!C579)</f>
        <v>3</v>
      </c>
      <c r="V579" s="16">
        <f t="shared" si="81"/>
        <v>7.3333333333333339</v>
      </c>
      <c r="W579" s="3">
        <v>8</v>
      </c>
      <c r="X579" s="7">
        <f t="shared" si="88"/>
        <v>3.9166666666666661</v>
      </c>
      <c r="Y579" s="7">
        <f t="shared" si="89"/>
        <v>21.916666666666664</v>
      </c>
      <c r="AA579" s="18">
        <f>SUMIFS(Sheet3!C:C,Sheet3!B:B,'Franchise Wastage '!D579,Sheet3!A:A,'Franchise Wastage '!C580)</f>
        <v>11.614678899082568</v>
      </c>
      <c r="AC579" s="3">
        <f t="shared" si="82"/>
        <v>18</v>
      </c>
    </row>
    <row r="580" spans="1:29" ht="15" customHeight="1" x14ac:dyDescent="0.25">
      <c r="A580">
        <f t="shared" si="85"/>
        <v>4.5</v>
      </c>
      <c r="B580" s="20" t="s">
        <v>2163</v>
      </c>
      <c r="C580" s="20" t="s">
        <v>122</v>
      </c>
      <c r="D580" s="20" t="s">
        <v>131</v>
      </c>
      <c r="E580" s="20">
        <v>100</v>
      </c>
      <c r="F580" s="20">
        <v>10</v>
      </c>
      <c r="G580" s="10" t="s">
        <v>20</v>
      </c>
      <c r="H580" s="9">
        <v>0</v>
      </c>
      <c r="I580" s="9"/>
      <c r="J580" s="9">
        <v>35</v>
      </c>
      <c r="K580" s="5">
        <f t="shared" si="86"/>
        <v>0</v>
      </c>
      <c r="L580" s="6">
        <f t="shared" si="91"/>
        <v>0.47619047619047622</v>
      </c>
      <c r="M580" s="3"/>
      <c r="N580" s="11">
        <f t="shared" si="87"/>
        <v>0.47619047619047622</v>
      </c>
      <c r="O580" s="5"/>
      <c r="P580" s="5">
        <v>0.5</v>
      </c>
      <c r="Q580" s="5">
        <v>0.25</v>
      </c>
      <c r="R580" s="12">
        <f t="shared" si="90"/>
        <v>1.2261904761904763</v>
      </c>
      <c r="S580" s="3"/>
      <c r="T580" s="9">
        <f>SUMIFS('Shop Wastage+CS Margin'!F:F,'Shop Wastage+CS Margin'!D:D,'Franchise Wastage '!D580,'Shop Wastage+CS Margin'!C:C,'Franchise Wastage '!C580)</f>
        <v>12</v>
      </c>
      <c r="U580" s="13">
        <f>SUMIFS('Shop Wastage+CS Margin'!A:A,'Shop Wastage+CS Margin'!D:D,'Franchise Wastage '!D580,'Shop Wastage+CS Margin'!C:C,'Franchise Wastage '!C580)</f>
        <v>2</v>
      </c>
      <c r="V580" s="16">
        <f t="shared" si="81"/>
        <v>3.4761904761904763</v>
      </c>
      <c r="W580" s="3">
        <v>4.5</v>
      </c>
      <c r="X580" s="7">
        <f t="shared" si="88"/>
        <v>3.2738095238095237</v>
      </c>
      <c r="Y580" s="7">
        <f t="shared" si="89"/>
        <v>10.773809523809524</v>
      </c>
      <c r="AA580" s="18">
        <f>SUMIFS(Sheet3!C:C,Sheet3!B:B,'Franchise Wastage '!D580,Sheet3!A:A,'Franchise Wastage '!C581)</f>
        <v>4.0088105726872243</v>
      </c>
      <c r="AC580" s="3">
        <f t="shared" si="82"/>
        <v>7.5</v>
      </c>
    </row>
    <row r="581" spans="1:29" ht="15" customHeight="1" x14ac:dyDescent="0.25">
      <c r="A581">
        <f t="shared" si="85"/>
        <v>4.5</v>
      </c>
      <c r="B581" s="20" t="s">
        <v>2163</v>
      </c>
      <c r="C581" s="20" t="s">
        <v>122</v>
      </c>
      <c r="D581" s="20" t="s">
        <v>132</v>
      </c>
      <c r="E581" s="20">
        <v>100</v>
      </c>
      <c r="F581" s="20">
        <v>10</v>
      </c>
      <c r="G581" s="10" t="s">
        <v>20</v>
      </c>
      <c r="H581" s="9">
        <v>0</v>
      </c>
      <c r="I581" s="9"/>
      <c r="J581" s="9">
        <v>15</v>
      </c>
      <c r="K581" s="5">
        <f t="shared" si="86"/>
        <v>0</v>
      </c>
      <c r="L581" s="6">
        <f t="shared" si="91"/>
        <v>1.1111111111111109</v>
      </c>
      <c r="M581" s="3"/>
      <c r="N581" s="11">
        <f t="shared" si="87"/>
        <v>1.1111111111111109</v>
      </c>
      <c r="O581" s="5"/>
      <c r="P581" s="5">
        <v>0.5</v>
      </c>
      <c r="Q581" s="5">
        <v>0.25</v>
      </c>
      <c r="R581" s="12">
        <f t="shared" si="90"/>
        <v>1.8611111111111109</v>
      </c>
      <c r="S581" s="3"/>
      <c r="T581" s="9">
        <f>SUMIFS('Shop Wastage+CS Margin'!F:F,'Shop Wastage+CS Margin'!D:D,'Franchise Wastage '!D581,'Shop Wastage+CS Margin'!C:C,'Franchise Wastage '!C581)</f>
        <v>13</v>
      </c>
      <c r="U581" s="13">
        <f>SUMIFS('Shop Wastage+CS Margin'!A:A,'Shop Wastage+CS Margin'!D:D,'Franchise Wastage '!D581,'Shop Wastage+CS Margin'!C:C,'Franchise Wastage '!C581)</f>
        <v>2</v>
      </c>
      <c r="V581" s="16">
        <f t="shared" ref="V581:V644" si="92">R581+U581+Q581</f>
        <v>4.1111111111111107</v>
      </c>
      <c r="W581" s="3">
        <v>4.5</v>
      </c>
      <c r="X581" s="7">
        <f t="shared" si="88"/>
        <v>2.6388888888888893</v>
      </c>
      <c r="Y581" s="7">
        <f t="shared" si="89"/>
        <v>11.138888888888889</v>
      </c>
      <c r="AA581" s="18">
        <f>SUMIFS(Sheet3!C:C,Sheet3!B:B,'Franchise Wastage '!D581,Sheet3!A:A,'Franchise Wastage '!C582)</f>
        <v>4.0489130434782608</v>
      </c>
      <c r="AC581" s="3">
        <f t="shared" si="82"/>
        <v>8.5</v>
      </c>
    </row>
    <row r="582" spans="1:29" ht="15" customHeight="1" x14ac:dyDescent="0.25">
      <c r="A582">
        <f t="shared" si="85"/>
        <v>6</v>
      </c>
      <c r="B582" s="20" t="s">
        <v>2163</v>
      </c>
      <c r="C582" s="20" t="s">
        <v>122</v>
      </c>
      <c r="D582" s="20" t="s">
        <v>133</v>
      </c>
      <c r="E582" s="20">
        <v>100</v>
      </c>
      <c r="F582" s="20">
        <v>10</v>
      </c>
      <c r="G582" s="10" t="s">
        <v>20</v>
      </c>
      <c r="H582" s="9">
        <v>0</v>
      </c>
      <c r="I582" s="9"/>
      <c r="J582" s="9">
        <v>8</v>
      </c>
      <c r="K582" s="5">
        <f t="shared" si="86"/>
        <v>0</v>
      </c>
      <c r="L582" s="6">
        <f t="shared" si="91"/>
        <v>2.0833333333333335</v>
      </c>
      <c r="M582" s="3"/>
      <c r="N582" s="11">
        <f t="shared" si="87"/>
        <v>2.0833333333333335</v>
      </c>
      <c r="O582" s="5"/>
      <c r="P582" s="5">
        <v>0.5</v>
      </c>
      <c r="Q582" s="5">
        <v>0.25</v>
      </c>
      <c r="R582" s="12">
        <f t="shared" si="90"/>
        <v>2.8333333333333335</v>
      </c>
      <c r="S582" s="3"/>
      <c r="T582" s="9">
        <f>SUMIFS('Shop Wastage+CS Margin'!F:F,'Shop Wastage+CS Margin'!D:D,'Franchise Wastage '!D582,'Shop Wastage+CS Margin'!C:C,'Franchise Wastage '!C582)</f>
        <v>14</v>
      </c>
      <c r="U582" s="13">
        <f>SUMIFS('Shop Wastage+CS Margin'!A:A,'Shop Wastage+CS Margin'!D:D,'Franchise Wastage '!D582,'Shop Wastage+CS Margin'!C:C,'Franchise Wastage '!C582)</f>
        <v>2</v>
      </c>
      <c r="V582" s="16">
        <f t="shared" si="92"/>
        <v>5.0833333333333339</v>
      </c>
      <c r="W582" s="3">
        <v>6</v>
      </c>
      <c r="X582" s="7">
        <f t="shared" si="88"/>
        <v>3.1666666666666665</v>
      </c>
      <c r="Y582" s="7">
        <f t="shared" si="89"/>
        <v>11.166666666666666</v>
      </c>
      <c r="AA582" s="18">
        <f>SUMIFS(Sheet3!C:C,Sheet3!B:B,'Franchise Wastage '!D582,Sheet3!A:A,'Franchise Wastage '!C583)</f>
        <v>0</v>
      </c>
      <c r="AC582" s="3">
        <f t="shared" si="82"/>
        <v>8</v>
      </c>
    </row>
    <row r="583" spans="1:29" ht="15" customHeight="1" x14ac:dyDescent="0.25">
      <c r="A583">
        <f t="shared" si="85"/>
        <v>7.5</v>
      </c>
      <c r="B583" s="20" t="s">
        <v>2163</v>
      </c>
      <c r="C583" s="20" t="s">
        <v>172</v>
      </c>
      <c r="D583" s="20" t="s">
        <v>173</v>
      </c>
      <c r="E583" s="20">
        <v>100</v>
      </c>
      <c r="F583" s="20">
        <v>10</v>
      </c>
      <c r="G583" s="10" t="s">
        <v>20</v>
      </c>
      <c r="H583" s="9">
        <v>0</v>
      </c>
      <c r="I583" s="9"/>
      <c r="J583" s="9">
        <v>8</v>
      </c>
      <c r="K583" s="5">
        <f t="shared" si="86"/>
        <v>0</v>
      </c>
      <c r="L583" s="6">
        <f t="shared" si="91"/>
        <v>2.0833333333333335</v>
      </c>
      <c r="M583" s="3"/>
      <c r="N583" s="11">
        <f t="shared" si="87"/>
        <v>2.0833333333333335</v>
      </c>
      <c r="O583" s="5"/>
      <c r="P583" s="5">
        <v>1</v>
      </c>
      <c r="Q583" s="5">
        <v>0.25</v>
      </c>
      <c r="R583" s="12">
        <f t="shared" si="90"/>
        <v>3.3333333333333335</v>
      </c>
      <c r="S583" s="3"/>
      <c r="T583" s="9">
        <f>SUMIFS('Shop Wastage+CS Margin'!F:F,'Shop Wastage+CS Margin'!D:D,'Franchise Wastage '!D583,'Shop Wastage+CS Margin'!C:C,'Franchise Wastage '!C583)</f>
        <v>15</v>
      </c>
      <c r="U583" s="13">
        <f>SUMIFS('Shop Wastage+CS Margin'!A:A,'Shop Wastage+CS Margin'!D:D,'Franchise Wastage '!D583,'Shop Wastage+CS Margin'!C:C,'Franchise Wastage '!C583)</f>
        <v>3</v>
      </c>
      <c r="V583" s="16">
        <f t="shared" si="92"/>
        <v>6.5833333333333339</v>
      </c>
      <c r="W583" s="3">
        <v>7.5</v>
      </c>
      <c r="X583" s="7">
        <f t="shared" si="88"/>
        <v>4.1666666666666661</v>
      </c>
      <c r="Y583" s="7">
        <f t="shared" si="89"/>
        <v>11.666666666666666</v>
      </c>
      <c r="AA583" s="18">
        <f>SUMIFS(Sheet3!C:C,Sheet3!B:B,'Franchise Wastage '!D583,Sheet3!A:A,'Franchise Wastage '!C584)</f>
        <v>9</v>
      </c>
      <c r="AC583" s="3">
        <f t="shared" si="82"/>
        <v>7.5</v>
      </c>
    </row>
    <row r="584" spans="1:29" ht="15" customHeight="1" x14ac:dyDescent="0.25">
      <c r="A584">
        <f t="shared" si="85"/>
        <v>7.5</v>
      </c>
      <c r="B584" s="20" t="s">
        <v>2163</v>
      </c>
      <c r="C584" s="20" t="s">
        <v>172</v>
      </c>
      <c r="D584" s="20" t="s">
        <v>174</v>
      </c>
      <c r="E584" s="20">
        <v>100</v>
      </c>
      <c r="F584" s="20">
        <v>10</v>
      </c>
      <c r="G584" s="10" t="s">
        <v>20</v>
      </c>
      <c r="H584" s="9">
        <v>0</v>
      </c>
      <c r="I584" s="9"/>
      <c r="J584" s="9">
        <v>8</v>
      </c>
      <c r="K584" s="5">
        <f t="shared" si="86"/>
        <v>0</v>
      </c>
      <c r="L584" s="6">
        <f t="shared" si="91"/>
        <v>2.0833333333333335</v>
      </c>
      <c r="M584" s="3"/>
      <c r="N584" s="11">
        <f t="shared" si="87"/>
        <v>2.0833333333333335</v>
      </c>
      <c r="O584" s="5"/>
      <c r="P584" s="5">
        <v>1</v>
      </c>
      <c r="Q584" s="5">
        <v>0.25</v>
      </c>
      <c r="R584" s="12">
        <f t="shared" si="90"/>
        <v>3.3333333333333335</v>
      </c>
      <c r="S584" s="3"/>
      <c r="T584" s="9">
        <f>SUMIFS('Shop Wastage+CS Margin'!F:F,'Shop Wastage+CS Margin'!D:D,'Franchise Wastage '!D584,'Shop Wastage+CS Margin'!C:C,'Franchise Wastage '!C584)</f>
        <v>15</v>
      </c>
      <c r="U584" s="13">
        <f>SUMIFS('Shop Wastage+CS Margin'!A:A,'Shop Wastage+CS Margin'!D:D,'Franchise Wastage '!D584,'Shop Wastage+CS Margin'!C:C,'Franchise Wastage '!C584)</f>
        <v>3</v>
      </c>
      <c r="V584" s="16">
        <f t="shared" si="92"/>
        <v>6.5833333333333339</v>
      </c>
      <c r="W584" s="3">
        <v>7.5</v>
      </c>
      <c r="X584" s="7">
        <f t="shared" si="88"/>
        <v>4.1666666666666661</v>
      </c>
      <c r="Y584" s="7">
        <f t="shared" si="89"/>
        <v>11.666666666666666</v>
      </c>
      <c r="AA584" s="18">
        <f>SUMIFS(Sheet3!C:C,Sheet3!B:B,'Franchise Wastage '!D584,Sheet3!A:A,'Franchise Wastage '!C585)</f>
        <v>9</v>
      </c>
      <c r="AC584" s="3">
        <f t="shared" ref="AC584:AC647" si="93">T584-W584</f>
        <v>7.5</v>
      </c>
    </row>
    <row r="585" spans="1:29" ht="15" customHeight="1" x14ac:dyDescent="0.25">
      <c r="A585">
        <f t="shared" si="85"/>
        <v>7.5</v>
      </c>
      <c r="B585" s="20" t="s">
        <v>2163</v>
      </c>
      <c r="C585" s="20" t="s">
        <v>172</v>
      </c>
      <c r="D585" s="20" t="s">
        <v>175</v>
      </c>
      <c r="E585" s="20">
        <v>100</v>
      </c>
      <c r="F585" s="20">
        <v>10</v>
      </c>
      <c r="G585" s="10" t="s">
        <v>20</v>
      </c>
      <c r="H585" s="9">
        <v>0</v>
      </c>
      <c r="I585" s="9"/>
      <c r="J585" s="9">
        <v>8</v>
      </c>
      <c r="K585" s="5">
        <f t="shared" si="86"/>
        <v>0</v>
      </c>
      <c r="L585" s="6">
        <f t="shared" si="91"/>
        <v>2.0833333333333335</v>
      </c>
      <c r="M585" s="3"/>
      <c r="N585" s="11">
        <f t="shared" si="87"/>
        <v>2.0833333333333335</v>
      </c>
      <c r="O585" s="5"/>
      <c r="P585" s="5">
        <v>1</v>
      </c>
      <c r="Q585" s="5">
        <v>0.25</v>
      </c>
      <c r="R585" s="12">
        <f t="shared" si="90"/>
        <v>3.3333333333333335</v>
      </c>
      <c r="S585" s="3"/>
      <c r="T585" s="9">
        <f>SUMIFS('Shop Wastage+CS Margin'!F:F,'Shop Wastage+CS Margin'!D:D,'Franchise Wastage '!D585,'Shop Wastage+CS Margin'!C:C,'Franchise Wastage '!C585)</f>
        <v>15</v>
      </c>
      <c r="U585" s="13">
        <f>SUMIFS('Shop Wastage+CS Margin'!A:A,'Shop Wastage+CS Margin'!D:D,'Franchise Wastage '!D585,'Shop Wastage+CS Margin'!C:C,'Franchise Wastage '!C585)</f>
        <v>3</v>
      </c>
      <c r="V585" s="16">
        <f t="shared" si="92"/>
        <v>6.5833333333333339</v>
      </c>
      <c r="W585" s="3">
        <v>7.5</v>
      </c>
      <c r="X585" s="7">
        <f t="shared" si="88"/>
        <v>4.1666666666666661</v>
      </c>
      <c r="Y585" s="7">
        <f t="shared" si="89"/>
        <v>11.666666666666666</v>
      </c>
      <c r="AA585" s="18">
        <f>SUMIFS(Sheet3!C:C,Sheet3!B:B,'Franchise Wastage '!D585,Sheet3!A:A,'Franchise Wastage '!C586)</f>
        <v>9</v>
      </c>
      <c r="AC585" s="3">
        <f t="shared" si="93"/>
        <v>7.5</v>
      </c>
    </row>
    <row r="586" spans="1:29" ht="15" customHeight="1" x14ac:dyDescent="0.25">
      <c r="A586">
        <f t="shared" si="85"/>
        <v>7.5</v>
      </c>
      <c r="B586" s="20" t="s">
        <v>2163</v>
      </c>
      <c r="C586" s="20" t="s">
        <v>172</v>
      </c>
      <c r="D586" s="20" t="s">
        <v>176</v>
      </c>
      <c r="E586" s="20">
        <v>100</v>
      </c>
      <c r="F586" s="20">
        <v>10</v>
      </c>
      <c r="G586" s="10" t="s">
        <v>20</v>
      </c>
      <c r="H586" s="9">
        <v>0</v>
      </c>
      <c r="I586" s="9"/>
      <c r="J586" s="9">
        <v>8</v>
      </c>
      <c r="K586" s="5">
        <f t="shared" si="86"/>
        <v>0</v>
      </c>
      <c r="L586" s="6">
        <f t="shared" si="91"/>
        <v>2.0833333333333335</v>
      </c>
      <c r="M586" s="3"/>
      <c r="N586" s="11">
        <f t="shared" si="87"/>
        <v>2.0833333333333335</v>
      </c>
      <c r="O586" s="5"/>
      <c r="P586" s="5">
        <v>1</v>
      </c>
      <c r="Q586" s="5">
        <v>0.25</v>
      </c>
      <c r="R586" s="12">
        <f t="shared" si="90"/>
        <v>3.3333333333333335</v>
      </c>
      <c r="S586" s="3"/>
      <c r="T586" s="9">
        <f>SUMIFS('Shop Wastage+CS Margin'!F:F,'Shop Wastage+CS Margin'!D:D,'Franchise Wastage '!D586,'Shop Wastage+CS Margin'!C:C,'Franchise Wastage '!C586)</f>
        <v>15</v>
      </c>
      <c r="U586" s="13">
        <f>SUMIFS('Shop Wastage+CS Margin'!A:A,'Shop Wastage+CS Margin'!D:D,'Franchise Wastage '!D586,'Shop Wastage+CS Margin'!C:C,'Franchise Wastage '!C586)</f>
        <v>3</v>
      </c>
      <c r="V586" s="16">
        <f t="shared" si="92"/>
        <v>6.5833333333333339</v>
      </c>
      <c r="W586" s="3">
        <v>7.5</v>
      </c>
      <c r="X586" s="7">
        <f t="shared" si="88"/>
        <v>4.1666666666666661</v>
      </c>
      <c r="Y586" s="7">
        <f t="shared" si="89"/>
        <v>11.666666666666666</v>
      </c>
      <c r="AA586" s="18">
        <f>SUMIFS(Sheet3!C:C,Sheet3!B:B,'Franchise Wastage '!D586,Sheet3!A:A,'Franchise Wastage '!C587)</f>
        <v>9</v>
      </c>
      <c r="AC586" s="3">
        <f t="shared" si="93"/>
        <v>7.5</v>
      </c>
    </row>
    <row r="587" spans="1:29" ht="15" customHeight="1" x14ac:dyDescent="0.25">
      <c r="A587">
        <f t="shared" si="85"/>
        <v>7.5</v>
      </c>
      <c r="B587" s="20" t="s">
        <v>2163</v>
      </c>
      <c r="C587" s="20" t="s">
        <v>172</v>
      </c>
      <c r="D587" s="20" t="s">
        <v>177</v>
      </c>
      <c r="E587" s="20">
        <v>100</v>
      </c>
      <c r="F587" s="20">
        <v>10</v>
      </c>
      <c r="G587" s="10" t="s">
        <v>20</v>
      </c>
      <c r="H587" s="9">
        <v>0</v>
      </c>
      <c r="I587" s="9"/>
      <c r="J587" s="9">
        <v>8</v>
      </c>
      <c r="K587" s="5">
        <f t="shared" si="86"/>
        <v>0</v>
      </c>
      <c r="L587" s="6">
        <f t="shared" si="91"/>
        <v>2.0833333333333335</v>
      </c>
      <c r="M587" s="3"/>
      <c r="N587" s="11">
        <f t="shared" si="87"/>
        <v>2.0833333333333335</v>
      </c>
      <c r="O587" s="5"/>
      <c r="P587" s="5">
        <v>1</v>
      </c>
      <c r="Q587" s="5">
        <v>0.25</v>
      </c>
      <c r="R587" s="12">
        <f t="shared" si="90"/>
        <v>3.3333333333333335</v>
      </c>
      <c r="S587" s="3"/>
      <c r="T587" s="9">
        <f>SUMIFS('Shop Wastage+CS Margin'!F:F,'Shop Wastage+CS Margin'!D:D,'Franchise Wastage '!D587,'Shop Wastage+CS Margin'!C:C,'Franchise Wastage '!C587)</f>
        <v>15</v>
      </c>
      <c r="U587" s="13">
        <f>SUMIFS('Shop Wastage+CS Margin'!A:A,'Shop Wastage+CS Margin'!D:D,'Franchise Wastage '!D587,'Shop Wastage+CS Margin'!C:C,'Franchise Wastage '!C587)</f>
        <v>3</v>
      </c>
      <c r="V587" s="16">
        <f t="shared" si="92"/>
        <v>6.5833333333333339</v>
      </c>
      <c r="W587" s="3">
        <v>7.5</v>
      </c>
      <c r="X587" s="7">
        <f t="shared" si="88"/>
        <v>4.1666666666666661</v>
      </c>
      <c r="Y587" s="7">
        <f t="shared" si="89"/>
        <v>11.666666666666666</v>
      </c>
      <c r="AA587" s="18">
        <f>SUMIFS(Sheet3!C:C,Sheet3!B:B,'Franchise Wastage '!D587,Sheet3!A:A,'Franchise Wastage '!C588)</f>
        <v>0</v>
      </c>
      <c r="AC587" s="3">
        <f t="shared" si="93"/>
        <v>7.5</v>
      </c>
    </row>
    <row r="588" spans="1:29" ht="15" customHeight="1" x14ac:dyDescent="0.25">
      <c r="A588">
        <f t="shared" si="85"/>
        <v>7.5</v>
      </c>
      <c r="B588" s="20" t="s">
        <v>2163</v>
      </c>
      <c r="C588" s="20" t="s">
        <v>172</v>
      </c>
      <c r="D588" s="20" t="s">
        <v>178</v>
      </c>
      <c r="E588" s="20">
        <v>100</v>
      </c>
      <c r="F588" s="20">
        <v>10</v>
      </c>
      <c r="G588" s="10" t="s">
        <v>20</v>
      </c>
      <c r="H588" s="9">
        <v>0</v>
      </c>
      <c r="I588" s="9"/>
      <c r="J588" s="9">
        <v>8</v>
      </c>
      <c r="K588" s="5">
        <f t="shared" si="86"/>
        <v>0</v>
      </c>
      <c r="L588" s="6">
        <f t="shared" si="91"/>
        <v>2.0833333333333335</v>
      </c>
      <c r="M588" s="3"/>
      <c r="N588" s="11">
        <f t="shared" si="87"/>
        <v>2.0833333333333335</v>
      </c>
      <c r="O588" s="5"/>
      <c r="P588" s="5">
        <v>1</v>
      </c>
      <c r="Q588" s="5">
        <v>0.25</v>
      </c>
      <c r="R588" s="12">
        <f t="shared" si="90"/>
        <v>3.3333333333333335</v>
      </c>
      <c r="S588" s="3"/>
      <c r="T588" s="9">
        <f>SUMIFS('Shop Wastage+CS Margin'!F:F,'Shop Wastage+CS Margin'!D:D,'Franchise Wastage '!D588,'Shop Wastage+CS Margin'!C:C,'Franchise Wastage '!C588)</f>
        <v>15</v>
      </c>
      <c r="U588" s="13">
        <f>SUMIFS('Shop Wastage+CS Margin'!A:A,'Shop Wastage+CS Margin'!D:D,'Franchise Wastage '!D588,'Shop Wastage+CS Margin'!C:C,'Franchise Wastage '!C588)</f>
        <v>3</v>
      </c>
      <c r="V588" s="16">
        <f t="shared" si="92"/>
        <v>6.5833333333333339</v>
      </c>
      <c r="W588" s="3">
        <v>7.5</v>
      </c>
      <c r="X588" s="7">
        <f t="shared" si="88"/>
        <v>4.1666666666666661</v>
      </c>
      <c r="Y588" s="7">
        <f t="shared" si="89"/>
        <v>11.666666666666666</v>
      </c>
      <c r="AA588" s="18">
        <f>SUMIFS(Sheet3!C:C,Sheet3!B:B,'Franchise Wastage '!D588,Sheet3!A:A,'Franchise Wastage '!C589)</f>
        <v>0</v>
      </c>
      <c r="AC588" s="3">
        <f t="shared" si="93"/>
        <v>7.5</v>
      </c>
    </row>
    <row r="589" spans="1:29" ht="15" customHeight="1" x14ac:dyDescent="0.25">
      <c r="A589">
        <f t="shared" si="85"/>
        <v>7.5</v>
      </c>
      <c r="B589" s="20" t="s">
        <v>2163</v>
      </c>
      <c r="C589" s="20" t="s">
        <v>172</v>
      </c>
      <c r="D589" s="20" t="s">
        <v>179</v>
      </c>
      <c r="E589" s="20">
        <v>100</v>
      </c>
      <c r="F589" s="20">
        <v>10</v>
      </c>
      <c r="G589" s="10" t="s">
        <v>20</v>
      </c>
      <c r="H589" s="9">
        <v>0</v>
      </c>
      <c r="I589" s="9"/>
      <c r="J589" s="9">
        <v>8</v>
      </c>
      <c r="K589" s="5">
        <f t="shared" si="86"/>
        <v>0</v>
      </c>
      <c r="L589" s="6">
        <f t="shared" si="91"/>
        <v>2.0833333333333335</v>
      </c>
      <c r="M589" s="3"/>
      <c r="N589" s="11">
        <f t="shared" si="87"/>
        <v>2.0833333333333335</v>
      </c>
      <c r="O589" s="5"/>
      <c r="P589" s="5">
        <v>1</v>
      </c>
      <c r="Q589" s="5">
        <v>0.25</v>
      </c>
      <c r="R589" s="12">
        <f t="shared" si="90"/>
        <v>3.3333333333333335</v>
      </c>
      <c r="S589" s="3"/>
      <c r="T589" s="9">
        <f>SUMIFS('Shop Wastage+CS Margin'!F:F,'Shop Wastage+CS Margin'!D:D,'Franchise Wastage '!D589,'Shop Wastage+CS Margin'!C:C,'Franchise Wastage '!C589)</f>
        <v>15</v>
      </c>
      <c r="U589" s="13">
        <f>SUMIFS('Shop Wastage+CS Margin'!A:A,'Shop Wastage+CS Margin'!D:D,'Franchise Wastage '!D589,'Shop Wastage+CS Margin'!C:C,'Franchise Wastage '!C589)</f>
        <v>3</v>
      </c>
      <c r="V589" s="16">
        <f t="shared" si="92"/>
        <v>6.5833333333333339</v>
      </c>
      <c r="W589" s="3">
        <v>7.5</v>
      </c>
      <c r="X589" s="7">
        <f t="shared" si="88"/>
        <v>4.1666666666666661</v>
      </c>
      <c r="Y589" s="7">
        <f t="shared" si="89"/>
        <v>11.666666666666666</v>
      </c>
      <c r="AA589" s="18">
        <f>SUMIFS(Sheet3!C:C,Sheet3!B:B,'Franchise Wastage '!D589,Sheet3!A:A,'Franchise Wastage '!C590)</f>
        <v>9</v>
      </c>
      <c r="AC589" s="3">
        <f t="shared" si="93"/>
        <v>7.5</v>
      </c>
    </row>
    <row r="590" spans="1:29" ht="15" customHeight="1" x14ac:dyDescent="0.25">
      <c r="A590">
        <f t="shared" si="85"/>
        <v>7.5</v>
      </c>
      <c r="B590" s="20" t="s">
        <v>2163</v>
      </c>
      <c r="C590" s="20" t="s">
        <v>172</v>
      </c>
      <c r="D590" s="20" t="s">
        <v>180</v>
      </c>
      <c r="E590" s="20">
        <v>100</v>
      </c>
      <c r="F590" s="20">
        <v>10</v>
      </c>
      <c r="G590" s="10" t="s">
        <v>20</v>
      </c>
      <c r="H590" s="9">
        <v>0</v>
      </c>
      <c r="I590" s="9"/>
      <c r="J590" s="9">
        <v>8</v>
      </c>
      <c r="K590" s="5">
        <f t="shared" si="86"/>
        <v>0</v>
      </c>
      <c r="L590" s="6">
        <f t="shared" si="91"/>
        <v>2.0833333333333335</v>
      </c>
      <c r="M590" s="3"/>
      <c r="N590" s="11">
        <f t="shared" si="87"/>
        <v>2.0833333333333335</v>
      </c>
      <c r="O590" s="5"/>
      <c r="P590" s="5">
        <v>1</v>
      </c>
      <c r="Q590" s="5">
        <v>0.25</v>
      </c>
      <c r="R590" s="12">
        <f t="shared" si="90"/>
        <v>3.3333333333333335</v>
      </c>
      <c r="S590" s="3"/>
      <c r="T590" s="9">
        <f>SUMIFS('Shop Wastage+CS Margin'!F:F,'Shop Wastage+CS Margin'!D:D,'Franchise Wastage '!D590,'Shop Wastage+CS Margin'!C:C,'Franchise Wastage '!C590)</f>
        <v>15</v>
      </c>
      <c r="U590" s="13">
        <f>SUMIFS('Shop Wastage+CS Margin'!A:A,'Shop Wastage+CS Margin'!D:D,'Franchise Wastage '!D590,'Shop Wastage+CS Margin'!C:C,'Franchise Wastage '!C590)</f>
        <v>3</v>
      </c>
      <c r="V590" s="16">
        <f t="shared" si="92"/>
        <v>6.5833333333333339</v>
      </c>
      <c r="W590" s="3">
        <v>7.5</v>
      </c>
      <c r="X590" s="7">
        <f t="shared" si="88"/>
        <v>4.1666666666666661</v>
      </c>
      <c r="Y590" s="7">
        <f t="shared" si="89"/>
        <v>11.666666666666666</v>
      </c>
      <c r="AA590" s="18">
        <f>SUMIFS(Sheet3!C:C,Sheet3!B:B,'Franchise Wastage '!D590,Sheet3!A:A,'Franchise Wastage '!C591)</f>
        <v>9</v>
      </c>
      <c r="AC590" s="3">
        <f t="shared" si="93"/>
        <v>7.5</v>
      </c>
    </row>
    <row r="591" spans="1:29" ht="15" customHeight="1" x14ac:dyDescent="0.25">
      <c r="A591">
        <f t="shared" si="85"/>
        <v>7.5</v>
      </c>
      <c r="B591" s="20" t="s">
        <v>2163</v>
      </c>
      <c r="C591" s="20" t="s">
        <v>172</v>
      </c>
      <c r="D591" s="20" t="s">
        <v>181</v>
      </c>
      <c r="E591" s="20">
        <v>100</v>
      </c>
      <c r="F591" s="20">
        <v>10</v>
      </c>
      <c r="G591" s="10" t="s">
        <v>20</v>
      </c>
      <c r="H591" s="9">
        <v>0</v>
      </c>
      <c r="I591" s="9"/>
      <c r="J591" s="9">
        <v>8</v>
      </c>
      <c r="K591" s="5">
        <f t="shared" si="86"/>
        <v>0</v>
      </c>
      <c r="L591" s="6">
        <f t="shared" si="91"/>
        <v>2.0833333333333335</v>
      </c>
      <c r="M591" s="3"/>
      <c r="N591" s="11">
        <f t="shared" si="87"/>
        <v>2.0833333333333335</v>
      </c>
      <c r="O591" s="5"/>
      <c r="P591" s="5">
        <v>1</v>
      </c>
      <c r="Q591" s="5">
        <v>0.25</v>
      </c>
      <c r="R591" s="12">
        <f t="shared" si="90"/>
        <v>3.3333333333333335</v>
      </c>
      <c r="S591" s="3"/>
      <c r="T591" s="9">
        <f>SUMIFS('Shop Wastage+CS Margin'!F:F,'Shop Wastage+CS Margin'!D:D,'Franchise Wastage '!D591,'Shop Wastage+CS Margin'!C:C,'Franchise Wastage '!C591)</f>
        <v>15</v>
      </c>
      <c r="U591" s="13">
        <f>SUMIFS('Shop Wastage+CS Margin'!A:A,'Shop Wastage+CS Margin'!D:D,'Franchise Wastage '!D591,'Shop Wastage+CS Margin'!C:C,'Franchise Wastage '!C591)</f>
        <v>3</v>
      </c>
      <c r="V591" s="16">
        <f t="shared" si="92"/>
        <v>6.5833333333333339</v>
      </c>
      <c r="W591" s="3">
        <v>7.5</v>
      </c>
      <c r="X591" s="7">
        <f t="shared" si="88"/>
        <v>4.1666666666666661</v>
      </c>
      <c r="Y591" s="7">
        <f t="shared" si="89"/>
        <v>11.666666666666666</v>
      </c>
      <c r="AA591" s="18">
        <f>SUMIFS(Sheet3!C:C,Sheet3!B:B,'Franchise Wastage '!D591,Sheet3!A:A,'Franchise Wastage '!C592)</f>
        <v>9</v>
      </c>
      <c r="AC591" s="3">
        <f t="shared" si="93"/>
        <v>7.5</v>
      </c>
    </row>
    <row r="592" spans="1:29" ht="15" customHeight="1" x14ac:dyDescent="0.25">
      <c r="A592">
        <f t="shared" si="85"/>
        <v>7.5</v>
      </c>
      <c r="B592" s="20" t="s">
        <v>2163</v>
      </c>
      <c r="C592" s="20" t="s">
        <v>172</v>
      </c>
      <c r="D592" s="20" t="s">
        <v>182</v>
      </c>
      <c r="E592" s="20">
        <v>100</v>
      </c>
      <c r="F592" s="20">
        <v>10</v>
      </c>
      <c r="G592" s="10" t="s">
        <v>20</v>
      </c>
      <c r="H592" s="9">
        <v>0</v>
      </c>
      <c r="I592" s="9"/>
      <c r="J592" s="9">
        <v>8</v>
      </c>
      <c r="K592" s="5">
        <f t="shared" si="86"/>
        <v>0</v>
      </c>
      <c r="L592" s="6">
        <f t="shared" si="91"/>
        <v>2.0833333333333335</v>
      </c>
      <c r="M592" s="3"/>
      <c r="N592" s="11">
        <f t="shared" si="87"/>
        <v>2.0833333333333335</v>
      </c>
      <c r="O592" s="5"/>
      <c r="P592" s="5">
        <v>1</v>
      </c>
      <c r="Q592" s="5">
        <v>0.25</v>
      </c>
      <c r="R592" s="12">
        <f t="shared" si="90"/>
        <v>3.3333333333333335</v>
      </c>
      <c r="S592" s="3"/>
      <c r="T592" s="9">
        <f>SUMIFS('Shop Wastage+CS Margin'!F:F,'Shop Wastage+CS Margin'!D:D,'Franchise Wastage '!D592,'Shop Wastage+CS Margin'!C:C,'Franchise Wastage '!C592)</f>
        <v>15</v>
      </c>
      <c r="U592" s="13">
        <f>SUMIFS('Shop Wastage+CS Margin'!A:A,'Shop Wastage+CS Margin'!D:D,'Franchise Wastage '!D592,'Shop Wastage+CS Margin'!C:C,'Franchise Wastage '!C592)</f>
        <v>3</v>
      </c>
      <c r="V592" s="16">
        <f t="shared" si="92"/>
        <v>6.5833333333333339</v>
      </c>
      <c r="W592" s="3">
        <v>7.5</v>
      </c>
      <c r="X592" s="7">
        <f t="shared" si="88"/>
        <v>4.1666666666666661</v>
      </c>
      <c r="Y592" s="7">
        <f t="shared" si="89"/>
        <v>11.666666666666666</v>
      </c>
      <c r="AA592" s="18">
        <f>SUMIFS(Sheet3!C:C,Sheet3!B:B,'Franchise Wastage '!D592,Sheet3!A:A,'Franchise Wastage '!C593)</f>
        <v>9</v>
      </c>
      <c r="AC592" s="3">
        <f t="shared" si="93"/>
        <v>7.5</v>
      </c>
    </row>
    <row r="593" spans="1:29" ht="15" customHeight="1" x14ac:dyDescent="0.25">
      <c r="A593">
        <f t="shared" si="85"/>
        <v>7.5</v>
      </c>
      <c r="B593" s="20" t="s">
        <v>2163</v>
      </c>
      <c r="C593" s="20" t="s">
        <v>172</v>
      </c>
      <c r="D593" s="20" t="s">
        <v>183</v>
      </c>
      <c r="E593" s="20">
        <v>100</v>
      </c>
      <c r="F593" s="20">
        <v>10</v>
      </c>
      <c r="G593" s="10" t="s">
        <v>20</v>
      </c>
      <c r="H593" s="9">
        <v>0</v>
      </c>
      <c r="I593" s="9"/>
      <c r="J593" s="9">
        <v>8</v>
      </c>
      <c r="K593" s="5">
        <f t="shared" si="86"/>
        <v>0</v>
      </c>
      <c r="L593" s="6">
        <f t="shared" si="91"/>
        <v>2.0833333333333335</v>
      </c>
      <c r="M593" s="3"/>
      <c r="N593" s="11">
        <f t="shared" si="87"/>
        <v>2.0833333333333335</v>
      </c>
      <c r="O593" s="5"/>
      <c r="P593" s="5">
        <v>1</v>
      </c>
      <c r="Q593" s="5">
        <v>0.25</v>
      </c>
      <c r="R593" s="12">
        <f t="shared" si="90"/>
        <v>3.3333333333333335</v>
      </c>
      <c r="S593" s="3"/>
      <c r="T593" s="9">
        <f>SUMIFS('Shop Wastage+CS Margin'!F:F,'Shop Wastage+CS Margin'!D:D,'Franchise Wastage '!D593,'Shop Wastage+CS Margin'!C:C,'Franchise Wastage '!C593)</f>
        <v>15</v>
      </c>
      <c r="U593" s="13">
        <f>SUMIFS('Shop Wastage+CS Margin'!A:A,'Shop Wastage+CS Margin'!D:D,'Franchise Wastage '!D593,'Shop Wastage+CS Margin'!C:C,'Franchise Wastage '!C593)</f>
        <v>3</v>
      </c>
      <c r="V593" s="16">
        <f t="shared" si="92"/>
        <v>6.5833333333333339</v>
      </c>
      <c r="W593" s="3">
        <v>7.5</v>
      </c>
      <c r="X593" s="7">
        <f t="shared" si="88"/>
        <v>4.1666666666666661</v>
      </c>
      <c r="Y593" s="7">
        <f t="shared" si="89"/>
        <v>11.666666666666666</v>
      </c>
      <c r="AA593" s="18">
        <f>SUMIFS(Sheet3!C:C,Sheet3!B:B,'Franchise Wastage '!D593,Sheet3!A:A,'Franchise Wastage '!C594)</f>
        <v>9</v>
      </c>
      <c r="AC593" s="3">
        <f t="shared" si="93"/>
        <v>7.5</v>
      </c>
    </row>
    <row r="594" spans="1:29" ht="15" customHeight="1" x14ac:dyDescent="0.25">
      <c r="A594">
        <f t="shared" si="85"/>
        <v>7.5</v>
      </c>
      <c r="B594" s="20" t="s">
        <v>2163</v>
      </c>
      <c r="C594" s="20" t="s">
        <v>172</v>
      </c>
      <c r="D594" s="20" t="s">
        <v>184</v>
      </c>
      <c r="E594" s="20">
        <v>100</v>
      </c>
      <c r="F594" s="20">
        <v>10</v>
      </c>
      <c r="G594" s="10" t="s">
        <v>20</v>
      </c>
      <c r="H594" s="9">
        <v>0</v>
      </c>
      <c r="I594" s="9"/>
      <c r="J594" s="9">
        <v>8</v>
      </c>
      <c r="K594" s="5">
        <f t="shared" si="86"/>
        <v>0</v>
      </c>
      <c r="L594" s="6">
        <f t="shared" si="91"/>
        <v>2.0833333333333335</v>
      </c>
      <c r="M594" s="3"/>
      <c r="N594" s="11">
        <f t="shared" si="87"/>
        <v>2.0833333333333335</v>
      </c>
      <c r="O594" s="5"/>
      <c r="P594" s="5">
        <v>1</v>
      </c>
      <c r="Q594" s="5">
        <v>0.25</v>
      </c>
      <c r="R594" s="12">
        <f t="shared" si="90"/>
        <v>3.3333333333333335</v>
      </c>
      <c r="S594" s="3"/>
      <c r="T594" s="9">
        <f>SUMIFS('Shop Wastage+CS Margin'!F:F,'Shop Wastage+CS Margin'!D:D,'Franchise Wastage '!D594,'Shop Wastage+CS Margin'!C:C,'Franchise Wastage '!C594)</f>
        <v>15</v>
      </c>
      <c r="U594" s="13">
        <f>SUMIFS('Shop Wastage+CS Margin'!A:A,'Shop Wastage+CS Margin'!D:D,'Franchise Wastage '!D594,'Shop Wastage+CS Margin'!C:C,'Franchise Wastage '!C594)</f>
        <v>3</v>
      </c>
      <c r="V594" s="16">
        <f t="shared" si="92"/>
        <v>6.5833333333333339</v>
      </c>
      <c r="W594" s="3">
        <v>7.5</v>
      </c>
      <c r="X594" s="7">
        <f t="shared" si="88"/>
        <v>4.1666666666666661</v>
      </c>
      <c r="Y594" s="7">
        <f t="shared" si="89"/>
        <v>11.666666666666666</v>
      </c>
      <c r="AA594" s="18">
        <f>SUMIFS(Sheet3!C:C,Sheet3!B:B,'Franchise Wastage '!D594,Sheet3!A:A,'Franchise Wastage '!C595)</f>
        <v>0</v>
      </c>
      <c r="AC594" s="3">
        <f t="shared" si="93"/>
        <v>7.5</v>
      </c>
    </row>
    <row r="595" spans="1:29" ht="15" customHeight="1" x14ac:dyDescent="0.25">
      <c r="A595">
        <f t="shared" si="85"/>
        <v>7.5</v>
      </c>
      <c r="B595" s="20" t="s">
        <v>2163</v>
      </c>
      <c r="C595" s="20" t="s">
        <v>172</v>
      </c>
      <c r="D595" s="20" t="s">
        <v>185</v>
      </c>
      <c r="E595" s="20">
        <v>100</v>
      </c>
      <c r="F595" s="20">
        <v>10</v>
      </c>
      <c r="G595" s="10" t="s">
        <v>20</v>
      </c>
      <c r="H595" s="9">
        <v>0</v>
      </c>
      <c r="I595" s="9"/>
      <c r="J595" s="9">
        <v>8</v>
      </c>
      <c r="K595" s="5">
        <f t="shared" si="86"/>
        <v>0</v>
      </c>
      <c r="L595" s="6">
        <f t="shared" si="91"/>
        <v>2.0833333333333335</v>
      </c>
      <c r="M595" s="3"/>
      <c r="N595" s="11">
        <f t="shared" si="87"/>
        <v>2.0833333333333335</v>
      </c>
      <c r="O595" s="5"/>
      <c r="P595" s="5">
        <v>1</v>
      </c>
      <c r="Q595" s="5">
        <v>0.25</v>
      </c>
      <c r="R595" s="12">
        <f t="shared" si="90"/>
        <v>3.3333333333333335</v>
      </c>
      <c r="S595" s="3"/>
      <c r="T595" s="9">
        <f>SUMIFS('Shop Wastage+CS Margin'!F:F,'Shop Wastage+CS Margin'!D:D,'Franchise Wastage '!D595,'Shop Wastage+CS Margin'!C:C,'Franchise Wastage '!C595)</f>
        <v>15</v>
      </c>
      <c r="U595" s="13">
        <f>SUMIFS('Shop Wastage+CS Margin'!A:A,'Shop Wastage+CS Margin'!D:D,'Franchise Wastage '!D595,'Shop Wastage+CS Margin'!C:C,'Franchise Wastage '!C595)</f>
        <v>3</v>
      </c>
      <c r="V595" s="16">
        <f t="shared" si="92"/>
        <v>6.5833333333333339</v>
      </c>
      <c r="W595" s="3">
        <v>7.5</v>
      </c>
      <c r="X595" s="7">
        <f t="shared" si="88"/>
        <v>4.1666666666666661</v>
      </c>
      <c r="Y595" s="7">
        <f t="shared" si="89"/>
        <v>11.666666666666666</v>
      </c>
      <c r="AA595" s="18">
        <f>SUMIFS(Sheet3!C:C,Sheet3!B:B,'Franchise Wastage '!D595,Sheet3!A:A,'Franchise Wastage '!C596)</f>
        <v>9</v>
      </c>
      <c r="AC595" s="3">
        <f t="shared" si="93"/>
        <v>7.5</v>
      </c>
    </row>
    <row r="596" spans="1:29" ht="15" customHeight="1" x14ac:dyDescent="0.25">
      <c r="A596">
        <f t="shared" si="85"/>
        <v>7.5</v>
      </c>
      <c r="B596" s="20" t="s">
        <v>2163</v>
      </c>
      <c r="C596" s="20" t="s">
        <v>172</v>
      </c>
      <c r="D596" s="20" t="s">
        <v>186</v>
      </c>
      <c r="E596" s="20">
        <v>100</v>
      </c>
      <c r="F596" s="20">
        <v>10</v>
      </c>
      <c r="G596" s="10" t="s">
        <v>20</v>
      </c>
      <c r="H596" s="9">
        <v>0</v>
      </c>
      <c r="I596" s="9"/>
      <c r="J596" s="9">
        <v>8</v>
      </c>
      <c r="K596" s="5">
        <f t="shared" si="86"/>
        <v>0</v>
      </c>
      <c r="L596" s="6">
        <f t="shared" si="91"/>
        <v>2.0833333333333335</v>
      </c>
      <c r="M596" s="3"/>
      <c r="N596" s="11">
        <f t="shared" si="87"/>
        <v>2.0833333333333335</v>
      </c>
      <c r="O596" s="5"/>
      <c r="P596" s="5">
        <v>1</v>
      </c>
      <c r="Q596" s="5">
        <v>0.25</v>
      </c>
      <c r="R596" s="12">
        <f t="shared" si="90"/>
        <v>3.3333333333333335</v>
      </c>
      <c r="S596" s="3"/>
      <c r="T596" s="9">
        <f>SUMIFS('Shop Wastage+CS Margin'!F:F,'Shop Wastage+CS Margin'!D:D,'Franchise Wastage '!D596,'Shop Wastage+CS Margin'!C:C,'Franchise Wastage '!C596)</f>
        <v>15</v>
      </c>
      <c r="U596" s="13">
        <f>SUMIFS('Shop Wastage+CS Margin'!A:A,'Shop Wastage+CS Margin'!D:D,'Franchise Wastage '!D596,'Shop Wastage+CS Margin'!C:C,'Franchise Wastage '!C596)</f>
        <v>3</v>
      </c>
      <c r="V596" s="16">
        <f t="shared" si="92"/>
        <v>6.5833333333333339</v>
      </c>
      <c r="W596" s="3">
        <v>7.5</v>
      </c>
      <c r="X596" s="7">
        <f t="shared" si="88"/>
        <v>4.1666666666666661</v>
      </c>
      <c r="Y596" s="7">
        <f t="shared" si="89"/>
        <v>11.666666666666666</v>
      </c>
      <c r="AA596" s="18">
        <f>SUMIFS(Sheet3!C:C,Sheet3!B:B,'Franchise Wastage '!D596,Sheet3!A:A,'Franchise Wastage '!#REF!)</f>
        <v>0</v>
      </c>
      <c r="AC596" s="3">
        <f t="shared" si="93"/>
        <v>7.5</v>
      </c>
    </row>
    <row r="597" spans="1:29" ht="15" customHeight="1" x14ac:dyDescent="0.25">
      <c r="A597">
        <f t="shared" si="85"/>
        <v>7.5</v>
      </c>
      <c r="B597" s="20" t="s">
        <v>2163</v>
      </c>
      <c r="C597" s="20" t="s">
        <v>172</v>
      </c>
      <c r="D597" s="20" t="s">
        <v>90</v>
      </c>
      <c r="E597" s="20">
        <v>100</v>
      </c>
      <c r="F597" s="20">
        <v>10</v>
      </c>
      <c r="G597" s="10" t="s">
        <v>20</v>
      </c>
      <c r="H597" s="9">
        <v>0</v>
      </c>
      <c r="I597" s="9"/>
      <c r="J597" s="9">
        <v>8</v>
      </c>
      <c r="K597" s="5">
        <f t="shared" si="86"/>
        <v>0</v>
      </c>
      <c r="L597" s="6">
        <f t="shared" si="91"/>
        <v>2.0833333333333335</v>
      </c>
      <c r="M597" s="3"/>
      <c r="N597" s="11">
        <f t="shared" si="87"/>
        <v>2.0833333333333335</v>
      </c>
      <c r="O597" s="5"/>
      <c r="P597" s="5">
        <v>1</v>
      </c>
      <c r="Q597" s="5">
        <v>0.25</v>
      </c>
      <c r="R597" s="12">
        <f t="shared" si="90"/>
        <v>3.3333333333333335</v>
      </c>
      <c r="S597" s="3"/>
      <c r="T597" s="9">
        <f>SUMIFS('Shop Wastage+CS Margin'!F:F,'Shop Wastage+CS Margin'!D:D,'Franchise Wastage '!D597,'Shop Wastage+CS Margin'!C:C,'Franchise Wastage '!C597)</f>
        <v>15</v>
      </c>
      <c r="U597" s="13">
        <f>SUMIFS('Shop Wastage+CS Margin'!A:A,'Shop Wastage+CS Margin'!D:D,'Franchise Wastage '!D597,'Shop Wastage+CS Margin'!C:C,'Franchise Wastage '!C597)</f>
        <v>3</v>
      </c>
      <c r="V597" s="16">
        <f t="shared" si="92"/>
        <v>6.5833333333333339</v>
      </c>
      <c r="W597" s="3">
        <v>7.5</v>
      </c>
      <c r="X597" s="7">
        <f t="shared" si="88"/>
        <v>4.1666666666666661</v>
      </c>
      <c r="Y597" s="7">
        <f t="shared" si="89"/>
        <v>11.666666666666666</v>
      </c>
      <c r="AA597" s="18">
        <f>SUMIFS(Sheet3!C:C,Sheet3!B:B,'Franchise Wastage '!D597,Sheet3!A:A,'Franchise Wastage '!C598)</f>
        <v>0</v>
      </c>
      <c r="AC597" s="3">
        <f t="shared" si="93"/>
        <v>7.5</v>
      </c>
    </row>
    <row r="598" spans="1:29" ht="15" customHeight="1" x14ac:dyDescent="0.25">
      <c r="A598">
        <f t="shared" si="85"/>
        <v>7.5</v>
      </c>
      <c r="B598" s="20" t="s">
        <v>2163</v>
      </c>
      <c r="C598" s="20" t="s">
        <v>172</v>
      </c>
      <c r="D598" s="20" t="s">
        <v>188</v>
      </c>
      <c r="E598" s="20">
        <v>100</v>
      </c>
      <c r="F598" s="20">
        <v>10</v>
      </c>
      <c r="G598" s="10" t="s">
        <v>20</v>
      </c>
      <c r="H598" s="9">
        <v>0</v>
      </c>
      <c r="I598" s="9"/>
      <c r="J598" s="9">
        <v>8</v>
      </c>
      <c r="K598" s="5">
        <f t="shared" si="86"/>
        <v>0</v>
      </c>
      <c r="L598" s="6">
        <f t="shared" si="91"/>
        <v>2.0833333333333335</v>
      </c>
      <c r="M598" s="3"/>
      <c r="N598" s="11">
        <f t="shared" si="87"/>
        <v>2.0833333333333335</v>
      </c>
      <c r="O598" s="5"/>
      <c r="P598" s="5">
        <v>1</v>
      </c>
      <c r="Q598" s="5">
        <v>0.25</v>
      </c>
      <c r="R598" s="12">
        <f t="shared" si="90"/>
        <v>3.3333333333333335</v>
      </c>
      <c r="S598" s="3"/>
      <c r="T598" s="9">
        <f>SUMIFS('Shop Wastage+CS Margin'!F:F,'Shop Wastage+CS Margin'!D:D,'Franchise Wastage '!D598,'Shop Wastage+CS Margin'!C:C,'Franchise Wastage '!C598)</f>
        <v>15</v>
      </c>
      <c r="U598" s="13">
        <f>SUMIFS('Shop Wastage+CS Margin'!A:A,'Shop Wastage+CS Margin'!D:D,'Franchise Wastage '!D598,'Shop Wastage+CS Margin'!C:C,'Franchise Wastage '!C598)</f>
        <v>3</v>
      </c>
      <c r="V598" s="16">
        <f t="shared" si="92"/>
        <v>6.5833333333333339</v>
      </c>
      <c r="W598" s="3">
        <v>7.5</v>
      </c>
      <c r="X598" s="7">
        <f t="shared" si="88"/>
        <v>4.1666666666666661</v>
      </c>
      <c r="Y598" s="7">
        <f t="shared" si="89"/>
        <v>11.666666666666666</v>
      </c>
      <c r="AA598" s="18">
        <f>SUMIFS(Sheet3!C:C,Sheet3!B:B,'Franchise Wastage '!D598,Sheet3!A:A,'Franchise Wastage '!C599)</f>
        <v>0</v>
      </c>
      <c r="AC598" s="3">
        <f t="shared" si="93"/>
        <v>7.5</v>
      </c>
    </row>
    <row r="599" spans="1:29" ht="15" customHeight="1" x14ac:dyDescent="0.25">
      <c r="A599">
        <f t="shared" si="85"/>
        <v>7.5</v>
      </c>
      <c r="B599" s="20" t="s">
        <v>2163</v>
      </c>
      <c r="C599" s="20" t="s">
        <v>172</v>
      </c>
      <c r="D599" s="20" t="s">
        <v>189</v>
      </c>
      <c r="E599" s="20">
        <v>100</v>
      </c>
      <c r="F599" s="20">
        <v>10</v>
      </c>
      <c r="G599" s="10" t="s">
        <v>20</v>
      </c>
      <c r="H599" s="9">
        <v>0</v>
      </c>
      <c r="I599" s="9"/>
      <c r="J599" s="9">
        <v>8</v>
      </c>
      <c r="K599" s="5">
        <f t="shared" si="86"/>
        <v>0</v>
      </c>
      <c r="L599" s="6">
        <f t="shared" si="91"/>
        <v>2.0833333333333335</v>
      </c>
      <c r="M599" s="3"/>
      <c r="N599" s="11">
        <f t="shared" si="87"/>
        <v>2.0833333333333335</v>
      </c>
      <c r="O599" s="5"/>
      <c r="P599" s="5">
        <v>1</v>
      </c>
      <c r="Q599" s="5">
        <v>0.25</v>
      </c>
      <c r="R599" s="12">
        <f t="shared" si="90"/>
        <v>3.3333333333333335</v>
      </c>
      <c r="S599" s="3"/>
      <c r="T599" s="9">
        <f>SUMIFS('Shop Wastage+CS Margin'!F:F,'Shop Wastage+CS Margin'!D:D,'Franchise Wastage '!D599,'Shop Wastage+CS Margin'!C:C,'Franchise Wastage '!C599)</f>
        <v>15</v>
      </c>
      <c r="U599" s="13">
        <f>SUMIFS('Shop Wastage+CS Margin'!A:A,'Shop Wastage+CS Margin'!D:D,'Franchise Wastage '!D599,'Shop Wastage+CS Margin'!C:C,'Franchise Wastage '!C599)</f>
        <v>3</v>
      </c>
      <c r="V599" s="16">
        <f t="shared" si="92"/>
        <v>6.5833333333333339</v>
      </c>
      <c r="W599" s="3">
        <v>7.5</v>
      </c>
      <c r="X599" s="7">
        <f t="shared" si="88"/>
        <v>4.1666666666666661</v>
      </c>
      <c r="Y599" s="7">
        <f t="shared" si="89"/>
        <v>11.666666666666666</v>
      </c>
      <c r="AA599" s="18">
        <f>SUMIFS(Sheet3!C:C,Sheet3!B:B,'Franchise Wastage '!D599,Sheet3!A:A,'Franchise Wastage '!#REF!)</f>
        <v>0</v>
      </c>
      <c r="AC599" s="3">
        <f t="shared" si="93"/>
        <v>7.5</v>
      </c>
    </row>
    <row r="600" spans="1:29" ht="15" customHeight="1" x14ac:dyDescent="0.25">
      <c r="A600">
        <f t="shared" si="85"/>
        <v>7.5</v>
      </c>
      <c r="B600" s="20" t="s">
        <v>2163</v>
      </c>
      <c r="C600" s="20" t="s">
        <v>172</v>
      </c>
      <c r="D600" s="20" t="s">
        <v>191</v>
      </c>
      <c r="E600" s="20">
        <v>100</v>
      </c>
      <c r="F600" s="20">
        <v>10</v>
      </c>
      <c r="G600" s="10" t="s">
        <v>20</v>
      </c>
      <c r="H600" s="9">
        <v>0</v>
      </c>
      <c r="I600" s="9"/>
      <c r="J600" s="9">
        <v>8</v>
      </c>
      <c r="K600" s="5">
        <f t="shared" si="86"/>
        <v>0</v>
      </c>
      <c r="L600" s="6">
        <f t="shared" si="91"/>
        <v>2.0833333333333335</v>
      </c>
      <c r="M600" s="3"/>
      <c r="N600" s="11">
        <f t="shared" si="87"/>
        <v>2.0833333333333335</v>
      </c>
      <c r="O600" s="5"/>
      <c r="P600" s="5">
        <v>1</v>
      </c>
      <c r="Q600" s="5">
        <v>0.25</v>
      </c>
      <c r="R600" s="12">
        <f t="shared" si="90"/>
        <v>3.3333333333333335</v>
      </c>
      <c r="S600" s="3"/>
      <c r="T600" s="9">
        <f>SUMIFS('Shop Wastage+CS Margin'!F:F,'Shop Wastage+CS Margin'!D:D,'Franchise Wastage '!D600,'Shop Wastage+CS Margin'!C:C,'Franchise Wastage '!C600)</f>
        <v>15</v>
      </c>
      <c r="U600" s="13">
        <f>SUMIFS('Shop Wastage+CS Margin'!A:A,'Shop Wastage+CS Margin'!D:D,'Franchise Wastage '!D600,'Shop Wastage+CS Margin'!C:C,'Franchise Wastage '!C600)</f>
        <v>3</v>
      </c>
      <c r="V600" s="16">
        <f t="shared" si="92"/>
        <v>6.5833333333333339</v>
      </c>
      <c r="W600" s="3">
        <v>7.5</v>
      </c>
      <c r="X600" s="7">
        <f t="shared" si="88"/>
        <v>4.1666666666666661</v>
      </c>
      <c r="Y600" s="7">
        <f t="shared" si="89"/>
        <v>11.666666666666666</v>
      </c>
      <c r="AA600" s="18">
        <f>SUMIFS(Sheet3!C:C,Sheet3!B:B,'Franchise Wastage '!D600,Sheet3!A:A,'Franchise Wastage '!C601)</f>
        <v>9</v>
      </c>
      <c r="AC600" s="3">
        <f t="shared" si="93"/>
        <v>7.5</v>
      </c>
    </row>
    <row r="601" spans="1:29" ht="15" customHeight="1" x14ac:dyDescent="0.25">
      <c r="A601">
        <f t="shared" si="85"/>
        <v>7.5</v>
      </c>
      <c r="B601" s="20" t="s">
        <v>2163</v>
      </c>
      <c r="C601" s="20" t="s">
        <v>172</v>
      </c>
      <c r="D601" s="20" t="s">
        <v>192</v>
      </c>
      <c r="E601" s="20">
        <v>100</v>
      </c>
      <c r="F601" s="20">
        <v>10</v>
      </c>
      <c r="G601" s="10" t="s">
        <v>20</v>
      </c>
      <c r="H601" s="9">
        <v>0</v>
      </c>
      <c r="I601" s="9"/>
      <c r="J601" s="9">
        <v>8</v>
      </c>
      <c r="K601" s="5">
        <f t="shared" si="86"/>
        <v>0</v>
      </c>
      <c r="L601" s="6">
        <f t="shared" si="91"/>
        <v>2.0833333333333335</v>
      </c>
      <c r="M601" s="3"/>
      <c r="N601" s="11">
        <f t="shared" si="87"/>
        <v>2.0833333333333335</v>
      </c>
      <c r="O601" s="5"/>
      <c r="P601" s="5">
        <v>1</v>
      </c>
      <c r="Q601" s="5">
        <v>0.25</v>
      </c>
      <c r="R601" s="12">
        <f t="shared" si="90"/>
        <v>3.3333333333333335</v>
      </c>
      <c r="S601" s="3"/>
      <c r="T601" s="9">
        <f>SUMIFS('Shop Wastage+CS Margin'!F:F,'Shop Wastage+CS Margin'!D:D,'Franchise Wastage '!D601,'Shop Wastage+CS Margin'!C:C,'Franchise Wastage '!C601)</f>
        <v>15</v>
      </c>
      <c r="U601" s="13">
        <f>SUMIFS('Shop Wastage+CS Margin'!A:A,'Shop Wastage+CS Margin'!D:D,'Franchise Wastage '!D601,'Shop Wastage+CS Margin'!C:C,'Franchise Wastage '!C601)</f>
        <v>3</v>
      </c>
      <c r="V601" s="16">
        <f t="shared" si="92"/>
        <v>6.5833333333333339</v>
      </c>
      <c r="W601" s="3">
        <v>7.5</v>
      </c>
      <c r="X601" s="7">
        <f t="shared" si="88"/>
        <v>4.1666666666666661</v>
      </c>
      <c r="Y601" s="7">
        <f t="shared" si="89"/>
        <v>11.666666666666666</v>
      </c>
      <c r="AA601" s="18">
        <f>SUMIFS(Sheet3!C:C,Sheet3!B:B,'Franchise Wastage '!D601,Sheet3!A:A,'Franchise Wastage '!C602)</f>
        <v>0</v>
      </c>
      <c r="AC601" s="3">
        <f t="shared" si="93"/>
        <v>7.5</v>
      </c>
    </row>
    <row r="602" spans="1:29" ht="15" customHeight="1" x14ac:dyDescent="0.25">
      <c r="A602">
        <f t="shared" si="85"/>
        <v>7.5</v>
      </c>
      <c r="B602" s="20" t="s">
        <v>2163</v>
      </c>
      <c r="C602" s="20" t="s">
        <v>172</v>
      </c>
      <c r="D602" s="20" t="s">
        <v>193</v>
      </c>
      <c r="E602" s="20">
        <v>100</v>
      </c>
      <c r="F602" s="20">
        <v>10</v>
      </c>
      <c r="G602" s="10" t="s">
        <v>20</v>
      </c>
      <c r="H602" s="9">
        <v>0</v>
      </c>
      <c r="I602" s="9"/>
      <c r="J602" s="9">
        <v>8</v>
      </c>
      <c r="K602" s="5">
        <f t="shared" si="86"/>
        <v>0</v>
      </c>
      <c r="L602" s="6">
        <f t="shared" si="91"/>
        <v>2.0833333333333335</v>
      </c>
      <c r="M602" s="3"/>
      <c r="N602" s="11">
        <f t="shared" si="87"/>
        <v>2.0833333333333335</v>
      </c>
      <c r="O602" s="5"/>
      <c r="P602" s="5">
        <v>1</v>
      </c>
      <c r="Q602" s="5">
        <v>0.25</v>
      </c>
      <c r="R602" s="12">
        <f t="shared" si="90"/>
        <v>3.3333333333333335</v>
      </c>
      <c r="S602" s="3"/>
      <c r="T602" s="9">
        <f>SUMIFS('Shop Wastage+CS Margin'!F:F,'Shop Wastage+CS Margin'!D:D,'Franchise Wastage '!D602,'Shop Wastage+CS Margin'!C:C,'Franchise Wastage '!C602)</f>
        <v>15</v>
      </c>
      <c r="U602" s="13">
        <f>SUMIFS('Shop Wastage+CS Margin'!A:A,'Shop Wastage+CS Margin'!D:D,'Franchise Wastage '!D602,'Shop Wastage+CS Margin'!C:C,'Franchise Wastage '!C602)</f>
        <v>3</v>
      </c>
      <c r="V602" s="16">
        <f t="shared" si="92"/>
        <v>6.5833333333333339</v>
      </c>
      <c r="W602" s="3">
        <v>7.5</v>
      </c>
      <c r="X602" s="7">
        <f t="shared" si="88"/>
        <v>4.1666666666666661</v>
      </c>
      <c r="Y602" s="7">
        <f t="shared" si="89"/>
        <v>11.666666666666666</v>
      </c>
      <c r="AA602" s="18">
        <f>SUMIFS(Sheet3!C:C,Sheet3!B:B,'Franchise Wastage '!D602,Sheet3!A:A,'Franchise Wastage '!C603)</f>
        <v>0</v>
      </c>
      <c r="AC602" s="3">
        <f t="shared" si="93"/>
        <v>7.5</v>
      </c>
    </row>
    <row r="603" spans="1:29" ht="15" customHeight="1" x14ac:dyDescent="0.25">
      <c r="A603">
        <f t="shared" si="85"/>
        <v>7.5</v>
      </c>
      <c r="B603" s="20" t="s">
        <v>2163</v>
      </c>
      <c r="C603" s="20" t="s">
        <v>172</v>
      </c>
      <c r="D603" s="20" t="s">
        <v>194</v>
      </c>
      <c r="E603" s="20">
        <v>100</v>
      </c>
      <c r="F603" s="20">
        <v>10</v>
      </c>
      <c r="G603" s="10" t="s">
        <v>20</v>
      </c>
      <c r="H603" s="9">
        <v>0</v>
      </c>
      <c r="I603" s="9"/>
      <c r="J603" s="9">
        <v>8</v>
      </c>
      <c r="K603" s="5">
        <f t="shared" si="86"/>
        <v>0</v>
      </c>
      <c r="L603" s="6">
        <f t="shared" si="91"/>
        <v>2.0833333333333335</v>
      </c>
      <c r="M603" s="3"/>
      <c r="N603" s="11">
        <f t="shared" si="87"/>
        <v>2.0833333333333335</v>
      </c>
      <c r="O603" s="5"/>
      <c r="P603" s="5">
        <v>1</v>
      </c>
      <c r="Q603" s="5">
        <v>0.25</v>
      </c>
      <c r="R603" s="12">
        <f t="shared" si="90"/>
        <v>3.3333333333333335</v>
      </c>
      <c r="S603" s="3"/>
      <c r="T603" s="9">
        <f>SUMIFS('Shop Wastage+CS Margin'!F:F,'Shop Wastage+CS Margin'!D:D,'Franchise Wastage '!D603,'Shop Wastage+CS Margin'!C:C,'Franchise Wastage '!C603)</f>
        <v>15</v>
      </c>
      <c r="U603" s="13">
        <f>SUMIFS('Shop Wastage+CS Margin'!A:A,'Shop Wastage+CS Margin'!D:D,'Franchise Wastage '!D603,'Shop Wastage+CS Margin'!C:C,'Franchise Wastage '!C603)</f>
        <v>3</v>
      </c>
      <c r="V603" s="16">
        <f t="shared" si="92"/>
        <v>6.5833333333333339</v>
      </c>
      <c r="W603" s="3">
        <v>7.5</v>
      </c>
      <c r="X603" s="7">
        <f t="shared" si="88"/>
        <v>4.1666666666666661</v>
      </c>
      <c r="Y603" s="7">
        <f t="shared" si="89"/>
        <v>11.666666666666666</v>
      </c>
      <c r="AA603" s="18">
        <f>SUMIFS(Sheet3!C:C,Sheet3!B:B,'Franchise Wastage '!D603,Sheet3!A:A,'Franchise Wastage '!C604)</f>
        <v>9</v>
      </c>
      <c r="AC603" s="3">
        <f t="shared" si="93"/>
        <v>7.5</v>
      </c>
    </row>
    <row r="604" spans="1:29" ht="15" customHeight="1" x14ac:dyDescent="0.25">
      <c r="A604">
        <f t="shared" si="85"/>
        <v>7.5</v>
      </c>
      <c r="B604" s="20" t="s">
        <v>2163</v>
      </c>
      <c r="C604" s="20" t="s">
        <v>172</v>
      </c>
      <c r="D604" s="20" t="s">
        <v>195</v>
      </c>
      <c r="E604" s="20">
        <v>100</v>
      </c>
      <c r="F604" s="20">
        <v>10</v>
      </c>
      <c r="G604" s="10" t="s">
        <v>20</v>
      </c>
      <c r="H604" s="9">
        <v>0</v>
      </c>
      <c r="I604" s="9"/>
      <c r="J604" s="9">
        <v>8</v>
      </c>
      <c r="K604" s="5">
        <f t="shared" si="86"/>
        <v>0</v>
      </c>
      <c r="L604" s="6">
        <f t="shared" si="91"/>
        <v>2.0833333333333335</v>
      </c>
      <c r="M604" s="3"/>
      <c r="N604" s="11">
        <f t="shared" si="87"/>
        <v>2.0833333333333335</v>
      </c>
      <c r="O604" s="5"/>
      <c r="P604" s="5">
        <v>1</v>
      </c>
      <c r="Q604" s="5">
        <v>0.25</v>
      </c>
      <c r="R604" s="12">
        <f t="shared" si="90"/>
        <v>3.3333333333333335</v>
      </c>
      <c r="S604" s="3"/>
      <c r="T604" s="9">
        <f>SUMIFS('Shop Wastage+CS Margin'!F:F,'Shop Wastage+CS Margin'!D:D,'Franchise Wastage '!D604,'Shop Wastage+CS Margin'!C:C,'Franchise Wastage '!C604)</f>
        <v>15</v>
      </c>
      <c r="U604" s="13">
        <f>SUMIFS('Shop Wastage+CS Margin'!A:A,'Shop Wastage+CS Margin'!D:D,'Franchise Wastage '!D604,'Shop Wastage+CS Margin'!C:C,'Franchise Wastage '!C604)</f>
        <v>3</v>
      </c>
      <c r="V604" s="16">
        <f t="shared" si="92"/>
        <v>6.5833333333333339</v>
      </c>
      <c r="W604" s="3">
        <v>7.5</v>
      </c>
      <c r="X604" s="7">
        <f t="shared" si="88"/>
        <v>4.1666666666666661</v>
      </c>
      <c r="Y604" s="7">
        <f t="shared" si="89"/>
        <v>11.666666666666666</v>
      </c>
      <c r="AA604" s="18">
        <f>SUMIFS(Sheet3!C:C,Sheet3!B:B,'Franchise Wastage '!D604,Sheet3!A:A,'Franchise Wastage '!C605)</f>
        <v>0</v>
      </c>
      <c r="AC604" s="3">
        <f t="shared" si="93"/>
        <v>7.5</v>
      </c>
    </row>
    <row r="605" spans="1:29" ht="15" customHeight="1" x14ac:dyDescent="0.25">
      <c r="A605">
        <f t="shared" si="85"/>
        <v>7.5</v>
      </c>
      <c r="B605" s="20" t="s">
        <v>2163</v>
      </c>
      <c r="C605" s="20" t="s">
        <v>172</v>
      </c>
      <c r="D605" s="20" t="s">
        <v>196</v>
      </c>
      <c r="E605" s="20">
        <v>100</v>
      </c>
      <c r="F605" s="20">
        <v>10</v>
      </c>
      <c r="G605" s="10" t="s">
        <v>20</v>
      </c>
      <c r="H605" s="9">
        <v>0</v>
      </c>
      <c r="I605" s="9"/>
      <c r="J605" s="9">
        <v>8</v>
      </c>
      <c r="K605" s="5">
        <f t="shared" si="86"/>
        <v>0</v>
      </c>
      <c r="L605" s="6">
        <f t="shared" si="91"/>
        <v>2.0833333333333335</v>
      </c>
      <c r="M605" s="3"/>
      <c r="N605" s="11">
        <f t="shared" si="87"/>
        <v>2.0833333333333335</v>
      </c>
      <c r="O605" s="5"/>
      <c r="P605" s="5">
        <v>1</v>
      </c>
      <c r="Q605" s="5">
        <v>0.25</v>
      </c>
      <c r="R605" s="12">
        <f t="shared" si="90"/>
        <v>3.3333333333333335</v>
      </c>
      <c r="S605" s="3"/>
      <c r="T605" s="9">
        <f>SUMIFS('Shop Wastage+CS Margin'!F:F,'Shop Wastage+CS Margin'!D:D,'Franchise Wastage '!D605,'Shop Wastage+CS Margin'!C:C,'Franchise Wastage '!C605)</f>
        <v>15</v>
      </c>
      <c r="U605" s="13">
        <f>SUMIFS('Shop Wastage+CS Margin'!A:A,'Shop Wastage+CS Margin'!D:D,'Franchise Wastage '!D605,'Shop Wastage+CS Margin'!C:C,'Franchise Wastage '!C605)</f>
        <v>3</v>
      </c>
      <c r="V605" s="16">
        <f t="shared" si="92"/>
        <v>6.5833333333333339</v>
      </c>
      <c r="W605" s="3">
        <v>7.5</v>
      </c>
      <c r="X605" s="7">
        <f t="shared" si="88"/>
        <v>4.1666666666666661</v>
      </c>
      <c r="Y605" s="7">
        <f t="shared" si="89"/>
        <v>11.666666666666666</v>
      </c>
      <c r="AA605" s="18">
        <f>SUMIFS(Sheet3!C:C,Sheet3!B:B,'Franchise Wastage '!D605,Sheet3!A:A,'Franchise Wastage '!C606)</f>
        <v>0</v>
      </c>
      <c r="AC605" s="3">
        <f t="shared" si="93"/>
        <v>7.5</v>
      </c>
    </row>
    <row r="606" spans="1:29" ht="15" customHeight="1" x14ac:dyDescent="0.25">
      <c r="A606">
        <f t="shared" si="85"/>
        <v>7.5</v>
      </c>
      <c r="B606" s="20" t="s">
        <v>2163</v>
      </c>
      <c r="C606" s="20" t="s">
        <v>172</v>
      </c>
      <c r="D606" s="20" t="s">
        <v>197</v>
      </c>
      <c r="E606" s="20">
        <v>100</v>
      </c>
      <c r="F606" s="20">
        <v>10</v>
      </c>
      <c r="G606" s="10" t="s">
        <v>20</v>
      </c>
      <c r="H606" s="9">
        <v>0</v>
      </c>
      <c r="I606" s="9"/>
      <c r="J606" s="9">
        <v>8</v>
      </c>
      <c r="K606" s="5">
        <f t="shared" si="86"/>
        <v>0</v>
      </c>
      <c r="L606" s="6">
        <f t="shared" si="91"/>
        <v>2.0833333333333335</v>
      </c>
      <c r="M606" s="3"/>
      <c r="N606" s="11">
        <f t="shared" si="87"/>
        <v>2.0833333333333335</v>
      </c>
      <c r="O606" s="5"/>
      <c r="P606" s="5">
        <v>1</v>
      </c>
      <c r="Q606" s="5">
        <v>0.25</v>
      </c>
      <c r="R606" s="12">
        <f t="shared" si="90"/>
        <v>3.3333333333333335</v>
      </c>
      <c r="S606" s="3"/>
      <c r="T606" s="9">
        <f>SUMIFS('Shop Wastage+CS Margin'!F:F,'Shop Wastage+CS Margin'!D:D,'Franchise Wastage '!D606,'Shop Wastage+CS Margin'!C:C,'Franchise Wastage '!C606)</f>
        <v>15</v>
      </c>
      <c r="U606" s="13">
        <f>SUMIFS('Shop Wastage+CS Margin'!A:A,'Shop Wastage+CS Margin'!D:D,'Franchise Wastage '!D606,'Shop Wastage+CS Margin'!C:C,'Franchise Wastage '!C606)</f>
        <v>3</v>
      </c>
      <c r="V606" s="16">
        <f t="shared" si="92"/>
        <v>6.5833333333333339</v>
      </c>
      <c r="W606" s="3">
        <v>7.5</v>
      </c>
      <c r="X606" s="7">
        <f t="shared" si="88"/>
        <v>4.1666666666666661</v>
      </c>
      <c r="Y606" s="7">
        <f t="shared" si="89"/>
        <v>11.666666666666666</v>
      </c>
      <c r="AA606" s="18">
        <f>SUMIFS(Sheet3!C:C,Sheet3!B:B,'Franchise Wastage '!D606,Sheet3!A:A,'Franchise Wastage '!C607)</f>
        <v>0</v>
      </c>
      <c r="AC606" s="3">
        <f t="shared" si="93"/>
        <v>7.5</v>
      </c>
    </row>
    <row r="607" spans="1:29" ht="15" customHeight="1" x14ac:dyDescent="0.25">
      <c r="A607">
        <f t="shared" ref="A607:A670" si="94">W607</f>
        <v>7.5</v>
      </c>
      <c r="B607" s="20" t="s">
        <v>2163</v>
      </c>
      <c r="C607" s="20" t="s">
        <v>172</v>
      </c>
      <c r="D607" s="20" t="s">
        <v>198</v>
      </c>
      <c r="E607" s="20">
        <v>100</v>
      </c>
      <c r="F607" s="20">
        <v>10</v>
      </c>
      <c r="G607" s="10" t="s">
        <v>20</v>
      </c>
      <c r="H607" s="9">
        <v>0</v>
      </c>
      <c r="I607" s="9"/>
      <c r="J607" s="9">
        <v>8</v>
      </c>
      <c r="K607" s="5">
        <f t="shared" si="86"/>
        <v>0</v>
      </c>
      <c r="L607" s="6">
        <f t="shared" si="91"/>
        <v>2.0833333333333335</v>
      </c>
      <c r="M607" s="3"/>
      <c r="N607" s="11">
        <f t="shared" si="87"/>
        <v>2.0833333333333335</v>
      </c>
      <c r="O607" s="5"/>
      <c r="P607" s="5">
        <v>1</v>
      </c>
      <c r="Q607" s="5">
        <v>0.25</v>
      </c>
      <c r="R607" s="12">
        <f t="shared" si="90"/>
        <v>3.3333333333333335</v>
      </c>
      <c r="S607" s="3"/>
      <c r="T607" s="9">
        <f>SUMIFS('Shop Wastage+CS Margin'!F:F,'Shop Wastage+CS Margin'!D:D,'Franchise Wastage '!D607,'Shop Wastage+CS Margin'!C:C,'Franchise Wastage '!C607)</f>
        <v>15</v>
      </c>
      <c r="U607" s="13">
        <f>SUMIFS('Shop Wastage+CS Margin'!A:A,'Shop Wastage+CS Margin'!D:D,'Franchise Wastage '!D607,'Shop Wastage+CS Margin'!C:C,'Franchise Wastage '!C607)</f>
        <v>3</v>
      </c>
      <c r="V607" s="16">
        <f t="shared" si="92"/>
        <v>6.5833333333333339</v>
      </c>
      <c r="W607" s="3">
        <v>7.5</v>
      </c>
      <c r="X607" s="7">
        <f t="shared" si="88"/>
        <v>4.1666666666666661</v>
      </c>
      <c r="Y607" s="7">
        <f t="shared" si="89"/>
        <v>11.666666666666666</v>
      </c>
      <c r="AA607" s="18">
        <f>SUMIFS(Sheet3!C:C,Sheet3!B:B,'Franchise Wastage '!D607,Sheet3!A:A,'Franchise Wastage '!C608)</f>
        <v>0</v>
      </c>
      <c r="AC607" s="3">
        <f t="shared" si="93"/>
        <v>7.5</v>
      </c>
    </row>
    <row r="608" spans="1:29" ht="15" customHeight="1" x14ac:dyDescent="0.25">
      <c r="A608">
        <f t="shared" si="94"/>
        <v>7.5</v>
      </c>
      <c r="B608" s="20" t="s">
        <v>2163</v>
      </c>
      <c r="C608" s="20" t="s">
        <v>172</v>
      </c>
      <c r="D608" s="20" t="s">
        <v>199</v>
      </c>
      <c r="E608" s="20">
        <v>100</v>
      </c>
      <c r="F608" s="20">
        <v>10</v>
      </c>
      <c r="G608" s="10" t="s">
        <v>20</v>
      </c>
      <c r="H608" s="9">
        <v>0</v>
      </c>
      <c r="I608" s="9"/>
      <c r="J608" s="9">
        <v>8</v>
      </c>
      <c r="K608" s="5">
        <f t="shared" si="86"/>
        <v>0</v>
      </c>
      <c r="L608" s="6">
        <f t="shared" si="91"/>
        <v>2.0833333333333335</v>
      </c>
      <c r="M608" s="3"/>
      <c r="N608" s="11">
        <f t="shared" si="87"/>
        <v>2.0833333333333335</v>
      </c>
      <c r="O608" s="5"/>
      <c r="P608" s="5">
        <v>1</v>
      </c>
      <c r="Q608" s="5">
        <v>0.25</v>
      </c>
      <c r="R608" s="12">
        <f t="shared" si="90"/>
        <v>3.3333333333333335</v>
      </c>
      <c r="S608" s="3"/>
      <c r="T608" s="9">
        <f>SUMIFS('Shop Wastage+CS Margin'!F:F,'Shop Wastage+CS Margin'!D:D,'Franchise Wastage '!D608,'Shop Wastage+CS Margin'!C:C,'Franchise Wastage '!C608)</f>
        <v>15</v>
      </c>
      <c r="U608" s="13">
        <f>SUMIFS('Shop Wastage+CS Margin'!A:A,'Shop Wastage+CS Margin'!D:D,'Franchise Wastage '!D608,'Shop Wastage+CS Margin'!C:C,'Franchise Wastage '!C608)</f>
        <v>3</v>
      </c>
      <c r="V608" s="16">
        <f t="shared" si="92"/>
        <v>6.5833333333333339</v>
      </c>
      <c r="W608" s="3">
        <v>7.5</v>
      </c>
      <c r="X608" s="7">
        <f t="shared" si="88"/>
        <v>4.1666666666666661</v>
      </c>
      <c r="Y608" s="7">
        <f t="shared" si="89"/>
        <v>11.666666666666666</v>
      </c>
      <c r="AA608" s="18">
        <f>SUMIFS(Sheet3!C:C,Sheet3!B:B,'Franchise Wastage '!D608,Sheet3!A:A,'Franchise Wastage '!C609)</f>
        <v>9</v>
      </c>
      <c r="AC608" s="3">
        <f t="shared" si="93"/>
        <v>7.5</v>
      </c>
    </row>
    <row r="609" spans="1:29" ht="15" customHeight="1" x14ac:dyDescent="0.25">
      <c r="A609">
        <f t="shared" si="94"/>
        <v>7.5</v>
      </c>
      <c r="B609" s="20" t="s">
        <v>2163</v>
      </c>
      <c r="C609" s="20" t="s">
        <v>172</v>
      </c>
      <c r="D609" s="20" t="s">
        <v>200</v>
      </c>
      <c r="E609" s="20">
        <v>100</v>
      </c>
      <c r="F609" s="20">
        <v>10</v>
      </c>
      <c r="G609" s="10" t="s">
        <v>20</v>
      </c>
      <c r="H609" s="9">
        <v>0</v>
      </c>
      <c r="I609" s="9"/>
      <c r="J609" s="9">
        <v>8</v>
      </c>
      <c r="K609" s="5">
        <f t="shared" si="86"/>
        <v>0</v>
      </c>
      <c r="L609" s="6">
        <f t="shared" si="91"/>
        <v>2.0833333333333335</v>
      </c>
      <c r="M609" s="3"/>
      <c r="N609" s="11">
        <f t="shared" si="87"/>
        <v>2.0833333333333335</v>
      </c>
      <c r="O609" s="5"/>
      <c r="P609" s="5">
        <v>1</v>
      </c>
      <c r="Q609" s="5">
        <v>0.25</v>
      </c>
      <c r="R609" s="12">
        <f t="shared" si="90"/>
        <v>3.3333333333333335</v>
      </c>
      <c r="S609" s="3"/>
      <c r="T609" s="9">
        <f>SUMIFS('Shop Wastage+CS Margin'!F:F,'Shop Wastage+CS Margin'!D:D,'Franchise Wastage '!D609,'Shop Wastage+CS Margin'!C:C,'Franchise Wastage '!C609)</f>
        <v>15</v>
      </c>
      <c r="U609" s="13">
        <f>SUMIFS('Shop Wastage+CS Margin'!A:A,'Shop Wastage+CS Margin'!D:D,'Franchise Wastage '!D609,'Shop Wastage+CS Margin'!C:C,'Franchise Wastage '!C609)</f>
        <v>3</v>
      </c>
      <c r="V609" s="16">
        <f t="shared" si="92"/>
        <v>6.5833333333333339</v>
      </c>
      <c r="W609" s="3">
        <v>7.5</v>
      </c>
      <c r="X609" s="7">
        <f t="shared" si="88"/>
        <v>4.1666666666666661</v>
      </c>
      <c r="Y609" s="7">
        <f t="shared" si="89"/>
        <v>11.666666666666666</v>
      </c>
      <c r="AA609" s="18">
        <f>SUMIFS(Sheet3!C:C,Sheet3!B:B,'Franchise Wastage '!D609,Sheet3!A:A,'Franchise Wastage '!C610)</f>
        <v>0</v>
      </c>
      <c r="AC609" s="3">
        <f t="shared" si="93"/>
        <v>7.5</v>
      </c>
    </row>
    <row r="610" spans="1:29" ht="15" customHeight="1" x14ac:dyDescent="0.25">
      <c r="A610">
        <f t="shared" si="94"/>
        <v>7.5</v>
      </c>
      <c r="B610" s="20" t="s">
        <v>2163</v>
      </c>
      <c r="C610" s="20" t="s">
        <v>172</v>
      </c>
      <c r="D610" s="20" t="s">
        <v>201</v>
      </c>
      <c r="E610" s="20">
        <v>100</v>
      </c>
      <c r="F610" s="20">
        <v>10</v>
      </c>
      <c r="G610" s="10" t="s">
        <v>20</v>
      </c>
      <c r="H610" s="9">
        <v>0</v>
      </c>
      <c r="I610" s="9"/>
      <c r="J610" s="9">
        <v>8</v>
      </c>
      <c r="K610" s="5">
        <f t="shared" si="86"/>
        <v>0</v>
      </c>
      <c r="L610" s="6">
        <f t="shared" si="91"/>
        <v>2.0833333333333335</v>
      </c>
      <c r="M610" s="3"/>
      <c r="N610" s="11">
        <f t="shared" si="87"/>
        <v>2.0833333333333335</v>
      </c>
      <c r="O610" s="5"/>
      <c r="P610" s="5">
        <v>1</v>
      </c>
      <c r="Q610" s="5">
        <v>0.25</v>
      </c>
      <c r="R610" s="12">
        <f t="shared" si="90"/>
        <v>3.3333333333333335</v>
      </c>
      <c r="S610" s="3"/>
      <c r="T610" s="9">
        <f>SUMIFS('Shop Wastage+CS Margin'!F:F,'Shop Wastage+CS Margin'!D:D,'Franchise Wastage '!D610,'Shop Wastage+CS Margin'!C:C,'Franchise Wastage '!C610)</f>
        <v>15</v>
      </c>
      <c r="U610" s="13">
        <f>SUMIFS('Shop Wastage+CS Margin'!A:A,'Shop Wastage+CS Margin'!D:D,'Franchise Wastage '!D610,'Shop Wastage+CS Margin'!C:C,'Franchise Wastage '!C610)</f>
        <v>3</v>
      </c>
      <c r="V610" s="16">
        <f t="shared" si="92"/>
        <v>6.5833333333333339</v>
      </c>
      <c r="W610" s="3">
        <v>7.5</v>
      </c>
      <c r="X610" s="7">
        <f t="shared" si="88"/>
        <v>4.1666666666666661</v>
      </c>
      <c r="Y610" s="7">
        <f t="shared" si="89"/>
        <v>11.666666666666666</v>
      </c>
      <c r="AA610" s="18">
        <f>SUMIFS(Sheet3!C:C,Sheet3!B:B,'Franchise Wastage '!D610,Sheet3!A:A,'Franchise Wastage '!C611)</f>
        <v>9</v>
      </c>
      <c r="AC610" s="3">
        <f t="shared" si="93"/>
        <v>7.5</v>
      </c>
    </row>
    <row r="611" spans="1:29" ht="15" customHeight="1" x14ac:dyDescent="0.25">
      <c r="A611">
        <f t="shared" si="94"/>
        <v>7.5</v>
      </c>
      <c r="B611" s="20" t="s">
        <v>2163</v>
      </c>
      <c r="C611" s="20" t="s">
        <v>172</v>
      </c>
      <c r="D611" s="20" t="s">
        <v>202</v>
      </c>
      <c r="E611" s="20">
        <v>100</v>
      </c>
      <c r="F611" s="20">
        <v>10</v>
      </c>
      <c r="G611" s="10" t="s">
        <v>20</v>
      </c>
      <c r="H611" s="9">
        <v>0</v>
      </c>
      <c r="I611" s="9"/>
      <c r="J611" s="9">
        <v>8</v>
      </c>
      <c r="K611" s="5">
        <f t="shared" si="86"/>
        <v>0</v>
      </c>
      <c r="L611" s="6">
        <f t="shared" si="91"/>
        <v>2.0833333333333335</v>
      </c>
      <c r="M611" s="3"/>
      <c r="N611" s="11">
        <f t="shared" si="87"/>
        <v>2.0833333333333335</v>
      </c>
      <c r="O611" s="5"/>
      <c r="P611" s="5">
        <v>1</v>
      </c>
      <c r="Q611" s="5">
        <v>0.25</v>
      </c>
      <c r="R611" s="12">
        <f t="shared" si="90"/>
        <v>3.3333333333333335</v>
      </c>
      <c r="S611" s="3"/>
      <c r="T611" s="9">
        <f>SUMIFS('Shop Wastage+CS Margin'!F:F,'Shop Wastage+CS Margin'!D:D,'Franchise Wastage '!D611,'Shop Wastage+CS Margin'!C:C,'Franchise Wastage '!C611)</f>
        <v>15</v>
      </c>
      <c r="U611" s="13">
        <f>SUMIFS('Shop Wastage+CS Margin'!A:A,'Shop Wastage+CS Margin'!D:D,'Franchise Wastage '!D611,'Shop Wastage+CS Margin'!C:C,'Franchise Wastage '!C611)</f>
        <v>3</v>
      </c>
      <c r="V611" s="16">
        <f t="shared" si="92"/>
        <v>6.5833333333333339</v>
      </c>
      <c r="W611" s="3">
        <v>7.5</v>
      </c>
      <c r="X611" s="7">
        <f t="shared" si="88"/>
        <v>4.1666666666666661</v>
      </c>
      <c r="Y611" s="7">
        <f t="shared" si="89"/>
        <v>11.666666666666666</v>
      </c>
      <c r="AA611" s="18">
        <f>SUMIFS(Sheet3!C:C,Sheet3!B:B,'Franchise Wastage '!D611,Sheet3!A:A,'Franchise Wastage '!C612)</f>
        <v>0</v>
      </c>
      <c r="AC611" s="3">
        <f t="shared" si="93"/>
        <v>7.5</v>
      </c>
    </row>
    <row r="612" spans="1:29" ht="15" customHeight="1" x14ac:dyDescent="0.25">
      <c r="A612">
        <f t="shared" si="94"/>
        <v>7.5</v>
      </c>
      <c r="B612" s="20" t="s">
        <v>2163</v>
      </c>
      <c r="C612" s="20" t="s">
        <v>172</v>
      </c>
      <c r="D612" s="20" t="s">
        <v>203</v>
      </c>
      <c r="E612" s="20">
        <v>100</v>
      </c>
      <c r="F612" s="20">
        <v>10</v>
      </c>
      <c r="G612" s="10" t="s">
        <v>20</v>
      </c>
      <c r="H612" s="9">
        <v>0</v>
      </c>
      <c r="I612" s="9"/>
      <c r="J612" s="9">
        <v>8</v>
      </c>
      <c r="K612" s="5">
        <f t="shared" si="86"/>
        <v>0</v>
      </c>
      <c r="L612" s="6">
        <f t="shared" si="91"/>
        <v>2.0833333333333335</v>
      </c>
      <c r="M612" s="3"/>
      <c r="N612" s="11">
        <f t="shared" si="87"/>
        <v>2.0833333333333335</v>
      </c>
      <c r="O612" s="5"/>
      <c r="P612" s="5">
        <v>1</v>
      </c>
      <c r="Q612" s="5">
        <v>0.25</v>
      </c>
      <c r="R612" s="12">
        <f t="shared" si="90"/>
        <v>3.3333333333333335</v>
      </c>
      <c r="S612" s="3"/>
      <c r="T612" s="9">
        <f>SUMIFS('Shop Wastage+CS Margin'!F:F,'Shop Wastage+CS Margin'!D:D,'Franchise Wastage '!D612,'Shop Wastage+CS Margin'!C:C,'Franchise Wastage '!C612)</f>
        <v>15</v>
      </c>
      <c r="U612" s="13">
        <f>SUMIFS('Shop Wastage+CS Margin'!A:A,'Shop Wastage+CS Margin'!D:D,'Franchise Wastage '!D612,'Shop Wastage+CS Margin'!C:C,'Franchise Wastage '!C612)</f>
        <v>3</v>
      </c>
      <c r="V612" s="16">
        <f t="shared" si="92"/>
        <v>6.5833333333333339</v>
      </c>
      <c r="W612" s="3">
        <v>7.5</v>
      </c>
      <c r="X612" s="7">
        <f t="shared" si="88"/>
        <v>4.1666666666666661</v>
      </c>
      <c r="Y612" s="7">
        <f t="shared" si="89"/>
        <v>11.666666666666666</v>
      </c>
      <c r="AA612" s="18">
        <f>SUMIFS(Sheet3!C:C,Sheet3!B:B,'Franchise Wastage '!D612,Sheet3!A:A,'Franchise Wastage '!#REF!)</f>
        <v>0</v>
      </c>
      <c r="AC612" s="3">
        <f t="shared" si="93"/>
        <v>7.5</v>
      </c>
    </row>
    <row r="613" spans="1:29" ht="15" customHeight="1" x14ac:dyDescent="0.25">
      <c r="A613">
        <f t="shared" si="94"/>
        <v>7.5</v>
      </c>
      <c r="B613" s="20" t="s">
        <v>2163</v>
      </c>
      <c r="C613" s="20" t="s">
        <v>172</v>
      </c>
      <c r="D613" s="20" t="s">
        <v>204</v>
      </c>
      <c r="E613" s="20">
        <v>100</v>
      </c>
      <c r="F613" s="20">
        <v>10</v>
      </c>
      <c r="G613" s="10" t="s">
        <v>20</v>
      </c>
      <c r="H613" s="9">
        <v>0</v>
      </c>
      <c r="I613" s="9"/>
      <c r="J613" s="9">
        <v>8</v>
      </c>
      <c r="K613" s="5">
        <f t="shared" si="86"/>
        <v>0</v>
      </c>
      <c r="L613" s="6">
        <f t="shared" si="91"/>
        <v>2.0833333333333335</v>
      </c>
      <c r="M613" s="3"/>
      <c r="N613" s="11">
        <f t="shared" si="87"/>
        <v>2.0833333333333335</v>
      </c>
      <c r="O613" s="5"/>
      <c r="P613" s="5">
        <v>1</v>
      </c>
      <c r="Q613" s="5">
        <v>0.25</v>
      </c>
      <c r="R613" s="12">
        <f t="shared" si="90"/>
        <v>3.3333333333333335</v>
      </c>
      <c r="S613" s="3"/>
      <c r="T613" s="9">
        <f>SUMIFS('Shop Wastage+CS Margin'!F:F,'Shop Wastage+CS Margin'!D:D,'Franchise Wastage '!D613,'Shop Wastage+CS Margin'!C:C,'Franchise Wastage '!C613)</f>
        <v>15</v>
      </c>
      <c r="U613" s="13">
        <f>SUMIFS('Shop Wastage+CS Margin'!A:A,'Shop Wastage+CS Margin'!D:D,'Franchise Wastage '!D613,'Shop Wastage+CS Margin'!C:C,'Franchise Wastage '!C613)</f>
        <v>3</v>
      </c>
      <c r="V613" s="16">
        <f t="shared" si="92"/>
        <v>6.5833333333333339</v>
      </c>
      <c r="W613" s="3">
        <v>7.5</v>
      </c>
      <c r="X613" s="7">
        <f t="shared" si="88"/>
        <v>4.1666666666666661</v>
      </c>
      <c r="Y613" s="7">
        <f t="shared" si="89"/>
        <v>11.666666666666666</v>
      </c>
      <c r="AA613" s="18">
        <f>SUMIFS(Sheet3!C:C,Sheet3!B:B,'Franchise Wastage '!D613,Sheet3!A:A,'Franchise Wastage '!C614)</f>
        <v>9</v>
      </c>
      <c r="AC613" s="3">
        <f t="shared" si="93"/>
        <v>7.5</v>
      </c>
    </row>
    <row r="614" spans="1:29" ht="15" customHeight="1" x14ac:dyDescent="0.25">
      <c r="A614">
        <f t="shared" si="94"/>
        <v>7.5</v>
      </c>
      <c r="B614" s="20" t="s">
        <v>2163</v>
      </c>
      <c r="C614" s="20" t="s">
        <v>172</v>
      </c>
      <c r="D614" s="20" t="s">
        <v>205</v>
      </c>
      <c r="E614" s="20">
        <v>100</v>
      </c>
      <c r="F614" s="20">
        <v>10</v>
      </c>
      <c r="G614" s="10" t="s">
        <v>20</v>
      </c>
      <c r="H614" s="9">
        <v>0</v>
      </c>
      <c r="I614" s="9"/>
      <c r="J614" s="9">
        <v>8</v>
      </c>
      <c r="K614" s="5">
        <f t="shared" si="86"/>
        <v>0</v>
      </c>
      <c r="L614" s="6">
        <f t="shared" si="91"/>
        <v>2.0833333333333335</v>
      </c>
      <c r="M614" s="3"/>
      <c r="N614" s="11">
        <f t="shared" si="87"/>
        <v>2.0833333333333335</v>
      </c>
      <c r="O614" s="5"/>
      <c r="P614" s="5">
        <v>1</v>
      </c>
      <c r="Q614" s="5">
        <v>0.25</v>
      </c>
      <c r="R614" s="12">
        <f t="shared" si="90"/>
        <v>3.3333333333333335</v>
      </c>
      <c r="S614" s="3"/>
      <c r="T614" s="9">
        <f>SUMIFS('Shop Wastage+CS Margin'!F:F,'Shop Wastage+CS Margin'!D:D,'Franchise Wastage '!D614,'Shop Wastage+CS Margin'!C:C,'Franchise Wastage '!C614)</f>
        <v>15</v>
      </c>
      <c r="U614" s="13">
        <f>SUMIFS('Shop Wastage+CS Margin'!A:A,'Shop Wastage+CS Margin'!D:D,'Franchise Wastage '!D614,'Shop Wastage+CS Margin'!C:C,'Franchise Wastage '!C614)</f>
        <v>3</v>
      </c>
      <c r="V614" s="16">
        <f t="shared" si="92"/>
        <v>6.5833333333333339</v>
      </c>
      <c r="W614" s="3">
        <v>7.5</v>
      </c>
      <c r="X614" s="7">
        <f t="shared" si="88"/>
        <v>4.1666666666666661</v>
      </c>
      <c r="Y614" s="7">
        <f t="shared" si="89"/>
        <v>11.666666666666666</v>
      </c>
      <c r="AA614" s="18">
        <f>SUMIFS(Sheet3!C:C,Sheet3!B:B,'Franchise Wastage '!D614,Sheet3!A:A,'Franchise Wastage '!C615)</f>
        <v>9</v>
      </c>
      <c r="AC614" s="3">
        <f t="shared" si="93"/>
        <v>7.5</v>
      </c>
    </row>
    <row r="615" spans="1:29" ht="15" customHeight="1" x14ac:dyDescent="0.25">
      <c r="A615">
        <f t="shared" si="94"/>
        <v>7.5</v>
      </c>
      <c r="B615" s="20" t="s">
        <v>2163</v>
      </c>
      <c r="C615" s="20" t="s">
        <v>172</v>
      </c>
      <c r="D615" s="20" t="s">
        <v>206</v>
      </c>
      <c r="E615" s="20">
        <v>100</v>
      </c>
      <c r="F615" s="20">
        <v>10</v>
      </c>
      <c r="G615" s="10" t="s">
        <v>20</v>
      </c>
      <c r="H615" s="9">
        <v>0</v>
      </c>
      <c r="I615" s="9"/>
      <c r="J615" s="9">
        <v>8</v>
      </c>
      <c r="K615" s="5">
        <f t="shared" ref="K615:K678" si="95">((IF(G615="Net Wt",F615,"0"))*J615)/($D$1*10)</f>
        <v>0</v>
      </c>
      <c r="L615" s="6">
        <f t="shared" si="91"/>
        <v>2.0833333333333335</v>
      </c>
      <c r="M615" s="3"/>
      <c r="N615" s="11">
        <f t="shared" ref="N615:N678" si="96">VALUE(K615+L615+H615)</f>
        <v>2.0833333333333335</v>
      </c>
      <c r="O615" s="5"/>
      <c r="P615" s="5">
        <v>1</v>
      </c>
      <c r="Q615" s="5">
        <v>0.25</v>
      </c>
      <c r="R615" s="12">
        <f t="shared" si="90"/>
        <v>3.3333333333333335</v>
      </c>
      <c r="S615" s="3"/>
      <c r="T615" s="9">
        <f>SUMIFS('Shop Wastage+CS Margin'!F:F,'Shop Wastage+CS Margin'!D:D,'Franchise Wastage '!D615,'Shop Wastage+CS Margin'!C:C,'Franchise Wastage '!C615)</f>
        <v>15</v>
      </c>
      <c r="U615" s="13">
        <f>SUMIFS('Shop Wastage+CS Margin'!A:A,'Shop Wastage+CS Margin'!D:D,'Franchise Wastage '!D615,'Shop Wastage+CS Margin'!C:C,'Franchise Wastage '!C615)</f>
        <v>3</v>
      </c>
      <c r="V615" s="16">
        <f t="shared" si="92"/>
        <v>6.5833333333333339</v>
      </c>
      <c r="W615" s="3">
        <v>7.5</v>
      </c>
      <c r="X615" s="7">
        <f t="shared" si="88"/>
        <v>4.1666666666666661</v>
      </c>
      <c r="Y615" s="7">
        <f t="shared" ref="Y615:Y678" si="97">VALUE(T615-R615)</f>
        <v>11.666666666666666</v>
      </c>
      <c r="AA615" s="18">
        <f>SUMIFS(Sheet3!C:C,Sheet3!B:B,'Franchise Wastage '!D615,Sheet3!A:A,'Franchise Wastage '!C616)</f>
        <v>0</v>
      </c>
      <c r="AC615" s="3">
        <f t="shared" si="93"/>
        <v>7.5</v>
      </c>
    </row>
    <row r="616" spans="1:29" ht="15" customHeight="1" x14ac:dyDescent="0.25">
      <c r="A616">
        <f t="shared" si="94"/>
        <v>7.5</v>
      </c>
      <c r="B616" s="20" t="s">
        <v>2163</v>
      </c>
      <c r="C616" s="20" t="s">
        <v>172</v>
      </c>
      <c r="D616" s="20" t="s">
        <v>207</v>
      </c>
      <c r="E616" s="20">
        <v>100</v>
      </c>
      <c r="F616" s="20">
        <v>10</v>
      </c>
      <c r="G616" s="10" t="s">
        <v>20</v>
      </c>
      <c r="H616" s="9">
        <v>0</v>
      </c>
      <c r="I616" s="9"/>
      <c r="J616" s="9">
        <v>8</v>
      </c>
      <c r="K616" s="5">
        <f t="shared" si="95"/>
        <v>0</v>
      </c>
      <c r="L616" s="6">
        <f t="shared" si="91"/>
        <v>2.0833333333333335</v>
      </c>
      <c r="M616" s="3"/>
      <c r="N616" s="11">
        <f t="shared" si="96"/>
        <v>2.0833333333333335</v>
      </c>
      <c r="O616" s="5"/>
      <c r="P616" s="5">
        <v>1</v>
      </c>
      <c r="Q616" s="5">
        <v>0.25</v>
      </c>
      <c r="R616" s="12">
        <f t="shared" si="90"/>
        <v>3.3333333333333335</v>
      </c>
      <c r="S616" s="3"/>
      <c r="T616" s="9">
        <f>SUMIFS('Shop Wastage+CS Margin'!F:F,'Shop Wastage+CS Margin'!D:D,'Franchise Wastage '!D616,'Shop Wastage+CS Margin'!C:C,'Franchise Wastage '!C616)</f>
        <v>15</v>
      </c>
      <c r="U616" s="13">
        <f>SUMIFS('Shop Wastage+CS Margin'!A:A,'Shop Wastage+CS Margin'!D:D,'Franchise Wastage '!D616,'Shop Wastage+CS Margin'!C:C,'Franchise Wastage '!C616)</f>
        <v>3</v>
      </c>
      <c r="V616" s="16">
        <f t="shared" si="92"/>
        <v>6.5833333333333339</v>
      </c>
      <c r="W616" s="3">
        <v>7.5</v>
      </c>
      <c r="X616" s="7">
        <f t="shared" ref="X616:X679" si="98">W616-R616</f>
        <v>4.1666666666666661</v>
      </c>
      <c r="Y616" s="7">
        <f t="shared" si="97"/>
        <v>11.666666666666666</v>
      </c>
      <c r="AA616" s="18">
        <f>SUMIFS(Sheet3!C:C,Sheet3!B:B,'Franchise Wastage '!D616,Sheet3!A:A,'Franchise Wastage '!C617)</f>
        <v>10</v>
      </c>
      <c r="AC616" s="3">
        <f t="shared" si="93"/>
        <v>7.5</v>
      </c>
    </row>
    <row r="617" spans="1:29" ht="15" customHeight="1" x14ac:dyDescent="0.25">
      <c r="A617">
        <f t="shared" si="94"/>
        <v>8</v>
      </c>
      <c r="B617" s="20" t="s">
        <v>2163</v>
      </c>
      <c r="C617" s="20" t="s">
        <v>215</v>
      </c>
      <c r="D617" s="20" t="s">
        <v>179</v>
      </c>
      <c r="E617" s="20">
        <v>100</v>
      </c>
      <c r="F617" s="20">
        <v>40</v>
      </c>
      <c r="G617" s="10" t="s">
        <v>20</v>
      </c>
      <c r="H617" s="9">
        <v>0</v>
      </c>
      <c r="I617" s="9"/>
      <c r="J617" s="9">
        <v>25</v>
      </c>
      <c r="K617" s="5">
        <f t="shared" si="95"/>
        <v>0</v>
      </c>
      <c r="L617" s="6">
        <f t="shared" si="91"/>
        <v>2.6666666666666665</v>
      </c>
      <c r="M617" s="3"/>
      <c r="N617" s="11">
        <f t="shared" si="96"/>
        <v>2.6666666666666665</v>
      </c>
      <c r="O617" s="5"/>
      <c r="P617" s="5">
        <v>1</v>
      </c>
      <c r="Q617" s="5">
        <v>0.25</v>
      </c>
      <c r="R617" s="12">
        <f t="shared" si="90"/>
        <v>3.9166666666666665</v>
      </c>
      <c r="S617" s="3"/>
      <c r="T617" s="9">
        <f>SUMIFS('Shop Wastage+CS Margin'!F:F,'Shop Wastage+CS Margin'!D:D,'Franchise Wastage '!D617,'Shop Wastage+CS Margin'!C:C,'Franchise Wastage '!C617)</f>
        <v>18</v>
      </c>
      <c r="U617" s="13">
        <f>SUMIFS('Shop Wastage+CS Margin'!A:A,'Shop Wastage+CS Margin'!D:D,'Franchise Wastage '!D617,'Shop Wastage+CS Margin'!C:C,'Franchise Wastage '!C617)</f>
        <v>3</v>
      </c>
      <c r="V617" s="16">
        <f t="shared" si="92"/>
        <v>7.1666666666666661</v>
      </c>
      <c r="W617" s="3">
        <v>8</v>
      </c>
      <c r="X617" s="7">
        <f t="shared" si="98"/>
        <v>4.0833333333333339</v>
      </c>
      <c r="Y617" s="7">
        <f t="shared" si="97"/>
        <v>14.083333333333334</v>
      </c>
      <c r="AA617" s="18">
        <f>SUMIFS(Sheet3!C:C,Sheet3!B:B,'Franchise Wastage '!D617,Sheet3!A:A,'Franchise Wastage '!C618)</f>
        <v>10</v>
      </c>
      <c r="AC617" s="3">
        <f t="shared" si="93"/>
        <v>10</v>
      </c>
    </row>
    <row r="618" spans="1:29" ht="15" customHeight="1" x14ac:dyDescent="0.25">
      <c r="A618">
        <f t="shared" si="94"/>
        <v>8</v>
      </c>
      <c r="B618" s="20" t="s">
        <v>2163</v>
      </c>
      <c r="C618" s="20" t="s">
        <v>215</v>
      </c>
      <c r="D618" s="20" t="s">
        <v>177</v>
      </c>
      <c r="E618" s="20">
        <v>100</v>
      </c>
      <c r="F618" s="20">
        <v>40</v>
      </c>
      <c r="G618" s="10" t="s">
        <v>20</v>
      </c>
      <c r="H618" s="9">
        <v>0</v>
      </c>
      <c r="I618" s="9"/>
      <c r="J618" s="9">
        <v>25</v>
      </c>
      <c r="K618" s="5">
        <f t="shared" si="95"/>
        <v>0</v>
      </c>
      <c r="L618" s="6">
        <f t="shared" si="91"/>
        <v>2.6666666666666665</v>
      </c>
      <c r="M618" s="3"/>
      <c r="N618" s="11">
        <f t="shared" si="96"/>
        <v>2.6666666666666665</v>
      </c>
      <c r="O618" s="5"/>
      <c r="P618" s="5">
        <v>1</v>
      </c>
      <c r="Q618" s="5">
        <v>0.25</v>
      </c>
      <c r="R618" s="12">
        <f t="shared" si="90"/>
        <v>3.9166666666666665</v>
      </c>
      <c r="S618" s="3"/>
      <c r="T618" s="9">
        <f>SUMIFS('Shop Wastage+CS Margin'!F:F,'Shop Wastage+CS Margin'!D:D,'Franchise Wastage '!D618,'Shop Wastage+CS Margin'!C:C,'Franchise Wastage '!C618)</f>
        <v>18</v>
      </c>
      <c r="U618" s="13">
        <f>SUMIFS('Shop Wastage+CS Margin'!A:A,'Shop Wastage+CS Margin'!D:D,'Franchise Wastage '!D618,'Shop Wastage+CS Margin'!C:C,'Franchise Wastage '!C618)</f>
        <v>3</v>
      </c>
      <c r="V618" s="16">
        <f t="shared" si="92"/>
        <v>7.1666666666666661</v>
      </c>
      <c r="W618" s="3">
        <v>8</v>
      </c>
      <c r="X618" s="7">
        <f t="shared" si="98"/>
        <v>4.0833333333333339</v>
      </c>
      <c r="Y618" s="7">
        <f t="shared" si="97"/>
        <v>14.083333333333334</v>
      </c>
      <c r="AA618" s="18">
        <f>SUMIFS(Sheet3!C:C,Sheet3!B:B,'Franchise Wastage '!D618,Sheet3!A:A,'Franchise Wastage '!C619)</f>
        <v>0</v>
      </c>
      <c r="AC618" s="3">
        <f t="shared" si="93"/>
        <v>10</v>
      </c>
    </row>
    <row r="619" spans="1:29" ht="15" customHeight="1" x14ac:dyDescent="0.25">
      <c r="A619">
        <f t="shared" si="94"/>
        <v>8</v>
      </c>
      <c r="B619" s="20" t="s">
        <v>2163</v>
      </c>
      <c r="C619" s="20" t="s">
        <v>215</v>
      </c>
      <c r="D619" s="20" t="s">
        <v>174</v>
      </c>
      <c r="E619" s="20">
        <v>100</v>
      </c>
      <c r="F619" s="20">
        <v>40</v>
      </c>
      <c r="G619" s="10" t="s">
        <v>20</v>
      </c>
      <c r="H619" s="9">
        <v>0</v>
      </c>
      <c r="I619" s="9"/>
      <c r="J619" s="9">
        <v>25</v>
      </c>
      <c r="K619" s="5">
        <f t="shared" si="95"/>
        <v>0</v>
      </c>
      <c r="L619" s="6">
        <f t="shared" si="91"/>
        <v>2.6666666666666665</v>
      </c>
      <c r="M619" s="3"/>
      <c r="N619" s="11">
        <f t="shared" si="96"/>
        <v>2.6666666666666665</v>
      </c>
      <c r="O619" s="5"/>
      <c r="P619" s="5">
        <v>1</v>
      </c>
      <c r="Q619" s="5">
        <v>0.25</v>
      </c>
      <c r="R619" s="12">
        <f t="shared" si="90"/>
        <v>3.9166666666666665</v>
      </c>
      <c r="S619" s="3"/>
      <c r="T619" s="9">
        <f>SUMIFS('Shop Wastage+CS Margin'!F:F,'Shop Wastage+CS Margin'!D:D,'Franchise Wastage '!D619,'Shop Wastage+CS Margin'!C:C,'Franchise Wastage '!C619)</f>
        <v>18</v>
      </c>
      <c r="U619" s="13">
        <f>SUMIFS('Shop Wastage+CS Margin'!A:A,'Shop Wastage+CS Margin'!D:D,'Franchise Wastage '!D619,'Shop Wastage+CS Margin'!C:C,'Franchise Wastage '!C619)</f>
        <v>3</v>
      </c>
      <c r="V619" s="16">
        <f t="shared" si="92"/>
        <v>7.1666666666666661</v>
      </c>
      <c r="W619" s="3">
        <v>8</v>
      </c>
      <c r="X619" s="7">
        <f t="shared" si="98"/>
        <v>4.0833333333333339</v>
      </c>
      <c r="Y619" s="7">
        <f t="shared" si="97"/>
        <v>14.083333333333334</v>
      </c>
      <c r="AA619" s="18">
        <f>SUMIFS(Sheet3!C:C,Sheet3!B:B,'Franchise Wastage '!D619,Sheet3!A:A,'Franchise Wastage '!C620)</f>
        <v>10</v>
      </c>
      <c r="AC619" s="3">
        <f t="shared" si="93"/>
        <v>10</v>
      </c>
    </row>
    <row r="620" spans="1:29" ht="15" customHeight="1" x14ac:dyDescent="0.25">
      <c r="A620">
        <f t="shared" si="94"/>
        <v>8</v>
      </c>
      <c r="B620" s="20" t="s">
        <v>2163</v>
      </c>
      <c r="C620" s="20" t="s">
        <v>215</v>
      </c>
      <c r="D620" s="20" t="s">
        <v>191</v>
      </c>
      <c r="E620" s="20">
        <v>100</v>
      </c>
      <c r="F620" s="20">
        <v>40</v>
      </c>
      <c r="G620" s="10" t="s">
        <v>20</v>
      </c>
      <c r="H620" s="9">
        <v>0</v>
      </c>
      <c r="I620" s="9"/>
      <c r="J620" s="9">
        <v>25</v>
      </c>
      <c r="K620" s="5">
        <f t="shared" si="95"/>
        <v>0</v>
      </c>
      <c r="L620" s="6">
        <f t="shared" si="91"/>
        <v>2.6666666666666665</v>
      </c>
      <c r="M620" s="3"/>
      <c r="N620" s="11">
        <f t="shared" si="96"/>
        <v>2.6666666666666665</v>
      </c>
      <c r="O620" s="5"/>
      <c r="P620" s="5">
        <v>1</v>
      </c>
      <c r="Q620" s="5">
        <v>0.25</v>
      </c>
      <c r="R620" s="12">
        <f t="shared" si="90"/>
        <v>3.9166666666666665</v>
      </c>
      <c r="S620" s="3"/>
      <c r="T620" s="9">
        <f>SUMIFS('Shop Wastage+CS Margin'!F:F,'Shop Wastage+CS Margin'!D:D,'Franchise Wastage '!D620,'Shop Wastage+CS Margin'!C:C,'Franchise Wastage '!C620)</f>
        <v>18</v>
      </c>
      <c r="U620" s="13">
        <f>SUMIFS('Shop Wastage+CS Margin'!A:A,'Shop Wastage+CS Margin'!D:D,'Franchise Wastage '!D620,'Shop Wastage+CS Margin'!C:C,'Franchise Wastage '!C620)</f>
        <v>3</v>
      </c>
      <c r="V620" s="16">
        <f t="shared" si="92"/>
        <v>7.1666666666666661</v>
      </c>
      <c r="W620" s="3">
        <v>8</v>
      </c>
      <c r="X620" s="7">
        <f t="shared" si="98"/>
        <v>4.0833333333333339</v>
      </c>
      <c r="Y620" s="7">
        <f t="shared" si="97"/>
        <v>14.083333333333334</v>
      </c>
      <c r="AA620" s="18">
        <f>SUMIFS(Sheet3!C:C,Sheet3!B:B,'Franchise Wastage '!D620,Sheet3!A:A,'Franchise Wastage '!C621)</f>
        <v>10</v>
      </c>
      <c r="AC620" s="3">
        <f t="shared" si="93"/>
        <v>10</v>
      </c>
    </row>
    <row r="621" spans="1:29" ht="15" customHeight="1" x14ac:dyDescent="0.25">
      <c r="A621">
        <f t="shared" si="94"/>
        <v>8</v>
      </c>
      <c r="B621" s="20" t="s">
        <v>2163</v>
      </c>
      <c r="C621" s="20" t="s">
        <v>215</v>
      </c>
      <c r="D621" s="20" t="s">
        <v>190</v>
      </c>
      <c r="E621" s="20">
        <v>100</v>
      </c>
      <c r="F621" s="20">
        <v>40</v>
      </c>
      <c r="G621" s="10" t="s">
        <v>20</v>
      </c>
      <c r="H621" s="9">
        <v>0</v>
      </c>
      <c r="I621" s="9"/>
      <c r="J621" s="9">
        <v>25</v>
      </c>
      <c r="K621" s="5">
        <f t="shared" si="95"/>
        <v>0</v>
      </c>
      <c r="L621" s="6">
        <f t="shared" si="91"/>
        <v>2.6666666666666665</v>
      </c>
      <c r="M621" s="3"/>
      <c r="N621" s="11">
        <f t="shared" si="96"/>
        <v>2.6666666666666665</v>
      </c>
      <c r="O621" s="5"/>
      <c r="P621" s="5">
        <v>1</v>
      </c>
      <c r="Q621" s="5">
        <v>0.25</v>
      </c>
      <c r="R621" s="12">
        <f t="shared" si="90"/>
        <v>3.9166666666666665</v>
      </c>
      <c r="S621" s="3"/>
      <c r="T621" s="9">
        <f>SUMIFS('Shop Wastage+CS Margin'!F:F,'Shop Wastage+CS Margin'!D:D,'Franchise Wastage '!D621,'Shop Wastage+CS Margin'!C:C,'Franchise Wastage '!C621)</f>
        <v>18</v>
      </c>
      <c r="U621" s="13">
        <f>SUMIFS('Shop Wastage+CS Margin'!A:A,'Shop Wastage+CS Margin'!D:D,'Franchise Wastage '!D621,'Shop Wastage+CS Margin'!C:C,'Franchise Wastage '!C621)</f>
        <v>3</v>
      </c>
      <c r="V621" s="16">
        <f t="shared" si="92"/>
        <v>7.1666666666666661</v>
      </c>
      <c r="W621" s="3">
        <v>8</v>
      </c>
      <c r="X621" s="7">
        <f t="shared" si="98"/>
        <v>4.0833333333333339</v>
      </c>
      <c r="Y621" s="7">
        <f t="shared" si="97"/>
        <v>14.083333333333334</v>
      </c>
      <c r="AA621" s="18">
        <f>SUMIFS(Sheet3!C:C,Sheet3!B:B,'Franchise Wastage '!D621,Sheet3!A:A,'Franchise Wastage '!C622)</f>
        <v>0</v>
      </c>
      <c r="AC621" s="3">
        <f t="shared" si="93"/>
        <v>10</v>
      </c>
    </row>
    <row r="622" spans="1:29" ht="15" customHeight="1" x14ac:dyDescent="0.25">
      <c r="A622">
        <f t="shared" si="94"/>
        <v>8</v>
      </c>
      <c r="B622" s="20" t="s">
        <v>2163</v>
      </c>
      <c r="C622" s="20" t="s">
        <v>215</v>
      </c>
      <c r="D622" s="20" t="s">
        <v>173</v>
      </c>
      <c r="E622" s="20">
        <v>100</v>
      </c>
      <c r="F622" s="20">
        <v>40</v>
      </c>
      <c r="G622" s="10" t="s">
        <v>20</v>
      </c>
      <c r="H622" s="9">
        <v>0</v>
      </c>
      <c r="I622" s="9"/>
      <c r="J622" s="9">
        <v>25</v>
      </c>
      <c r="K622" s="5">
        <f t="shared" si="95"/>
        <v>0</v>
      </c>
      <c r="L622" s="6">
        <f t="shared" si="91"/>
        <v>2.6666666666666665</v>
      </c>
      <c r="M622" s="3"/>
      <c r="N622" s="11">
        <f t="shared" si="96"/>
        <v>2.6666666666666665</v>
      </c>
      <c r="O622" s="5"/>
      <c r="P622" s="5">
        <v>1</v>
      </c>
      <c r="Q622" s="5">
        <v>0.25</v>
      </c>
      <c r="R622" s="12">
        <f t="shared" si="90"/>
        <v>3.9166666666666665</v>
      </c>
      <c r="S622" s="3"/>
      <c r="T622" s="9">
        <f>SUMIFS('Shop Wastage+CS Margin'!F:F,'Shop Wastage+CS Margin'!D:D,'Franchise Wastage '!D622,'Shop Wastage+CS Margin'!C:C,'Franchise Wastage '!C622)</f>
        <v>18</v>
      </c>
      <c r="U622" s="13">
        <f>SUMIFS('Shop Wastage+CS Margin'!A:A,'Shop Wastage+CS Margin'!D:D,'Franchise Wastage '!D622,'Shop Wastage+CS Margin'!C:C,'Franchise Wastage '!C622)</f>
        <v>3</v>
      </c>
      <c r="V622" s="16">
        <f t="shared" si="92"/>
        <v>7.1666666666666661</v>
      </c>
      <c r="W622" s="3">
        <v>8</v>
      </c>
      <c r="X622" s="7">
        <f t="shared" si="98"/>
        <v>4.0833333333333339</v>
      </c>
      <c r="Y622" s="7">
        <f t="shared" si="97"/>
        <v>14.083333333333334</v>
      </c>
      <c r="AA622" s="18">
        <f>SUMIFS(Sheet3!C:C,Sheet3!B:B,'Franchise Wastage '!D622,Sheet3!A:A,'Franchise Wastage '!C623)</f>
        <v>0</v>
      </c>
      <c r="AC622" s="3">
        <f t="shared" si="93"/>
        <v>10</v>
      </c>
    </row>
    <row r="623" spans="1:29" ht="15" customHeight="1" x14ac:dyDescent="0.25">
      <c r="A623">
        <f t="shared" si="94"/>
        <v>8</v>
      </c>
      <c r="B623" s="20" t="s">
        <v>2163</v>
      </c>
      <c r="C623" s="20" t="s">
        <v>215</v>
      </c>
      <c r="D623" s="20" t="s">
        <v>181</v>
      </c>
      <c r="E623" s="20">
        <v>100</v>
      </c>
      <c r="F623" s="20">
        <v>40</v>
      </c>
      <c r="G623" s="10" t="s">
        <v>20</v>
      </c>
      <c r="H623" s="9">
        <v>0</v>
      </c>
      <c r="I623" s="9"/>
      <c r="J623" s="9">
        <v>25</v>
      </c>
      <c r="K623" s="5">
        <f t="shared" si="95"/>
        <v>0</v>
      </c>
      <c r="L623" s="6">
        <f t="shared" si="91"/>
        <v>2.6666666666666665</v>
      </c>
      <c r="M623" s="3"/>
      <c r="N623" s="11">
        <f t="shared" si="96"/>
        <v>2.6666666666666665</v>
      </c>
      <c r="O623" s="5"/>
      <c r="P623" s="5">
        <v>1</v>
      </c>
      <c r="Q623" s="5">
        <v>0.25</v>
      </c>
      <c r="R623" s="12">
        <f t="shared" si="90"/>
        <v>3.9166666666666665</v>
      </c>
      <c r="S623" s="3"/>
      <c r="T623" s="9">
        <f>SUMIFS('Shop Wastage+CS Margin'!F:F,'Shop Wastage+CS Margin'!D:D,'Franchise Wastage '!D623,'Shop Wastage+CS Margin'!C:C,'Franchise Wastage '!C623)</f>
        <v>18</v>
      </c>
      <c r="U623" s="13">
        <f>SUMIFS('Shop Wastage+CS Margin'!A:A,'Shop Wastage+CS Margin'!D:D,'Franchise Wastage '!D623,'Shop Wastage+CS Margin'!C:C,'Franchise Wastage '!C623)</f>
        <v>3</v>
      </c>
      <c r="V623" s="16">
        <f t="shared" si="92"/>
        <v>7.1666666666666661</v>
      </c>
      <c r="W623" s="3">
        <v>8</v>
      </c>
      <c r="X623" s="7">
        <f t="shared" si="98"/>
        <v>4.0833333333333339</v>
      </c>
      <c r="Y623" s="7">
        <f t="shared" si="97"/>
        <v>14.083333333333334</v>
      </c>
      <c r="AA623" s="18">
        <f>SUMIFS(Sheet3!C:C,Sheet3!B:B,'Franchise Wastage '!D623,Sheet3!A:A,'Franchise Wastage '!C624)</f>
        <v>0</v>
      </c>
      <c r="AC623" s="3">
        <f t="shared" si="93"/>
        <v>10</v>
      </c>
    </row>
    <row r="624" spans="1:29" ht="15" customHeight="1" x14ac:dyDescent="0.25">
      <c r="A624">
        <f t="shared" si="94"/>
        <v>8</v>
      </c>
      <c r="B624" s="20" t="s">
        <v>2163</v>
      </c>
      <c r="C624" s="20" t="s">
        <v>215</v>
      </c>
      <c r="D624" s="20" t="s">
        <v>200</v>
      </c>
      <c r="E624" s="20">
        <v>100</v>
      </c>
      <c r="F624" s="20">
        <v>40</v>
      </c>
      <c r="G624" s="10" t="s">
        <v>20</v>
      </c>
      <c r="H624" s="9">
        <v>0</v>
      </c>
      <c r="I624" s="9"/>
      <c r="J624" s="9">
        <v>25</v>
      </c>
      <c r="K624" s="5">
        <f t="shared" si="95"/>
        <v>0</v>
      </c>
      <c r="L624" s="6">
        <f t="shared" si="91"/>
        <v>2.6666666666666665</v>
      </c>
      <c r="M624" s="3"/>
      <c r="N624" s="11">
        <f t="shared" si="96"/>
        <v>2.6666666666666665</v>
      </c>
      <c r="O624" s="5"/>
      <c r="P624" s="5">
        <v>1</v>
      </c>
      <c r="Q624" s="5">
        <v>0.25</v>
      </c>
      <c r="R624" s="12">
        <f t="shared" si="90"/>
        <v>3.9166666666666665</v>
      </c>
      <c r="S624" s="3"/>
      <c r="T624" s="9">
        <f>SUMIFS('Shop Wastage+CS Margin'!F:F,'Shop Wastage+CS Margin'!D:D,'Franchise Wastage '!D624,'Shop Wastage+CS Margin'!C:C,'Franchise Wastage '!C624)</f>
        <v>18</v>
      </c>
      <c r="U624" s="13">
        <f>SUMIFS('Shop Wastage+CS Margin'!A:A,'Shop Wastage+CS Margin'!D:D,'Franchise Wastage '!D624,'Shop Wastage+CS Margin'!C:C,'Franchise Wastage '!C624)</f>
        <v>3</v>
      </c>
      <c r="V624" s="16">
        <f t="shared" si="92"/>
        <v>7.1666666666666661</v>
      </c>
      <c r="W624" s="3">
        <v>8</v>
      </c>
      <c r="X624" s="7">
        <f t="shared" si="98"/>
        <v>4.0833333333333339</v>
      </c>
      <c r="Y624" s="7">
        <f t="shared" si="97"/>
        <v>14.083333333333334</v>
      </c>
      <c r="AA624" s="18">
        <f>SUMIFS(Sheet3!C:C,Sheet3!B:B,'Franchise Wastage '!D624,Sheet3!A:A,'Franchise Wastage '!C625)</f>
        <v>0</v>
      </c>
      <c r="AC624" s="3">
        <f t="shared" si="93"/>
        <v>10</v>
      </c>
    </row>
    <row r="625" spans="1:29" ht="15" customHeight="1" x14ac:dyDescent="0.25">
      <c r="A625">
        <f t="shared" si="94"/>
        <v>8</v>
      </c>
      <c r="B625" s="20" t="s">
        <v>2163</v>
      </c>
      <c r="C625" s="20" t="s">
        <v>215</v>
      </c>
      <c r="D625" s="20" t="s">
        <v>189</v>
      </c>
      <c r="E625" s="20">
        <v>100</v>
      </c>
      <c r="F625" s="20">
        <v>40</v>
      </c>
      <c r="G625" s="10" t="s">
        <v>20</v>
      </c>
      <c r="H625" s="9">
        <v>0</v>
      </c>
      <c r="I625" s="9"/>
      <c r="J625" s="9">
        <v>25</v>
      </c>
      <c r="K625" s="5">
        <f t="shared" si="95"/>
        <v>0</v>
      </c>
      <c r="L625" s="6">
        <f t="shared" si="91"/>
        <v>2.6666666666666665</v>
      </c>
      <c r="M625" s="3"/>
      <c r="N625" s="11">
        <f t="shared" si="96"/>
        <v>2.6666666666666665</v>
      </c>
      <c r="O625" s="5"/>
      <c r="P625" s="5">
        <v>1</v>
      </c>
      <c r="Q625" s="5">
        <v>0.25</v>
      </c>
      <c r="R625" s="12">
        <f t="shared" si="90"/>
        <v>3.9166666666666665</v>
      </c>
      <c r="S625" s="3"/>
      <c r="T625" s="9">
        <f>SUMIFS('Shop Wastage+CS Margin'!F:F,'Shop Wastage+CS Margin'!D:D,'Franchise Wastage '!D625,'Shop Wastage+CS Margin'!C:C,'Franchise Wastage '!C625)</f>
        <v>18</v>
      </c>
      <c r="U625" s="13">
        <f>SUMIFS('Shop Wastage+CS Margin'!A:A,'Shop Wastage+CS Margin'!D:D,'Franchise Wastage '!D625,'Shop Wastage+CS Margin'!C:C,'Franchise Wastage '!C625)</f>
        <v>3</v>
      </c>
      <c r="V625" s="16">
        <f t="shared" si="92"/>
        <v>7.1666666666666661</v>
      </c>
      <c r="W625" s="3">
        <v>8</v>
      </c>
      <c r="X625" s="7">
        <f t="shared" si="98"/>
        <v>4.0833333333333339</v>
      </c>
      <c r="Y625" s="7">
        <f t="shared" si="97"/>
        <v>14.083333333333334</v>
      </c>
      <c r="AA625" s="18">
        <f>SUMIFS(Sheet3!C:C,Sheet3!B:B,'Franchise Wastage '!D625,Sheet3!A:A,'Franchise Wastage '!C626)</f>
        <v>10</v>
      </c>
      <c r="AC625" s="3">
        <f t="shared" si="93"/>
        <v>10</v>
      </c>
    </row>
    <row r="626" spans="1:29" ht="15" customHeight="1" x14ac:dyDescent="0.25">
      <c r="A626">
        <f t="shared" si="94"/>
        <v>8</v>
      </c>
      <c r="B626" s="20" t="s">
        <v>2163</v>
      </c>
      <c r="C626" s="20" t="s">
        <v>215</v>
      </c>
      <c r="D626" s="20" t="s">
        <v>199</v>
      </c>
      <c r="E626" s="20">
        <v>100</v>
      </c>
      <c r="F626" s="20">
        <v>40</v>
      </c>
      <c r="G626" s="10" t="s">
        <v>20</v>
      </c>
      <c r="H626" s="9">
        <v>0</v>
      </c>
      <c r="I626" s="9"/>
      <c r="J626" s="9">
        <v>25</v>
      </c>
      <c r="K626" s="5">
        <f t="shared" si="95"/>
        <v>0</v>
      </c>
      <c r="L626" s="6">
        <f t="shared" si="91"/>
        <v>2.6666666666666665</v>
      </c>
      <c r="M626" s="3"/>
      <c r="N626" s="11">
        <f t="shared" si="96"/>
        <v>2.6666666666666665</v>
      </c>
      <c r="O626" s="5"/>
      <c r="P626" s="5">
        <v>1</v>
      </c>
      <c r="Q626" s="5">
        <v>0.25</v>
      </c>
      <c r="R626" s="12">
        <f t="shared" si="90"/>
        <v>3.9166666666666665</v>
      </c>
      <c r="S626" s="3"/>
      <c r="T626" s="9">
        <f>SUMIFS('Shop Wastage+CS Margin'!F:F,'Shop Wastage+CS Margin'!D:D,'Franchise Wastage '!D626,'Shop Wastage+CS Margin'!C:C,'Franchise Wastage '!C626)</f>
        <v>18</v>
      </c>
      <c r="U626" s="13">
        <f>SUMIFS('Shop Wastage+CS Margin'!A:A,'Shop Wastage+CS Margin'!D:D,'Franchise Wastage '!D626,'Shop Wastage+CS Margin'!C:C,'Franchise Wastage '!C626)</f>
        <v>3</v>
      </c>
      <c r="V626" s="16">
        <f t="shared" si="92"/>
        <v>7.1666666666666661</v>
      </c>
      <c r="W626" s="3">
        <v>8</v>
      </c>
      <c r="X626" s="7">
        <f t="shared" si="98"/>
        <v>4.0833333333333339</v>
      </c>
      <c r="Y626" s="7">
        <f t="shared" si="97"/>
        <v>14.083333333333334</v>
      </c>
      <c r="AA626" s="18">
        <f>SUMIFS(Sheet3!C:C,Sheet3!B:B,'Franchise Wastage '!D626,Sheet3!A:A,'Franchise Wastage '!C627)</f>
        <v>10</v>
      </c>
      <c r="AC626" s="3">
        <f t="shared" si="93"/>
        <v>10</v>
      </c>
    </row>
    <row r="627" spans="1:29" ht="15" customHeight="1" x14ac:dyDescent="0.25">
      <c r="A627">
        <f t="shared" si="94"/>
        <v>8</v>
      </c>
      <c r="B627" s="20" t="s">
        <v>2163</v>
      </c>
      <c r="C627" s="20" t="s">
        <v>215</v>
      </c>
      <c r="D627" s="20" t="s">
        <v>197</v>
      </c>
      <c r="E627" s="20">
        <v>100</v>
      </c>
      <c r="F627" s="20">
        <v>40</v>
      </c>
      <c r="G627" s="10" t="s">
        <v>20</v>
      </c>
      <c r="H627" s="9">
        <v>0</v>
      </c>
      <c r="I627" s="9"/>
      <c r="J627" s="9">
        <v>25</v>
      </c>
      <c r="K627" s="5">
        <f t="shared" si="95"/>
        <v>0</v>
      </c>
      <c r="L627" s="6">
        <f t="shared" si="91"/>
        <v>2.6666666666666665</v>
      </c>
      <c r="M627" s="3"/>
      <c r="N627" s="11">
        <f t="shared" si="96"/>
        <v>2.6666666666666665</v>
      </c>
      <c r="O627" s="5"/>
      <c r="P627" s="5">
        <v>1</v>
      </c>
      <c r="Q627" s="5">
        <v>0.25</v>
      </c>
      <c r="R627" s="12">
        <f t="shared" si="90"/>
        <v>3.9166666666666665</v>
      </c>
      <c r="S627" s="3"/>
      <c r="T627" s="9">
        <f>SUMIFS('Shop Wastage+CS Margin'!F:F,'Shop Wastage+CS Margin'!D:D,'Franchise Wastage '!D627,'Shop Wastage+CS Margin'!C:C,'Franchise Wastage '!C627)</f>
        <v>18</v>
      </c>
      <c r="U627" s="13">
        <f>SUMIFS('Shop Wastage+CS Margin'!A:A,'Shop Wastage+CS Margin'!D:D,'Franchise Wastage '!D627,'Shop Wastage+CS Margin'!C:C,'Franchise Wastage '!C627)</f>
        <v>3</v>
      </c>
      <c r="V627" s="16">
        <f t="shared" si="92"/>
        <v>7.1666666666666661</v>
      </c>
      <c r="W627" s="3">
        <v>8</v>
      </c>
      <c r="X627" s="7">
        <f t="shared" si="98"/>
        <v>4.0833333333333339</v>
      </c>
      <c r="Y627" s="7">
        <f t="shared" si="97"/>
        <v>14.083333333333334</v>
      </c>
      <c r="AA627" s="18">
        <f>SUMIFS(Sheet3!C:C,Sheet3!B:B,'Franchise Wastage '!D627,Sheet3!A:A,'Franchise Wastage '!C628)</f>
        <v>0</v>
      </c>
      <c r="AC627" s="3">
        <f t="shared" si="93"/>
        <v>10</v>
      </c>
    </row>
    <row r="628" spans="1:29" ht="15" customHeight="1" x14ac:dyDescent="0.25">
      <c r="A628">
        <f t="shared" si="94"/>
        <v>8</v>
      </c>
      <c r="B628" s="20" t="s">
        <v>2163</v>
      </c>
      <c r="C628" s="20" t="s">
        <v>215</v>
      </c>
      <c r="D628" s="20" t="s">
        <v>198</v>
      </c>
      <c r="E628" s="20">
        <v>100</v>
      </c>
      <c r="F628" s="20">
        <v>40</v>
      </c>
      <c r="G628" s="10" t="s">
        <v>20</v>
      </c>
      <c r="H628" s="9">
        <v>0</v>
      </c>
      <c r="I628" s="9"/>
      <c r="J628" s="9">
        <v>25</v>
      </c>
      <c r="K628" s="5">
        <f t="shared" si="95"/>
        <v>0</v>
      </c>
      <c r="L628" s="6">
        <f t="shared" si="91"/>
        <v>2.6666666666666665</v>
      </c>
      <c r="M628" s="3"/>
      <c r="N628" s="11">
        <f t="shared" si="96"/>
        <v>2.6666666666666665</v>
      </c>
      <c r="O628" s="5"/>
      <c r="P628" s="5">
        <v>1</v>
      </c>
      <c r="Q628" s="5">
        <v>0.25</v>
      </c>
      <c r="R628" s="12">
        <f t="shared" si="90"/>
        <v>3.9166666666666665</v>
      </c>
      <c r="S628" s="3"/>
      <c r="T628" s="9">
        <f>SUMIFS('Shop Wastage+CS Margin'!F:F,'Shop Wastage+CS Margin'!D:D,'Franchise Wastage '!D628,'Shop Wastage+CS Margin'!C:C,'Franchise Wastage '!C628)</f>
        <v>18</v>
      </c>
      <c r="U628" s="13">
        <f>SUMIFS('Shop Wastage+CS Margin'!A:A,'Shop Wastage+CS Margin'!D:D,'Franchise Wastage '!D628,'Shop Wastage+CS Margin'!C:C,'Franchise Wastage '!C628)</f>
        <v>3</v>
      </c>
      <c r="V628" s="16">
        <f t="shared" si="92"/>
        <v>7.1666666666666661</v>
      </c>
      <c r="W628" s="3">
        <v>8</v>
      </c>
      <c r="X628" s="7">
        <f t="shared" si="98"/>
        <v>4.0833333333333339</v>
      </c>
      <c r="Y628" s="7">
        <f t="shared" si="97"/>
        <v>14.083333333333334</v>
      </c>
      <c r="AA628" s="18">
        <f>SUMIFS(Sheet3!C:C,Sheet3!B:B,'Franchise Wastage '!D628,Sheet3!A:A,'Franchise Wastage '!C629)</f>
        <v>0</v>
      </c>
      <c r="AC628" s="3">
        <f t="shared" si="93"/>
        <v>10</v>
      </c>
    </row>
    <row r="629" spans="1:29" ht="15" customHeight="1" x14ac:dyDescent="0.25">
      <c r="A629">
        <f t="shared" si="94"/>
        <v>8</v>
      </c>
      <c r="B629" s="20" t="s">
        <v>2163</v>
      </c>
      <c r="C629" s="20" t="s">
        <v>215</v>
      </c>
      <c r="D629" s="20" t="s">
        <v>183</v>
      </c>
      <c r="E629" s="20">
        <v>100</v>
      </c>
      <c r="F629" s="20">
        <v>40</v>
      </c>
      <c r="G629" s="10" t="s">
        <v>20</v>
      </c>
      <c r="H629" s="9">
        <v>0</v>
      </c>
      <c r="I629" s="9"/>
      <c r="J629" s="9">
        <v>25</v>
      </c>
      <c r="K629" s="5">
        <f t="shared" si="95"/>
        <v>0</v>
      </c>
      <c r="L629" s="6">
        <f t="shared" si="91"/>
        <v>2.6666666666666665</v>
      </c>
      <c r="M629" s="3"/>
      <c r="N629" s="11">
        <f t="shared" si="96"/>
        <v>2.6666666666666665</v>
      </c>
      <c r="O629" s="5"/>
      <c r="P629" s="5">
        <v>1</v>
      </c>
      <c r="Q629" s="5">
        <v>0.25</v>
      </c>
      <c r="R629" s="12">
        <f t="shared" si="90"/>
        <v>3.9166666666666665</v>
      </c>
      <c r="S629" s="3"/>
      <c r="T629" s="9">
        <f>SUMIFS('Shop Wastage+CS Margin'!F:F,'Shop Wastage+CS Margin'!D:D,'Franchise Wastage '!D629,'Shop Wastage+CS Margin'!C:C,'Franchise Wastage '!C629)</f>
        <v>18</v>
      </c>
      <c r="U629" s="13">
        <f>SUMIFS('Shop Wastage+CS Margin'!A:A,'Shop Wastage+CS Margin'!D:D,'Franchise Wastage '!D629,'Shop Wastage+CS Margin'!C:C,'Franchise Wastage '!C629)</f>
        <v>3</v>
      </c>
      <c r="V629" s="16">
        <f t="shared" si="92"/>
        <v>7.1666666666666661</v>
      </c>
      <c r="W629" s="3">
        <v>8</v>
      </c>
      <c r="X629" s="7">
        <f t="shared" si="98"/>
        <v>4.0833333333333339</v>
      </c>
      <c r="Y629" s="7">
        <f t="shared" si="97"/>
        <v>14.083333333333334</v>
      </c>
      <c r="AA629" s="18">
        <f>SUMIFS(Sheet3!C:C,Sheet3!B:B,'Franchise Wastage '!D629,Sheet3!A:A,'Franchise Wastage '!C630)</f>
        <v>0</v>
      </c>
      <c r="AC629" s="3">
        <f t="shared" si="93"/>
        <v>10</v>
      </c>
    </row>
    <row r="630" spans="1:29" ht="15" customHeight="1" x14ac:dyDescent="0.25">
      <c r="A630">
        <f t="shared" si="94"/>
        <v>8</v>
      </c>
      <c r="B630" s="20" t="s">
        <v>2163</v>
      </c>
      <c r="C630" s="20" t="s">
        <v>215</v>
      </c>
      <c r="D630" s="20" t="s">
        <v>176</v>
      </c>
      <c r="E630" s="20">
        <v>100</v>
      </c>
      <c r="F630" s="20">
        <v>40</v>
      </c>
      <c r="G630" s="10" t="s">
        <v>20</v>
      </c>
      <c r="H630" s="9">
        <v>0</v>
      </c>
      <c r="I630" s="9"/>
      <c r="J630" s="9">
        <v>25</v>
      </c>
      <c r="K630" s="5">
        <f t="shared" si="95"/>
        <v>0</v>
      </c>
      <c r="L630" s="6">
        <f t="shared" si="91"/>
        <v>2.6666666666666665</v>
      </c>
      <c r="M630" s="3"/>
      <c r="N630" s="11">
        <f t="shared" si="96"/>
        <v>2.6666666666666665</v>
      </c>
      <c r="O630" s="5"/>
      <c r="P630" s="5">
        <v>1</v>
      </c>
      <c r="Q630" s="5">
        <v>0.25</v>
      </c>
      <c r="R630" s="12">
        <f t="shared" si="90"/>
        <v>3.9166666666666665</v>
      </c>
      <c r="S630" s="3"/>
      <c r="T630" s="9">
        <f>SUMIFS('Shop Wastage+CS Margin'!F:F,'Shop Wastage+CS Margin'!D:D,'Franchise Wastage '!D630,'Shop Wastage+CS Margin'!C:C,'Franchise Wastage '!C630)</f>
        <v>18</v>
      </c>
      <c r="U630" s="13">
        <f>SUMIFS('Shop Wastage+CS Margin'!A:A,'Shop Wastage+CS Margin'!D:D,'Franchise Wastage '!D630,'Shop Wastage+CS Margin'!C:C,'Franchise Wastage '!C630)</f>
        <v>3</v>
      </c>
      <c r="V630" s="16">
        <f t="shared" si="92"/>
        <v>7.1666666666666661</v>
      </c>
      <c r="W630" s="3">
        <v>8</v>
      </c>
      <c r="X630" s="7">
        <f t="shared" si="98"/>
        <v>4.0833333333333339</v>
      </c>
      <c r="Y630" s="7">
        <f t="shared" si="97"/>
        <v>14.083333333333334</v>
      </c>
      <c r="AA630" s="18">
        <f>SUMIFS(Sheet3!C:C,Sheet3!B:B,'Franchise Wastage '!D630,Sheet3!A:A,'Franchise Wastage '!C631)</f>
        <v>0</v>
      </c>
      <c r="AC630" s="3">
        <f t="shared" si="93"/>
        <v>10</v>
      </c>
    </row>
    <row r="631" spans="1:29" ht="15" customHeight="1" x14ac:dyDescent="0.25">
      <c r="A631">
        <f t="shared" si="94"/>
        <v>8</v>
      </c>
      <c r="B631" s="20" t="s">
        <v>2163</v>
      </c>
      <c r="C631" s="20" t="s">
        <v>215</v>
      </c>
      <c r="D631" s="20" t="s">
        <v>180</v>
      </c>
      <c r="E631" s="20">
        <v>100</v>
      </c>
      <c r="F631" s="20">
        <v>40</v>
      </c>
      <c r="G631" s="10" t="s">
        <v>20</v>
      </c>
      <c r="H631" s="9">
        <v>0</v>
      </c>
      <c r="I631" s="9"/>
      <c r="J631" s="9">
        <v>25</v>
      </c>
      <c r="K631" s="5">
        <f t="shared" si="95"/>
        <v>0</v>
      </c>
      <c r="L631" s="6">
        <f t="shared" si="91"/>
        <v>2.6666666666666665</v>
      </c>
      <c r="M631" s="3"/>
      <c r="N631" s="11">
        <f t="shared" si="96"/>
        <v>2.6666666666666665</v>
      </c>
      <c r="O631" s="5"/>
      <c r="P631" s="5">
        <v>1</v>
      </c>
      <c r="Q631" s="5">
        <v>0.25</v>
      </c>
      <c r="R631" s="12">
        <f t="shared" si="90"/>
        <v>3.9166666666666665</v>
      </c>
      <c r="S631" s="3"/>
      <c r="T631" s="9">
        <f>SUMIFS('Shop Wastage+CS Margin'!F:F,'Shop Wastage+CS Margin'!D:D,'Franchise Wastage '!D631,'Shop Wastage+CS Margin'!C:C,'Franchise Wastage '!C631)</f>
        <v>18</v>
      </c>
      <c r="U631" s="13">
        <f>SUMIFS('Shop Wastage+CS Margin'!A:A,'Shop Wastage+CS Margin'!D:D,'Franchise Wastage '!D631,'Shop Wastage+CS Margin'!C:C,'Franchise Wastage '!C631)</f>
        <v>3</v>
      </c>
      <c r="V631" s="16">
        <f t="shared" si="92"/>
        <v>7.1666666666666661</v>
      </c>
      <c r="W631" s="3">
        <v>8</v>
      </c>
      <c r="X631" s="7">
        <f t="shared" si="98"/>
        <v>4.0833333333333339</v>
      </c>
      <c r="Y631" s="7">
        <f t="shared" si="97"/>
        <v>14.083333333333334</v>
      </c>
      <c r="AA631" s="18">
        <f>SUMIFS(Sheet3!C:C,Sheet3!B:B,'Franchise Wastage '!D631,Sheet3!A:A,'Franchise Wastage '!C632)</f>
        <v>10</v>
      </c>
      <c r="AC631" s="3">
        <f t="shared" si="93"/>
        <v>10</v>
      </c>
    </row>
    <row r="632" spans="1:29" ht="15" customHeight="1" x14ac:dyDescent="0.25">
      <c r="A632">
        <f t="shared" si="94"/>
        <v>8</v>
      </c>
      <c r="B632" s="20" t="s">
        <v>2163</v>
      </c>
      <c r="C632" s="20" t="s">
        <v>215</v>
      </c>
      <c r="D632" s="20" t="s">
        <v>184</v>
      </c>
      <c r="E632" s="20">
        <v>100</v>
      </c>
      <c r="F632" s="20">
        <v>40</v>
      </c>
      <c r="G632" s="10" t="s">
        <v>20</v>
      </c>
      <c r="H632" s="9">
        <v>0</v>
      </c>
      <c r="I632" s="9"/>
      <c r="J632" s="9">
        <v>25</v>
      </c>
      <c r="K632" s="5">
        <f t="shared" si="95"/>
        <v>0</v>
      </c>
      <c r="L632" s="6">
        <f t="shared" si="91"/>
        <v>2.6666666666666665</v>
      </c>
      <c r="M632" s="3"/>
      <c r="N632" s="11">
        <f t="shared" si="96"/>
        <v>2.6666666666666665</v>
      </c>
      <c r="O632" s="5"/>
      <c r="P632" s="5">
        <v>1</v>
      </c>
      <c r="Q632" s="5">
        <v>0.25</v>
      </c>
      <c r="R632" s="12">
        <f t="shared" ref="R632:R692" si="99">N632+P632+Q632</f>
        <v>3.9166666666666665</v>
      </c>
      <c r="S632" s="3"/>
      <c r="T632" s="9">
        <f>SUMIFS('Shop Wastage+CS Margin'!F:F,'Shop Wastage+CS Margin'!D:D,'Franchise Wastage '!D632,'Shop Wastage+CS Margin'!C:C,'Franchise Wastage '!C632)</f>
        <v>18</v>
      </c>
      <c r="U632" s="13">
        <f>SUMIFS('Shop Wastage+CS Margin'!A:A,'Shop Wastage+CS Margin'!D:D,'Franchise Wastage '!D632,'Shop Wastage+CS Margin'!C:C,'Franchise Wastage '!C632)</f>
        <v>3</v>
      </c>
      <c r="V632" s="16">
        <f t="shared" si="92"/>
        <v>7.1666666666666661</v>
      </c>
      <c r="W632" s="3">
        <v>8</v>
      </c>
      <c r="X632" s="7">
        <f t="shared" si="98"/>
        <v>4.0833333333333339</v>
      </c>
      <c r="Y632" s="7">
        <f t="shared" si="97"/>
        <v>14.083333333333334</v>
      </c>
      <c r="AA632" s="18">
        <f>SUMIFS(Sheet3!C:C,Sheet3!B:B,'Franchise Wastage '!D632,Sheet3!A:A,'Franchise Wastage '!C633)</f>
        <v>0</v>
      </c>
      <c r="AC632" s="3">
        <f t="shared" si="93"/>
        <v>10</v>
      </c>
    </row>
    <row r="633" spans="1:29" ht="15" customHeight="1" x14ac:dyDescent="0.25">
      <c r="A633">
        <f t="shared" si="94"/>
        <v>8</v>
      </c>
      <c r="B633" s="20" t="s">
        <v>2163</v>
      </c>
      <c r="C633" s="20" t="s">
        <v>215</v>
      </c>
      <c r="D633" s="20" t="s">
        <v>175</v>
      </c>
      <c r="E633" s="20">
        <v>100</v>
      </c>
      <c r="F633" s="20">
        <v>40</v>
      </c>
      <c r="G633" s="10" t="s">
        <v>20</v>
      </c>
      <c r="H633" s="9">
        <v>0</v>
      </c>
      <c r="I633" s="9"/>
      <c r="J633" s="9">
        <v>25</v>
      </c>
      <c r="K633" s="5">
        <f t="shared" si="95"/>
        <v>0</v>
      </c>
      <c r="L633" s="6">
        <f t="shared" ref="L633:L693" si="100">(((IF(G633="Pcs",F633,"0"))/J633)*1000)/($D$1*10)</f>
        <v>2.6666666666666665</v>
      </c>
      <c r="M633" s="3"/>
      <c r="N633" s="11">
        <f t="shared" si="96"/>
        <v>2.6666666666666665</v>
      </c>
      <c r="O633" s="5"/>
      <c r="P633" s="5">
        <v>1</v>
      </c>
      <c r="Q633" s="5">
        <v>0.25</v>
      </c>
      <c r="R633" s="12">
        <f t="shared" si="99"/>
        <v>3.9166666666666665</v>
      </c>
      <c r="S633" s="3"/>
      <c r="T633" s="9">
        <f>SUMIFS('Shop Wastage+CS Margin'!F:F,'Shop Wastage+CS Margin'!D:D,'Franchise Wastage '!D633,'Shop Wastage+CS Margin'!C:C,'Franchise Wastage '!C633)</f>
        <v>18</v>
      </c>
      <c r="U633" s="13">
        <f>SUMIFS('Shop Wastage+CS Margin'!A:A,'Shop Wastage+CS Margin'!D:D,'Franchise Wastage '!D633,'Shop Wastage+CS Margin'!C:C,'Franchise Wastage '!C633)</f>
        <v>3</v>
      </c>
      <c r="V633" s="16">
        <f t="shared" si="92"/>
        <v>7.1666666666666661</v>
      </c>
      <c r="W633" s="3">
        <v>8</v>
      </c>
      <c r="X633" s="7">
        <f t="shared" si="98"/>
        <v>4.0833333333333339</v>
      </c>
      <c r="Y633" s="7">
        <f t="shared" si="97"/>
        <v>14.083333333333334</v>
      </c>
      <c r="AA633" s="18">
        <f>SUMIFS(Sheet3!C:C,Sheet3!B:B,'Franchise Wastage '!D633,Sheet3!A:A,'Franchise Wastage '!C634)</f>
        <v>10</v>
      </c>
      <c r="AC633" s="3">
        <f t="shared" si="93"/>
        <v>10</v>
      </c>
    </row>
    <row r="634" spans="1:29" ht="15" customHeight="1" x14ac:dyDescent="0.25">
      <c r="A634">
        <f t="shared" si="94"/>
        <v>8</v>
      </c>
      <c r="B634" s="20" t="s">
        <v>2163</v>
      </c>
      <c r="C634" s="20" t="s">
        <v>215</v>
      </c>
      <c r="D634" s="20" t="s">
        <v>194</v>
      </c>
      <c r="E634" s="20">
        <v>100</v>
      </c>
      <c r="F634" s="20">
        <v>40</v>
      </c>
      <c r="G634" s="10" t="s">
        <v>20</v>
      </c>
      <c r="H634" s="9">
        <v>0</v>
      </c>
      <c r="I634" s="9"/>
      <c r="J634" s="9">
        <v>25</v>
      </c>
      <c r="K634" s="5">
        <f t="shared" si="95"/>
        <v>0</v>
      </c>
      <c r="L634" s="6">
        <f t="shared" si="100"/>
        <v>2.6666666666666665</v>
      </c>
      <c r="M634" s="3"/>
      <c r="N634" s="11">
        <f t="shared" si="96"/>
        <v>2.6666666666666665</v>
      </c>
      <c r="O634" s="5"/>
      <c r="P634" s="5">
        <v>1</v>
      </c>
      <c r="Q634" s="5">
        <v>0.25</v>
      </c>
      <c r="R634" s="12">
        <f t="shared" si="99"/>
        <v>3.9166666666666665</v>
      </c>
      <c r="S634" s="3"/>
      <c r="T634" s="9">
        <f>SUMIFS('Shop Wastage+CS Margin'!F:F,'Shop Wastage+CS Margin'!D:D,'Franchise Wastage '!D634,'Shop Wastage+CS Margin'!C:C,'Franchise Wastage '!C634)</f>
        <v>18</v>
      </c>
      <c r="U634" s="13">
        <f>SUMIFS('Shop Wastage+CS Margin'!A:A,'Shop Wastage+CS Margin'!D:D,'Franchise Wastage '!D634,'Shop Wastage+CS Margin'!C:C,'Franchise Wastage '!C634)</f>
        <v>3</v>
      </c>
      <c r="V634" s="16">
        <f t="shared" si="92"/>
        <v>7.1666666666666661</v>
      </c>
      <c r="W634" s="3">
        <v>8</v>
      </c>
      <c r="X634" s="7">
        <f t="shared" si="98"/>
        <v>4.0833333333333339</v>
      </c>
      <c r="Y634" s="7">
        <f t="shared" si="97"/>
        <v>14.083333333333334</v>
      </c>
      <c r="AA634" s="18">
        <f>SUMIFS(Sheet3!C:C,Sheet3!B:B,'Franchise Wastage '!D634,Sheet3!A:A,'Franchise Wastage '!C635)</f>
        <v>0</v>
      </c>
      <c r="AC634" s="3">
        <f t="shared" si="93"/>
        <v>10</v>
      </c>
    </row>
    <row r="635" spans="1:29" ht="15" customHeight="1" x14ac:dyDescent="0.25">
      <c r="A635">
        <f t="shared" si="94"/>
        <v>8</v>
      </c>
      <c r="B635" s="20" t="s">
        <v>2163</v>
      </c>
      <c r="C635" s="20" t="s">
        <v>215</v>
      </c>
      <c r="D635" s="20" t="s">
        <v>185</v>
      </c>
      <c r="E635" s="20">
        <v>100</v>
      </c>
      <c r="F635" s="20">
        <v>40</v>
      </c>
      <c r="G635" s="10" t="s">
        <v>20</v>
      </c>
      <c r="H635" s="9">
        <v>0</v>
      </c>
      <c r="I635" s="9"/>
      <c r="J635" s="9">
        <v>25</v>
      </c>
      <c r="K635" s="5">
        <f t="shared" si="95"/>
        <v>0</v>
      </c>
      <c r="L635" s="6">
        <f t="shared" si="100"/>
        <v>2.6666666666666665</v>
      </c>
      <c r="M635" s="3"/>
      <c r="N635" s="11">
        <f t="shared" si="96"/>
        <v>2.6666666666666665</v>
      </c>
      <c r="O635" s="5"/>
      <c r="P635" s="5">
        <v>1</v>
      </c>
      <c r="Q635" s="5">
        <v>0.25</v>
      </c>
      <c r="R635" s="12">
        <f t="shared" si="99"/>
        <v>3.9166666666666665</v>
      </c>
      <c r="S635" s="3"/>
      <c r="T635" s="9">
        <f>SUMIFS('Shop Wastage+CS Margin'!F:F,'Shop Wastage+CS Margin'!D:D,'Franchise Wastage '!D635,'Shop Wastage+CS Margin'!C:C,'Franchise Wastage '!C635)</f>
        <v>18</v>
      </c>
      <c r="U635" s="13">
        <f>SUMIFS('Shop Wastage+CS Margin'!A:A,'Shop Wastage+CS Margin'!D:D,'Franchise Wastage '!D635,'Shop Wastage+CS Margin'!C:C,'Franchise Wastage '!C635)</f>
        <v>3</v>
      </c>
      <c r="V635" s="16">
        <f t="shared" si="92"/>
        <v>7.1666666666666661</v>
      </c>
      <c r="W635" s="3">
        <v>8</v>
      </c>
      <c r="X635" s="7">
        <f t="shared" si="98"/>
        <v>4.0833333333333339</v>
      </c>
      <c r="Y635" s="7">
        <f t="shared" si="97"/>
        <v>14.083333333333334</v>
      </c>
      <c r="AA635" s="18">
        <f>SUMIFS(Sheet3!C:C,Sheet3!B:B,'Franchise Wastage '!D635,Sheet3!A:A,'Franchise Wastage '!C636)</f>
        <v>0</v>
      </c>
      <c r="AC635" s="3">
        <f t="shared" si="93"/>
        <v>10</v>
      </c>
    </row>
    <row r="636" spans="1:29" ht="15" customHeight="1" x14ac:dyDescent="0.25">
      <c r="A636">
        <f t="shared" si="94"/>
        <v>8</v>
      </c>
      <c r="B636" s="20" t="s">
        <v>2163</v>
      </c>
      <c r="C636" s="20" t="s">
        <v>215</v>
      </c>
      <c r="D636" s="20" t="s">
        <v>182</v>
      </c>
      <c r="E636" s="20">
        <v>100</v>
      </c>
      <c r="F636" s="20">
        <v>40</v>
      </c>
      <c r="G636" s="10" t="s">
        <v>20</v>
      </c>
      <c r="H636" s="9">
        <v>0</v>
      </c>
      <c r="I636" s="9"/>
      <c r="J636" s="9">
        <v>25</v>
      </c>
      <c r="K636" s="5">
        <f t="shared" si="95"/>
        <v>0</v>
      </c>
      <c r="L636" s="6">
        <f t="shared" si="100"/>
        <v>2.6666666666666665</v>
      </c>
      <c r="M636" s="3"/>
      <c r="N636" s="11">
        <f t="shared" si="96"/>
        <v>2.6666666666666665</v>
      </c>
      <c r="O636" s="5"/>
      <c r="P636" s="5">
        <v>1</v>
      </c>
      <c r="Q636" s="5">
        <v>0.25</v>
      </c>
      <c r="R636" s="12">
        <f t="shared" si="99"/>
        <v>3.9166666666666665</v>
      </c>
      <c r="S636" s="3"/>
      <c r="T636" s="9">
        <f>SUMIFS('Shop Wastage+CS Margin'!F:F,'Shop Wastage+CS Margin'!D:D,'Franchise Wastage '!D636,'Shop Wastage+CS Margin'!C:C,'Franchise Wastage '!C636)</f>
        <v>18</v>
      </c>
      <c r="U636" s="13">
        <f>SUMIFS('Shop Wastage+CS Margin'!A:A,'Shop Wastage+CS Margin'!D:D,'Franchise Wastage '!D636,'Shop Wastage+CS Margin'!C:C,'Franchise Wastage '!C636)</f>
        <v>3</v>
      </c>
      <c r="V636" s="16">
        <f t="shared" si="92"/>
        <v>7.1666666666666661</v>
      </c>
      <c r="W636" s="3">
        <v>8</v>
      </c>
      <c r="X636" s="7">
        <f t="shared" si="98"/>
        <v>4.0833333333333339</v>
      </c>
      <c r="Y636" s="7">
        <f t="shared" si="97"/>
        <v>14.083333333333334</v>
      </c>
      <c r="AA636" s="18">
        <f>SUMIFS(Sheet3!C:C,Sheet3!B:B,'Franchise Wastage '!D636,Sheet3!A:A,'Franchise Wastage '!C637)</f>
        <v>10</v>
      </c>
      <c r="AC636" s="3">
        <f t="shared" si="93"/>
        <v>10</v>
      </c>
    </row>
    <row r="637" spans="1:29" ht="15" customHeight="1" x14ac:dyDescent="0.25">
      <c r="A637">
        <f t="shared" si="94"/>
        <v>8</v>
      </c>
      <c r="B637" s="20" t="s">
        <v>2163</v>
      </c>
      <c r="C637" s="20" t="s">
        <v>215</v>
      </c>
      <c r="D637" s="20" t="s">
        <v>186</v>
      </c>
      <c r="E637" s="20">
        <v>100</v>
      </c>
      <c r="F637" s="20">
        <v>40</v>
      </c>
      <c r="G637" s="10" t="s">
        <v>20</v>
      </c>
      <c r="H637" s="9">
        <v>0</v>
      </c>
      <c r="I637" s="9"/>
      <c r="J637" s="9">
        <v>25</v>
      </c>
      <c r="K637" s="5">
        <f t="shared" si="95"/>
        <v>0</v>
      </c>
      <c r="L637" s="6">
        <f t="shared" si="100"/>
        <v>2.6666666666666665</v>
      </c>
      <c r="M637" s="3"/>
      <c r="N637" s="11">
        <f t="shared" si="96"/>
        <v>2.6666666666666665</v>
      </c>
      <c r="O637" s="5"/>
      <c r="P637" s="5">
        <v>1</v>
      </c>
      <c r="Q637" s="5">
        <v>0.25</v>
      </c>
      <c r="R637" s="12">
        <f t="shared" si="99"/>
        <v>3.9166666666666665</v>
      </c>
      <c r="S637" s="3"/>
      <c r="T637" s="9">
        <f>SUMIFS('Shop Wastage+CS Margin'!F:F,'Shop Wastage+CS Margin'!D:D,'Franchise Wastage '!D637,'Shop Wastage+CS Margin'!C:C,'Franchise Wastage '!C637)</f>
        <v>18</v>
      </c>
      <c r="U637" s="13">
        <f>SUMIFS('Shop Wastage+CS Margin'!A:A,'Shop Wastage+CS Margin'!D:D,'Franchise Wastage '!D637,'Shop Wastage+CS Margin'!C:C,'Franchise Wastage '!C637)</f>
        <v>3</v>
      </c>
      <c r="V637" s="16">
        <f t="shared" si="92"/>
        <v>7.1666666666666661</v>
      </c>
      <c r="W637" s="3">
        <v>8</v>
      </c>
      <c r="X637" s="7">
        <f t="shared" si="98"/>
        <v>4.0833333333333339</v>
      </c>
      <c r="Y637" s="7">
        <f t="shared" si="97"/>
        <v>14.083333333333334</v>
      </c>
      <c r="AA637" s="18">
        <f>SUMIFS(Sheet3!C:C,Sheet3!B:B,'Franchise Wastage '!D637,Sheet3!A:A,'Franchise Wastage '!C638)</f>
        <v>0</v>
      </c>
      <c r="AC637" s="3">
        <f t="shared" si="93"/>
        <v>10</v>
      </c>
    </row>
    <row r="638" spans="1:29" ht="15" customHeight="1" x14ac:dyDescent="0.25">
      <c r="A638">
        <f t="shared" si="94"/>
        <v>8</v>
      </c>
      <c r="B638" s="20" t="s">
        <v>2163</v>
      </c>
      <c r="C638" s="20" t="s">
        <v>215</v>
      </c>
      <c r="D638" s="20" t="s">
        <v>216</v>
      </c>
      <c r="E638" s="20">
        <v>100</v>
      </c>
      <c r="F638" s="20">
        <v>40</v>
      </c>
      <c r="G638" s="10" t="s">
        <v>20</v>
      </c>
      <c r="H638" s="9">
        <v>0</v>
      </c>
      <c r="I638" s="9"/>
      <c r="J638" s="9">
        <v>25</v>
      </c>
      <c r="K638" s="5">
        <f t="shared" si="95"/>
        <v>0</v>
      </c>
      <c r="L638" s="6">
        <f t="shared" si="100"/>
        <v>2.6666666666666665</v>
      </c>
      <c r="M638" s="3"/>
      <c r="N638" s="11">
        <f t="shared" si="96"/>
        <v>2.6666666666666665</v>
      </c>
      <c r="O638" s="5"/>
      <c r="P638" s="5">
        <v>1</v>
      </c>
      <c r="Q638" s="5">
        <v>0.25</v>
      </c>
      <c r="R638" s="12">
        <f t="shared" si="99"/>
        <v>3.9166666666666665</v>
      </c>
      <c r="S638" s="3"/>
      <c r="T638" s="9">
        <f>SUMIFS('Shop Wastage+CS Margin'!F:F,'Shop Wastage+CS Margin'!D:D,'Franchise Wastage '!D638,'Shop Wastage+CS Margin'!C:C,'Franchise Wastage '!C638)</f>
        <v>18</v>
      </c>
      <c r="U638" s="13">
        <f>SUMIFS('Shop Wastage+CS Margin'!A:A,'Shop Wastage+CS Margin'!D:D,'Franchise Wastage '!D638,'Shop Wastage+CS Margin'!C:C,'Franchise Wastage '!C638)</f>
        <v>3</v>
      </c>
      <c r="V638" s="16">
        <f t="shared" si="92"/>
        <v>7.1666666666666661</v>
      </c>
      <c r="W638" s="3">
        <v>8</v>
      </c>
      <c r="X638" s="7">
        <f t="shared" si="98"/>
        <v>4.0833333333333339</v>
      </c>
      <c r="Y638" s="7">
        <f t="shared" si="97"/>
        <v>14.083333333333334</v>
      </c>
      <c r="AA638" s="18">
        <f>SUMIFS(Sheet3!C:C,Sheet3!B:B,'Franchise Wastage '!D638,Sheet3!A:A,'Franchise Wastage '!#REF!)</f>
        <v>0</v>
      </c>
      <c r="AC638" s="3">
        <f t="shared" si="93"/>
        <v>10</v>
      </c>
    </row>
    <row r="639" spans="1:29" ht="15" customHeight="1" x14ac:dyDescent="0.25">
      <c r="A639">
        <f t="shared" si="94"/>
        <v>8</v>
      </c>
      <c r="B639" s="20" t="s">
        <v>2163</v>
      </c>
      <c r="C639" s="20" t="s">
        <v>215</v>
      </c>
      <c r="D639" s="20" t="s">
        <v>90</v>
      </c>
      <c r="E639" s="20">
        <v>100</v>
      </c>
      <c r="F639" s="20">
        <v>40</v>
      </c>
      <c r="G639" s="10" t="s">
        <v>20</v>
      </c>
      <c r="H639" s="9">
        <v>0</v>
      </c>
      <c r="I639" s="9"/>
      <c r="J639" s="9">
        <v>25</v>
      </c>
      <c r="K639" s="5">
        <f t="shared" si="95"/>
        <v>0</v>
      </c>
      <c r="L639" s="6">
        <f t="shared" si="100"/>
        <v>2.6666666666666665</v>
      </c>
      <c r="M639" s="3"/>
      <c r="N639" s="11">
        <f t="shared" si="96"/>
        <v>2.6666666666666665</v>
      </c>
      <c r="O639" s="5"/>
      <c r="P639" s="5">
        <v>1</v>
      </c>
      <c r="Q639" s="5">
        <v>0.25</v>
      </c>
      <c r="R639" s="12">
        <f t="shared" si="99"/>
        <v>3.9166666666666665</v>
      </c>
      <c r="S639" s="3"/>
      <c r="T639" s="9">
        <f>SUMIFS('Shop Wastage+CS Margin'!F:F,'Shop Wastage+CS Margin'!D:D,'Franchise Wastage '!D639,'Shop Wastage+CS Margin'!C:C,'Franchise Wastage '!C639)</f>
        <v>18</v>
      </c>
      <c r="U639" s="13">
        <f>SUMIFS('Shop Wastage+CS Margin'!A:A,'Shop Wastage+CS Margin'!D:D,'Franchise Wastage '!D639,'Shop Wastage+CS Margin'!C:C,'Franchise Wastage '!C639)</f>
        <v>3</v>
      </c>
      <c r="V639" s="16">
        <f t="shared" si="92"/>
        <v>7.1666666666666661</v>
      </c>
      <c r="W639" s="3">
        <v>8</v>
      </c>
      <c r="X639" s="7">
        <f t="shared" si="98"/>
        <v>4.0833333333333339</v>
      </c>
      <c r="Y639" s="7">
        <f t="shared" si="97"/>
        <v>14.083333333333334</v>
      </c>
      <c r="AA639" s="18">
        <f>SUMIFS(Sheet3!C:C,Sheet3!B:B,'Franchise Wastage '!D639,Sheet3!A:A,'Franchise Wastage '!C640)</f>
        <v>0</v>
      </c>
      <c r="AC639" s="3">
        <f t="shared" si="93"/>
        <v>10</v>
      </c>
    </row>
    <row r="640" spans="1:29" ht="15" customHeight="1" x14ac:dyDescent="0.25">
      <c r="A640">
        <f t="shared" si="94"/>
        <v>8</v>
      </c>
      <c r="B640" s="20" t="s">
        <v>2163</v>
      </c>
      <c r="C640" s="20" t="s">
        <v>215</v>
      </c>
      <c r="D640" s="20" t="s">
        <v>217</v>
      </c>
      <c r="E640" s="20">
        <v>100</v>
      </c>
      <c r="F640" s="20">
        <v>40</v>
      </c>
      <c r="G640" s="10" t="s">
        <v>20</v>
      </c>
      <c r="H640" s="9">
        <v>0</v>
      </c>
      <c r="I640" s="9"/>
      <c r="J640" s="9">
        <v>25</v>
      </c>
      <c r="K640" s="5">
        <f t="shared" si="95"/>
        <v>0</v>
      </c>
      <c r="L640" s="6">
        <f t="shared" si="100"/>
        <v>2.6666666666666665</v>
      </c>
      <c r="M640" s="3"/>
      <c r="N640" s="11">
        <f t="shared" si="96"/>
        <v>2.6666666666666665</v>
      </c>
      <c r="O640" s="5"/>
      <c r="P640" s="5">
        <v>1</v>
      </c>
      <c r="Q640" s="5">
        <v>0.25</v>
      </c>
      <c r="R640" s="12">
        <f t="shared" si="99"/>
        <v>3.9166666666666665</v>
      </c>
      <c r="S640" s="3"/>
      <c r="T640" s="9">
        <f>SUMIFS('Shop Wastage+CS Margin'!F:F,'Shop Wastage+CS Margin'!D:D,'Franchise Wastage '!D640,'Shop Wastage+CS Margin'!C:C,'Franchise Wastage '!C640)</f>
        <v>18</v>
      </c>
      <c r="U640" s="13">
        <f>SUMIFS('Shop Wastage+CS Margin'!A:A,'Shop Wastage+CS Margin'!D:D,'Franchise Wastage '!D640,'Shop Wastage+CS Margin'!C:C,'Franchise Wastage '!C640)</f>
        <v>3</v>
      </c>
      <c r="V640" s="16">
        <f t="shared" si="92"/>
        <v>7.1666666666666661</v>
      </c>
      <c r="W640" s="3">
        <v>8</v>
      </c>
      <c r="X640" s="7">
        <f t="shared" si="98"/>
        <v>4.0833333333333339</v>
      </c>
      <c r="Y640" s="7">
        <f t="shared" si="97"/>
        <v>14.083333333333334</v>
      </c>
      <c r="AA640" s="18">
        <f>SUMIFS(Sheet3!C:C,Sheet3!B:B,'Franchise Wastage '!D640,Sheet3!A:A,'Franchise Wastage '!C641)</f>
        <v>10</v>
      </c>
      <c r="AC640" s="3">
        <f t="shared" si="93"/>
        <v>10</v>
      </c>
    </row>
    <row r="641" spans="1:29" ht="15" customHeight="1" x14ac:dyDescent="0.25">
      <c r="A641">
        <f t="shared" si="94"/>
        <v>8</v>
      </c>
      <c r="B641" s="20" t="s">
        <v>2163</v>
      </c>
      <c r="C641" s="20" t="s">
        <v>215</v>
      </c>
      <c r="D641" s="20" t="s">
        <v>26</v>
      </c>
      <c r="E641" s="20">
        <v>100</v>
      </c>
      <c r="F641" s="20">
        <v>40</v>
      </c>
      <c r="G641" s="10" t="s">
        <v>20</v>
      </c>
      <c r="H641" s="9">
        <v>0</v>
      </c>
      <c r="I641" s="9"/>
      <c r="J641" s="9">
        <v>25</v>
      </c>
      <c r="K641" s="5">
        <f t="shared" si="95"/>
        <v>0</v>
      </c>
      <c r="L641" s="6">
        <f t="shared" si="100"/>
        <v>2.6666666666666665</v>
      </c>
      <c r="M641" s="3"/>
      <c r="N641" s="11">
        <f t="shared" si="96"/>
        <v>2.6666666666666665</v>
      </c>
      <c r="O641" s="5"/>
      <c r="P641" s="5">
        <v>1</v>
      </c>
      <c r="Q641" s="5">
        <v>0.25</v>
      </c>
      <c r="R641" s="12">
        <f t="shared" si="99"/>
        <v>3.9166666666666665</v>
      </c>
      <c r="S641" s="3"/>
      <c r="T641" s="9">
        <f>SUMIFS('Shop Wastage+CS Margin'!F:F,'Shop Wastage+CS Margin'!D:D,'Franchise Wastage '!D641,'Shop Wastage+CS Margin'!C:C,'Franchise Wastage '!C641)</f>
        <v>18</v>
      </c>
      <c r="U641" s="13">
        <f>SUMIFS('Shop Wastage+CS Margin'!A:A,'Shop Wastage+CS Margin'!D:D,'Franchise Wastage '!D641,'Shop Wastage+CS Margin'!C:C,'Franchise Wastage '!C641)</f>
        <v>3</v>
      </c>
      <c r="V641" s="16">
        <f t="shared" si="92"/>
        <v>7.1666666666666661</v>
      </c>
      <c r="W641" s="3">
        <v>8</v>
      </c>
      <c r="X641" s="7">
        <f t="shared" si="98"/>
        <v>4.0833333333333339</v>
      </c>
      <c r="Y641" s="7">
        <f t="shared" si="97"/>
        <v>14.083333333333334</v>
      </c>
      <c r="AA641" s="18">
        <f>SUMIFS(Sheet3!C:C,Sheet3!B:B,'Franchise Wastage '!D641,Sheet3!A:A,'Franchise Wastage '!C642)</f>
        <v>0</v>
      </c>
      <c r="AC641" s="3">
        <f t="shared" si="93"/>
        <v>10</v>
      </c>
    </row>
    <row r="642" spans="1:29" ht="15" customHeight="1" x14ac:dyDescent="0.25">
      <c r="A642">
        <f t="shared" si="94"/>
        <v>8</v>
      </c>
      <c r="B642" s="20" t="s">
        <v>2163</v>
      </c>
      <c r="C642" s="20" t="s">
        <v>215</v>
      </c>
      <c r="D642" s="20" t="s">
        <v>218</v>
      </c>
      <c r="E642" s="20">
        <v>100</v>
      </c>
      <c r="F642" s="20">
        <v>40</v>
      </c>
      <c r="G642" s="10" t="s">
        <v>20</v>
      </c>
      <c r="H642" s="9">
        <v>0</v>
      </c>
      <c r="I642" s="9"/>
      <c r="J642" s="9">
        <v>25</v>
      </c>
      <c r="K642" s="5">
        <f t="shared" si="95"/>
        <v>0</v>
      </c>
      <c r="L642" s="6">
        <f t="shared" si="100"/>
        <v>2.6666666666666665</v>
      </c>
      <c r="M642" s="3"/>
      <c r="N642" s="11">
        <f t="shared" si="96"/>
        <v>2.6666666666666665</v>
      </c>
      <c r="O642" s="5"/>
      <c r="P642" s="5">
        <v>1</v>
      </c>
      <c r="Q642" s="5">
        <v>0.25</v>
      </c>
      <c r="R642" s="12">
        <f t="shared" si="99"/>
        <v>3.9166666666666665</v>
      </c>
      <c r="S642" s="3"/>
      <c r="T642" s="9">
        <f>SUMIFS('Shop Wastage+CS Margin'!F:F,'Shop Wastage+CS Margin'!D:D,'Franchise Wastage '!D642,'Shop Wastage+CS Margin'!C:C,'Franchise Wastage '!C642)</f>
        <v>18</v>
      </c>
      <c r="U642" s="13">
        <f>SUMIFS('Shop Wastage+CS Margin'!A:A,'Shop Wastage+CS Margin'!D:D,'Franchise Wastage '!D642,'Shop Wastage+CS Margin'!C:C,'Franchise Wastage '!C642)</f>
        <v>3</v>
      </c>
      <c r="V642" s="16">
        <f t="shared" si="92"/>
        <v>7.1666666666666661</v>
      </c>
      <c r="W642" s="3">
        <v>8</v>
      </c>
      <c r="X642" s="7">
        <f t="shared" si="98"/>
        <v>4.0833333333333339</v>
      </c>
      <c r="Y642" s="7">
        <f t="shared" si="97"/>
        <v>14.083333333333334</v>
      </c>
      <c r="AA642" s="18">
        <f>SUMIFS(Sheet3!C:C,Sheet3!B:B,'Franchise Wastage '!D642,Sheet3!A:A,'Franchise Wastage '!C643)</f>
        <v>0</v>
      </c>
      <c r="AC642" s="3">
        <f t="shared" si="93"/>
        <v>10</v>
      </c>
    </row>
    <row r="643" spans="1:29" ht="15" customHeight="1" x14ac:dyDescent="0.25">
      <c r="A643">
        <f t="shared" si="94"/>
        <v>8</v>
      </c>
      <c r="B643" s="20" t="s">
        <v>2163</v>
      </c>
      <c r="C643" s="20" t="s">
        <v>215</v>
      </c>
      <c r="D643" s="20" t="s">
        <v>201</v>
      </c>
      <c r="E643" s="20">
        <v>100</v>
      </c>
      <c r="F643" s="20">
        <v>40</v>
      </c>
      <c r="G643" s="10" t="s">
        <v>20</v>
      </c>
      <c r="H643" s="9">
        <v>0</v>
      </c>
      <c r="I643" s="9"/>
      <c r="J643" s="9">
        <v>25</v>
      </c>
      <c r="K643" s="5">
        <f t="shared" si="95"/>
        <v>0</v>
      </c>
      <c r="L643" s="6">
        <f t="shared" si="100"/>
        <v>2.6666666666666665</v>
      </c>
      <c r="M643" s="3"/>
      <c r="N643" s="11">
        <f t="shared" si="96"/>
        <v>2.6666666666666665</v>
      </c>
      <c r="O643" s="5"/>
      <c r="P643" s="5">
        <v>1</v>
      </c>
      <c r="Q643" s="5">
        <v>0.25</v>
      </c>
      <c r="R643" s="12">
        <f t="shared" si="99"/>
        <v>3.9166666666666665</v>
      </c>
      <c r="S643" s="3"/>
      <c r="T643" s="9">
        <f>SUMIFS('Shop Wastage+CS Margin'!F:F,'Shop Wastage+CS Margin'!D:D,'Franchise Wastage '!D643,'Shop Wastage+CS Margin'!C:C,'Franchise Wastage '!C643)</f>
        <v>18</v>
      </c>
      <c r="U643" s="13">
        <f>SUMIFS('Shop Wastage+CS Margin'!A:A,'Shop Wastage+CS Margin'!D:D,'Franchise Wastage '!D643,'Shop Wastage+CS Margin'!C:C,'Franchise Wastage '!C643)</f>
        <v>3</v>
      </c>
      <c r="V643" s="16">
        <f t="shared" si="92"/>
        <v>7.1666666666666661</v>
      </c>
      <c r="W643" s="3">
        <v>8</v>
      </c>
      <c r="X643" s="7">
        <f t="shared" si="98"/>
        <v>4.0833333333333339</v>
      </c>
      <c r="Y643" s="7">
        <f t="shared" si="97"/>
        <v>14.083333333333334</v>
      </c>
      <c r="AA643" s="18">
        <f>SUMIFS(Sheet3!C:C,Sheet3!B:B,'Franchise Wastage '!D643,Sheet3!A:A,'Franchise Wastage '!C644)</f>
        <v>10</v>
      </c>
      <c r="AC643" s="3">
        <f t="shared" si="93"/>
        <v>10</v>
      </c>
    </row>
    <row r="644" spans="1:29" ht="15" customHeight="1" x14ac:dyDescent="0.25">
      <c r="A644">
        <f t="shared" si="94"/>
        <v>8</v>
      </c>
      <c r="B644" s="20" t="s">
        <v>2163</v>
      </c>
      <c r="C644" s="20" t="s">
        <v>215</v>
      </c>
      <c r="D644" s="20" t="s">
        <v>219</v>
      </c>
      <c r="E644" s="20">
        <v>100</v>
      </c>
      <c r="F644" s="20">
        <v>40</v>
      </c>
      <c r="G644" s="10" t="s">
        <v>20</v>
      </c>
      <c r="H644" s="9">
        <v>0</v>
      </c>
      <c r="I644" s="9"/>
      <c r="J644" s="9">
        <v>25</v>
      </c>
      <c r="K644" s="5">
        <f t="shared" si="95"/>
        <v>0</v>
      </c>
      <c r="L644" s="6">
        <f t="shared" si="100"/>
        <v>2.6666666666666665</v>
      </c>
      <c r="M644" s="3"/>
      <c r="N644" s="11">
        <f t="shared" si="96"/>
        <v>2.6666666666666665</v>
      </c>
      <c r="O644" s="5"/>
      <c r="P644" s="5">
        <v>1</v>
      </c>
      <c r="Q644" s="5">
        <v>0.25</v>
      </c>
      <c r="R644" s="12">
        <f t="shared" si="99"/>
        <v>3.9166666666666665</v>
      </c>
      <c r="S644" s="3"/>
      <c r="T644" s="9">
        <f>SUMIFS('Shop Wastage+CS Margin'!F:F,'Shop Wastage+CS Margin'!D:D,'Franchise Wastage '!D644,'Shop Wastage+CS Margin'!C:C,'Franchise Wastage '!C644)</f>
        <v>18</v>
      </c>
      <c r="U644" s="13">
        <f>SUMIFS('Shop Wastage+CS Margin'!A:A,'Shop Wastage+CS Margin'!D:D,'Franchise Wastage '!D644,'Shop Wastage+CS Margin'!C:C,'Franchise Wastage '!C644)</f>
        <v>3</v>
      </c>
      <c r="V644" s="16">
        <f t="shared" si="92"/>
        <v>7.1666666666666661</v>
      </c>
      <c r="W644" s="3">
        <v>8</v>
      </c>
      <c r="X644" s="7">
        <f t="shared" si="98"/>
        <v>4.0833333333333339</v>
      </c>
      <c r="Y644" s="7">
        <f t="shared" si="97"/>
        <v>14.083333333333334</v>
      </c>
      <c r="AA644" s="18">
        <f>SUMIFS(Sheet3!C:C,Sheet3!B:B,'Franchise Wastage '!D644,Sheet3!A:A,'Franchise Wastage '!C645)</f>
        <v>0</v>
      </c>
      <c r="AC644" s="3">
        <f t="shared" si="93"/>
        <v>10</v>
      </c>
    </row>
    <row r="645" spans="1:29" ht="15" customHeight="1" x14ac:dyDescent="0.25">
      <c r="A645">
        <f t="shared" si="94"/>
        <v>8</v>
      </c>
      <c r="B645" s="20" t="s">
        <v>2163</v>
      </c>
      <c r="C645" s="20" t="s">
        <v>215</v>
      </c>
      <c r="D645" s="20" t="s">
        <v>206</v>
      </c>
      <c r="E645" s="20">
        <v>100</v>
      </c>
      <c r="F645" s="20">
        <v>40</v>
      </c>
      <c r="G645" s="10" t="s">
        <v>20</v>
      </c>
      <c r="H645" s="9">
        <v>0</v>
      </c>
      <c r="I645" s="9"/>
      <c r="J645" s="9">
        <v>25</v>
      </c>
      <c r="K645" s="5">
        <f t="shared" si="95"/>
        <v>0</v>
      </c>
      <c r="L645" s="6">
        <f t="shared" si="100"/>
        <v>2.6666666666666665</v>
      </c>
      <c r="M645" s="3"/>
      <c r="N645" s="11">
        <f t="shared" si="96"/>
        <v>2.6666666666666665</v>
      </c>
      <c r="O645" s="5"/>
      <c r="P645" s="5">
        <v>1</v>
      </c>
      <c r="Q645" s="5">
        <v>0.25</v>
      </c>
      <c r="R645" s="12">
        <f t="shared" si="99"/>
        <v>3.9166666666666665</v>
      </c>
      <c r="S645" s="3"/>
      <c r="T645" s="9">
        <f>SUMIFS('Shop Wastage+CS Margin'!F:F,'Shop Wastage+CS Margin'!D:D,'Franchise Wastage '!D645,'Shop Wastage+CS Margin'!C:C,'Franchise Wastage '!C645)</f>
        <v>18</v>
      </c>
      <c r="U645" s="13">
        <f>SUMIFS('Shop Wastage+CS Margin'!A:A,'Shop Wastage+CS Margin'!D:D,'Franchise Wastage '!D645,'Shop Wastage+CS Margin'!C:C,'Franchise Wastage '!C645)</f>
        <v>3</v>
      </c>
      <c r="V645" s="16">
        <f t="shared" ref="V645:V708" si="101">R645+U645+Q645</f>
        <v>7.1666666666666661</v>
      </c>
      <c r="W645" s="3">
        <v>8</v>
      </c>
      <c r="X645" s="7">
        <f t="shared" si="98"/>
        <v>4.0833333333333339</v>
      </c>
      <c r="Y645" s="7">
        <f t="shared" si="97"/>
        <v>14.083333333333334</v>
      </c>
      <c r="AA645" s="18">
        <f>SUMIFS(Sheet3!C:C,Sheet3!B:B,'Franchise Wastage '!D645,Sheet3!A:A,'Franchise Wastage '!#REF!)</f>
        <v>0</v>
      </c>
      <c r="AC645" s="3">
        <f t="shared" si="93"/>
        <v>10</v>
      </c>
    </row>
    <row r="646" spans="1:29" ht="15" customHeight="1" x14ac:dyDescent="0.25">
      <c r="A646">
        <f t="shared" si="94"/>
        <v>8</v>
      </c>
      <c r="B646" s="20" t="s">
        <v>2163</v>
      </c>
      <c r="C646" s="20" t="s">
        <v>215</v>
      </c>
      <c r="D646" s="20" t="s">
        <v>178</v>
      </c>
      <c r="E646" s="20">
        <v>100</v>
      </c>
      <c r="F646" s="20">
        <v>40</v>
      </c>
      <c r="G646" s="10" t="s">
        <v>20</v>
      </c>
      <c r="H646" s="9">
        <v>0</v>
      </c>
      <c r="I646" s="9"/>
      <c r="J646" s="9">
        <v>25</v>
      </c>
      <c r="K646" s="5">
        <f t="shared" si="95"/>
        <v>0</v>
      </c>
      <c r="L646" s="6">
        <f t="shared" si="100"/>
        <v>2.6666666666666665</v>
      </c>
      <c r="M646" s="3"/>
      <c r="N646" s="11">
        <f t="shared" si="96"/>
        <v>2.6666666666666665</v>
      </c>
      <c r="O646" s="5"/>
      <c r="P646" s="5">
        <v>1</v>
      </c>
      <c r="Q646" s="5">
        <v>0.25</v>
      </c>
      <c r="R646" s="12">
        <f t="shared" si="99"/>
        <v>3.9166666666666665</v>
      </c>
      <c r="S646" s="3"/>
      <c r="T646" s="9">
        <f>SUMIFS('Shop Wastage+CS Margin'!F:F,'Shop Wastage+CS Margin'!D:D,'Franchise Wastage '!D646,'Shop Wastage+CS Margin'!C:C,'Franchise Wastage '!C646)</f>
        <v>18</v>
      </c>
      <c r="U646" s="13">
        <f>SUMIFS('Shop Wastage+CS Margin'!A:A,'Shop Wastage+CS Margin'!D:D,'Franchise Wastage '!D646,'Shop Wastage+CS Margin'!C:C,'Franchise Wastage '!C646)</f>
        <v>3</v>
      </c>
      <c r="V646" s="16">
        <f t="shared" si="101"/>
        <v>7.1666666666666661</v>
      </c>
      <c r="W646" s="3">
        <v>8</v>
      </c>
      <c r="X646" s="7">
        <f t="shared" si="98"/>
        <v>4.0833333333333339</v>
      </c>
      <c r="Y646" s="7">
        <f t="shared" si="97"/>
        <v>14.083333333333334</v>
      </c>
      <c r="AA646" s="18">
        <f>SUMIFS(Sheet3!C:C,Sheet3!B:B,'Franchise Wastage '!D646,Sheet3!A:A,'Franchise Wastage '!C647)</f>
        <v>0</v>
      </c>
      <c r="AC646" s="3">
        <f t="shared" si="93"/>
        <v>10</v>
      </c>
    </row>
    <row r="647" spans="1:29" ht="15" customHeight="1" x14ac:dyDescent="0.25">
      <c r="A647">
        <f t="shared" si="94"/>
        <v>8</v>
      </c>
      <c r="B647" s="20" t="s">
        <v>2163</v>
      </c>
      <c r="C647" s="20" t="s">
        <v>215</v>
      </c>
      <c r="D647" s="20" t="s">
        <v>220</v>
      </c>
      <c r="E647" s="20">
        <v>100</v>
      </c>
      <c r="F647" s="20">
        <v>40</v>
      </c>
      <c r="G647" s="10" t="s">
        <v>20</v>
      </c>
      <c r="H647" s="9">
        <v>0</v>
      </c>
      <c r="I647" s="9"/>
      <c r="J647" s="9">
        <v>25</v>
      </c>
      <c r="K647" s="5">
        <f t="shared" si="95"/>
        <v>0</v>
      </c>
      <c r="L647" s="6">
        <f t="shared" si="100"/>
        <v>2.6666666666666665</v>
      </c>
      <c r="M647" s="3"/>
      <c r="N647" s="11">
        <f t="shared" si="96"/>
        <v>2.6666666666666665</v>
      </c>
      <c r="O647" s="5"/>
      <c r="P647" s="5">
        <v>1</v>
      </c>
      <c r="Q647" s="5">
        <v>0.25</v>
      </c>
      <c r="R647" s="12">
        <f t="shared" si="99"/>
        <v>3.9166666666666665</v>
      </c>
      <c r="S647" s="3"/>
      <c r="T647" s="9">
        <f>SUMIFS('Shop Wastage+CS Margin'!F:F,'Shop Wastage+CS Margin'!D:D,'Franchise Wastage '!D647,'Shop Wastage+CS Margin'!C:C,'Franchise Wastage '!C647)</f>
        <v>18</v>
      </c>
      <c r="U647" s="13">
        <f>SUMIFS('Shop Wastage+CS Margin'!A:A,'Shop Wastage+CS Margin'!D:D,'Franchise Wastage '!D647,'Shop Wastage+CS Margin'!C:C,'Franchise Wastage '!C647)</f>
        <v>3</v>
      </c>
      <c r="V647" s="16">
        <f t="shared" si="101"/>
        <v>7.1666666666666661</v>
      </c>
      <c r="W647" s="3">
        <v>8</v>
      </c>
      <c r="X647" s="7">
        <f t="shared" si="98"/>
        <v>4.0833333333333339</v>
      </c>
      <c r="Y647" s="7">
        <f t="shared" si="97"/>
        <v>14.083333333333334</v>
      </c>
      <c r="AA647" s="18">
        <f>SUMIFS(Sheet3!C:C,Sheet3!B:B,'Franchise Wastage '!D647,Sheet3!A:A,'Franchise Wastage '!C648)</f>
        <v>0</v>
      </c>
      <c r="AC647" s="3">
        <f t="shared" si="93"/>
        <v>10</v>
      </c>
    </row>
    <row r="648" spans="1:29" ht="15" customHeight="1" x14ac:dyDescent="0.25">
      <c r="A648">
        <f t="shared" si="94"/>
        <v>8</v>
      </c>
      <c r="B648" s="20" t="s">
        <v>2163</v>
      </c>
      <c r="C648" s="20" t="s">
        <v>215</v>
      </c>
      <c r="D648" s="20" t="s">
        <v>207</v>
      </c>
      <c r="E648" s="20">
        <v>100</v>
      </c>
      <c r="F648" s="20">
        <v>40</v>
      </c>
      <c r="G648" s="10" t="s">
        <v>20</v>
      </c>
      <c r="H648" s="9">
        <v>0</v>
      </c>
      <c r="I648" s="9"/>
      <c r="J648" s="9">
        <v>25</v>
      </c>
      <c r="K648" s="5">
        <f t="shared" si="95"/>
        <v>0</v>
      </c>
      <c r="L648" s="6">
        <f t="shared" si="100"/>
        <v>2.6666666666666665</v>
      </c>
      <c r="M648" s="3"/>
      <c r="N648" s="11">
        <f t="shared" si="96"/>
        <v>2.6666666666666665</v>
      </c>
      <c r="O648" s="5"/>
      <c r="P648" s="5">
        <v>1</v>
      </c>
      <c r="Q648" s="5">
        <v>0.25</v>
      </c>
      <c r="R648" s="12">
        <f t="shared" si="99"/>
        <v>3.9166666666666665</v>
      </c>
      <c r="S648" s="3"/>
      <c r="T648" s="9">
        <f>SUMIFS('Shop Wastage+CS Margin'!F:F,'Shop Wastage+CS Margin'!D:D,'Franchise Wastage '!D648,'Shop Wastage+CS Margin'!C:C,'Franchise Wastage '!C648)</f>
        <v>18</v>
      </c>
      <c r="U648" s="13">
        <f>SUMIFS('Shop Wastage+CS Margin'!A:A,'Shop Wastage+CS Margin'!D:D,'Franchise Wastage '!D648,'Shop Wastage+CS Margin'!C:C,'Franchise Wastage '!C648)</f>
        <v>3</v>
      </c>
      <c r="V648" s="16">
        <f t="shared" si="101"/>
        <v>7.1666666666666661</v>
      </c>
      <c r="W648" s="3">
        <v>8</v>
      </c>
      <c r="X648" s="7">
        <f t="shared" si="98"/>
        <v>4.0833333333333339</v>
      </c>
      <c r="Y648" s="7">
        <f t="shared" si="97"/>
        <v>14.083333333333334</v>
      </c>
      <c r="AA648" s="18">
        <f>SUMIFS(Sheet3!C:C,Sheet3!B:B,'Franchise Wastage '!D648,Sheet3!A:A,'Franchise Wastage '!C649)</f>
        <v>0</v>
      </c>
      <c r="AC648" s="3">
        <f t="shared" ref="AC648:AC711" si="102">T648-W648</f>
        <v>10</v>
      </c>
    </row>
    <row r="649" spans="1:29" ht="15" customHeight="1" x14ac:dyDescent="0.25">
      <c r="A649">
        <f t="shared" si="94"/>
        <v>15</v>
      </c>
      <c r="B649" s="20" t="s">
        <v>2164</v>
      </c>
      <c r="C649" s="20" t="s">
        <v>221</v>
      </c>
      <c r="D649" s="20" t="s">
        <v>229</v>
      </c>
      <c r="E649" s="20">
        <v>100</v>
      </c>
      <c r="F649" s="20">
        <v>5.2</v>
      </c>
      <c r="G649" s="10" t="s">
        <v>10</v>
      </c>
      <c r="H649" s="9">
        <v>0</v>
      </c>
      <c r="I649" s="9"/>
      <c r="J649" s="9">
        <v>1000</v>
      </c>
      <c r="K649" s="5">
        <f t="shared" si="95"/>
        <v>8.6666666666666661</v>
      </c>
      <c r="L649" s="6">
        <f t="shared" si="100"/>
        <v>0</v>
      </c>
      <c r="M649" s="3"/>
      <c r="N649" s="11">
        <f t="shared" si="96"/>
        <v>8.6666666666666661</v>
      </c>
      <c r="O649" s="5"/>
      <c r="P649" s="5">
        <v>1</v>
      </c>
      <c r="Q649" s="5">
        <v>0.25</v>
      </c>
      <c r="R649" s="12">
        <f t="shared" si="99"/>
        <v>9.9166666666666661</v>
      </c>
      <c r="S649" s="3"/>
      <c r="T649" s="9">
        <f>SUMIFS('Shop Wastage+CS Margin'!F:F,'Shop Wastage+CS Margin'!D:D,'Franchise Wastage '!D649,'Shop Wastage+CS Margin'!C:C,'Franchise Wastage '!C649)</f>
        <v>29</v>
      </c>
      <c r="U649" s="13">
        <f>SUMIFS('Shop Wastage+CS Margin'!A:A,'Shop Wastage+CS Margin'!D:D,'Franchise Wastage '!D649,'Shop Wastage+CS Margin'!C:C,'Franchise Wastage '!C649)</f>
        <v>5</v>
      </c>
      <c r="V649" s="16">
        <f t="shared" si="101"/>
        <v>15.166666666666666</v>
      </c>
      <c r="W649" s="3">
        <v>15</v>
      </c>
      <c r="X649" s="7">
        <f t="shared" si="98"/>
        <v>5.0833333333333339</v>
      </c>
      <c r="Y649" s="7">
        <f t="shared" si="97"/>
        <v>19.083333333333336</v>
      </c>
      <c r="AA649" s="18">
        <f>SUMIFS(Sheet3!C:C,Sheet3!B:B,'Franchise Wastage '!D649,Sheet3!A:A,'Franchise Wastage '!C650)</f>
        <v>18</v>
      </c>
      <c r="AC649" s="3">
        <f t="shared" si="102"/>
        <v>14</v>
      </c>
    </row>
    <row r="650" spans="1:29" ht="15" customHeight="1" x14ac:dyDescent="0.25">
      <c r="A650">
        <f t="shared" si="94"/>
        <v>15</v>
      </c>
      <c r="B650" s="20" t="s">
        <v>2164</v>
      </c>
      <c r="C650" s="20" t="s">
        <v>221</v>
      </c>
      <c r="D650" s="20" t="s">
        <v>230</v>
      </c>
      <c r="E650" s="20">
        <v>100</v>
      </c>
      <c r="F650" s="20">
        <v>5.2</v>
      </c>
      <c r="G650" s="10" t="s">
        <v>10</v>
      </c>
      <c r="H650" s="9">
        <v>0</v>
      </c>
      <c r="I650" s="9"/>
      <c r="J650" s="9">
        <v>1000</v>
      </c>
      <c r="K650" s="5">
        <f t="shared" si="95"/>
        <v>8.6666666666666661</v>
      </c>
      <c r="L650" s="6">
        <f t="shared" si="100"/>
        <v>0</v>
      </c>
      <c r="M650" s="3"/>
      <c r="N650" s="11">
        <f t="shared" si="96"/>
        <v>8.6666666666666661</v>
      </c>
      <c r="O650" s="5"/>
      <c r="P650" s="5">
        <v>1</v>
      </c>
      <c r="Q650" s="5">
        <v>0.25</v>
      </c>
      <c r="R650" s="12">
        <f t="shared" si="99"/>
        <v>9.9166666666666661</v>
      </c>
      <c r="S650" s="3"/>
      <c r="T650" s="9">
        <f>SUMIFS('Shop Wastage+CS Margin'!F:F,'Shop Wastage+CS Margin'!D:D,'Franchise Wastage '!D650,'Shop Wastage+CS Margin'!C:C,'Franchise Wastage '!C650)</f>
        <v>29</v>
      </c>
      <c r="U650" s="13">
        <f>SUMIFS('Shop Wastage+CS Margin'!A:A,'Shop Wastage+CS Margin'!D:D,'Franchise Wastage '!D650,'Shop Wastage+CS Margin'!C:C,'Franchise Wastage '!C650)</f>
        <v>5</v>
      </c>
      <c r="V650" s="16">
        <f t="shared" si="101"/>
        <v>15.166666666666666</v>
      </c>
      <c r="W650" s="3">
        <v>15</v>
      </c>
      <c r="X650" s="7">
        <f t="shared" si="98"/>
        <v>5.0833333333333339</v>
      </c>
      <c r="Y650" s="7">
        <f t="shared" si="97"/>
        <v>19.083333333333336</v>
      </c>
      <c r="AA650" s="18">
        <f>SUMIFS(Sheet3!C:C,Sheet3!B:B,'Franchise Wastage '!D650,Sheet3!A:A,'Franchise Wastage '!C651)</f>
        <v>0</v>
      </c>
      <c r="AC650" s="3">
        <f t="shared" si="102"/>
        <v>14</v>
      </c>
    </row>
    <row r="651" spans="1:29" ht="15" customHeight="1" x14ac:dyDescent="0.25">
      <c r="A651">
        <f t="shared" si="94"/>
        <v>21</v>
      </c>
      <c r="B651" s="20" t="s">
        <v>2165</v>
      </c>
      <c r="C651" s="20" t="s">
        <v>297</v>
      </c>
      <c r="D651" s="20" t="s">
        <v>469</v>
      </c>
      <c r="E651" s="20">
        <v>92.5</v>
      </c>
      <c r="F651" s="20">
        <v>3.5</v>
      </c>
      <c r="G651" s="10" t="s">
        <v>10</v>
      </c>
      <c r="H651" s="9">
        <v>7.5</v>
      </c>
      <c r="I651" s="9"/>
      <c r="J651" s="9">
        <v>1000</v>
      </c>
      <c r="K651" s="5">
        <f t="shared" si="95"/>
        <v>5.833333333333333</v>
      </c>
      <c r="L651" s="6">
        <f t="shared" si="100"/>
        <v>0</v>
      </c>
      <c r="M651" s="3"/>
      <c r="N651" s="11">
        <f t="shared" si="96"/>
        <v>13.333333333333332</v>
      </c>
      <c r="O651" s="5"/>
      <c r="P651" s="5">
        <v>1</v>
      </c>
      <c r="Q651" s="5">
        <v>0.25</v>
      </c>
      <c r="R651" s="12">
        <f t="shared" si="99"/>
        <v>14.583333333333332</v>
      </c>
      <c r="S651" s="3"/>
      <c r="T651" s="9">
        <f>SUMIFS('Shop Wastage+CS Margin'!F:F,'Shop Wastage+CS Margin'!D:D,'Franchise Wastage '!D651,'Shop Wastage+CS Margin'!C:C,'Franchise Wastage '!C651)</f>
        <v>41</v>
      </c>
      <c r="U651" s="13">
        <f>SUMIFS('Shop Wastage+CS Margin'!A:A,'Shop Wastage+CS Margin'!D:D,'Franchise Wastage '!D651,'Shop Wastage+CS Margin'!C:C,'Franchise Wastage '!C651)</f>
        <v>5</v>
      </c>
      <c r="V651" s="16">
        <f t="shared" si="101"/>
        <v>19.833333333333332</v>
      </c>
      <c r="W651" s="7">
        <v>21</v>
      </c>
      <c r="X651" s="7">
        <f t="shared" si="98"/>
        <v>6.4166666666666679</v>
      </c>
      <c r="Y651" s="7">
        <f t="shared" si="97"/>
        <v>26.416666666666668</v>
      </c>
      <c r="AA651" s="18">
        <f>SUMIFS(Sheet3!C:C,Sheet3!B:B,'Franchise Wastage '!D651,Sheet3!A:A,'Franchise Wastage '!C652)</f>
        <v>0</v>
      </c>
      <c r="AC651" s="3">
        <f t="shared" si="102"/>
        <v>20</v>
      </c>
    </row>
    <row r="652" spans="1:29" ht="15" customHeight="1" x14ac:dyDescent="0.25">
      <c r="A652">
        <f t="shared" si="94"/>
        <v>20</v>
      </c>
      <c r="B652" s="20" t="s">
        <v>2165</v>
      </c>
      <c r="C652" s="20" t="s">
        <v>470</v>
      </c>
      <c r="D652" s="20" t="s">
        <v>471</v>
      </c>
      <c r="E652" s="20">
        <v>92.5</v>
      </c>
      <c r="F652" s="20">
        <v>3</v>
      </c>
      <c r="G652" s="10" t="s">
        <v>10</v>
      </c>
      <c r="H652" s="9">
        <v>7.5</v>
      </c>
      <c r="I652" s="9"/>
      <c r="J652" s="9">
        <v>1000</v>
      </c>
      <c r="K652" s="5">
        <f t="shared" si="95"/>
        <v>5</v>
      </c>
      <c r="L652" s="6">
        <f t="shared" si="100"/>
        <v>0</v>
      </c>
      <c r="M652" s="3"/>
      <c r="N652" s="11">
        <f t="shared" si="96"/>
        <v>12.5</v>
      </c>
      <c r="O652" s="5"/>
      <c r="P652" s="5">
        <v>1</v>
      </c>
      <c r="Q652" s="5">
        <v>0.25</v>
      </c>
      <c r="R652" s="12">
        <f t="shared" si="99"/>
        <v>13.75</v>
      </c>
      <c r="S652" s="3"/>
      <c r="T652" s="9">
        <f>SUMIFS('Shop Wastage+CS Margin'!F:F,'Shop Wastage+CS Margin'!D:D,'Franchise Wastage '!D652,'Shop Wastage+CS Margin'!C:C,'Franchise Wastage '!C652)</f>
        <v>32</v>
      </c>
      <c r="U652" s="13">
        <f>SUMIFS('Shop Wastage+CS Margin'!A:A,'Shop Wastage+CS Margin'!D:D,'Franchise Wastage '!D652,'Shop Wastage+CS Margin'!C:C,'Franchise Wastage '!C652)</f>
        <v>5</v>
      </c>
      <c r="V652" s="16">
        <f t="shared" si="101"/>
        <v>19</v>
      </c>
      <c r="W652" s="7">
        <v>20</v>
      </c>
      <c r="X652" s="7">
        <f t="shared" si="98"/>
        <v>6.25</v>
      </c>
      <c r="Y652" s="7">
        <f t="shared" si="97"/>
        <v>18.25</v>
      </c>
      <c r="AA652" s="18">
        <f>SUMIFS(Sheet3!C:C,Sheet3!B:B,'Franchise Wastage '!D652,Sheet3!A:A,'Franchise Wastage '!C653)</f>
        <v>0</v>
      </c>
      <c r="AC652" s="3">
        <f t="shared" si="102"/>
        <v>12</v>
      </c>
    </row>
    <row r="653" spans="1:29" ht="15" customHeight="1" x14ac:dyDescent="0.25">
      <c r="A653">
        <f t="shared" si="94"/>
        <v>20</v>
      </c>
      <c r="B653" s="20" t="s">
        <v>2165</v>
      </c>
      <c r="C653" s="20" t="s">
        <v>470</v>
      </c>
      <c r="D653" s="20" t="s">
        <v>472</v>
      </c>
      <c r="E653" s="20">
        <v>92.5</v>
      </c>
      <c r="F653" s="20">
        <v>3</v>
      </c>
      <c r="G653" s="10" t="s">
        <v>10</v>
      </c>
      <c r="H653" s="9">
        <v>7.5</v>
      </c>
      <c r="I653" s="9"/>
      <c r="J653" s="9">
        <v>1000</v>
      </c>
      <c r="K653" s="5">
        <f t="shared" si="95"/>
        <v>5</v>
      </c>
      <c r="L653" s="6">
        <f t="shared" si="100"/>
        <v>0</v>
      </c>
      <c r="M653" s="3"/>
      <c r="N653" s="11">
        <f t="shared" si="96"/>
        <v>12.5</v>
      </c>
      <c r="O653" s="5"/>
      <c r="P653" s="5">
        <v>1</v>
      </c>
      <c r="Q653" s="5">
        <v>0.25</v>
      </c>
      <c r="R653" s="12">
        <f t="shared" si="99"/>
        <v>13.75</v>
      </c>
      <c r="S653" s="3"/>
      <c r="T653" s="9">
        <f>SUMIFS('Shop Wastage+CS Margin'!F:F,'Shop Wastage+CS Margin'!D:D,'Franchise Wastage '!D653,'Shop Wastage+CS Margin'!C:C,'Franchise Wastage '!C653)</f>
        <v>33</v>
      </c>
      <c r="U653" s="13">
        <f>SUMIFS('Shop Wastage+CS Margin'!A:A,'Shop Wastage+CS Margin'!D:D,'Franchise Wastage '!D653,'Shop Wastage+CS Margin'!C:C,'Franchise Wastage '!C653)</f>
        <v>5</v>
      </c>
      <c r="V653" s="16">
        <f t="shared" si="101"/>
        <v>19</v>
      </c>
      <c r="W653" s="7">
        <v>20</v>
      </c>
      <c r="X653" s="7">
        <f t="shared" si="98"/>
        <v>6.25</v>
      </c>
      <c r="Y653" s="7">
        <f t="shared" si="97"/>
        <v>19.25</v>
      </c>
      <c r="AA653" s="18">
        <f>SUMIFS(Sheet3!C:C,Sheet3!B:B,'Franchise Wastage '!D653,Sheet3!A:A,'Franchise Wastage '!C654)</f>
        <v>0</v>
      </c>
      <c r="AC653" s="3">
        <f t="shared" si="102"/>
        <v>13</v>
      </c>
    </row>
    <row r="654" spans="1:29" ht="15" customHeight="1" x14ac:dyDescent="0.25">
      <c r="A654">
        <f t="shared" si="94"/>
        <v>21</v>
      </c>
      <c r="B654" s="20" t="s">
        <v>2165</v>
      </c>
      <c r="C654" s="20" t="s">
        <v>473</v>
      </c>
      <c r="D654" s="20" t="s">
        <v>474</v>
      </c>
      <c r="E654" s="20">
        <v>92.5</v>
      </c>
      <c r="F654" s="20">
        <v>3.5</v>
      </c>
      <c r="G654" s="10" t="s">
        <v>10</v>
      </c>
      <c r="H654" s="9">
        <v>7.5</v>
      </c>
      <c r="I654" s="9"/>
      <c r="J654" s="9">
        <v>1000</v>
      </c>
      <c r="K654" s="5">
        <f t="shared" si="95"/>
        <v>5.833333333333333</v>
      </c>
      <c r="L654" s="6">
        <f t="shared" si="100"/>
        <v>0</v>
      </c>
      <c r="M654" s="3"/>
      <c r="N654" s="11">
        <f t="shared" si="96"/>
        <v>13.333333333333332</v>
      </c>
      <c r="O654" s="5"/>
      <c r="P654" s="5">
        <v>1</v>
      </c>
      <c r="Q654" s="5">
        <v>0.25</v>
      </c>
      <c r="R654" s="12">
        <f t="shared" si="99"/>
        <v>14.583333333333332</v>
      </c>
      <c r="S654" s="3"/>
      <c r="T654" s="9">
        <f>SUMIFS('Shop Wastage+CS Margin'!F:F,'Shop Wastage+CS Margin'!D:D,'Franchise Wastage '!D654,'Shop Wastage+CS Margin'!C:C,'Franchise Wastage '!C654)</f>
        <v>100</v>
      </c>
      <c r="U654" s="13">
        <f>SUMIFS('Shop Wastage+CS Margin'!A:A,'Shop Wastage+CS Margin'!D:D,'Franchise Wastage '!D654,'Shop Wastage+CS Margin'!C:C,'Franchise Wastage '!C654)</f>
        <v>5</v>
      </c>
      <c r="V654" s="16">
        <f t="shared" si="101"/>
        <v>19.833333333333332</v>
      </c>
      <c r="W654" s="7">
        <v>21</v>
      </c>
      <c r="X654" s="7">
        <f t="shared" si="98"/>
        <v>6.4166666666666679</v>
      </c>
      <c r="Y654" s="7">
        <f t="shared" si="97"/>
        <v>85.416666666666671</v>
      </c>
      <c r="AA654" s="18">
        <f>SUMIFS(Sheet3!C:C,Sheet3!B:B,'Franchise Wastage '!D654,Sheet3!A:A,'Franchise Wastage '!C655)</f>
        <v>0</v>
      </c>
      <c r="AC654" s="3">
        <f t="shared" si="102"/>
        <v>79</v>
      </c>
    </row>
    <row r="655" spans="1:29" ht="15" customHeight="1" x14ac:dyDescent="0.25">
      <c r="A655">
        <f t="shared" si="94"/>
        <v>21</v>
      </c>
      <c r="B655" s="20" t="s">
        <v>2165</v>
      </c>
      <c r="C655" s="20" t="s">
        <v>475</v>
      </c>
      <c r="D655" s="20" t="s">
        <v>476</v>
      </c>
      <c r="E655" s="20">
        <v>92.5</v>
      </c>
      <c r="F655" s="20">
        <v>3.5</v>
      </c>
      <c r="G655" s="10" t="s">
        <v>10</v>
      </c>
      <c r="H655" s="9">
        <v>7.5</v>
      </c>
      <c r="I655" s="9"/>
      <c r="J655" s="9">
        <v>1000</v>
      </c>
      <c r="K655" s="5">
        <f t="shared" si="95"/>
        <v>5.833333333333333</v>
      </c>
      <c r="L655" s="6">
        <f t="shared" si="100"/>
        <v>0</v>
      </c>
      <c r="M655" s="3"/>
      <c r="N655" s="11">
        <f t="shared" si="96"/>
        <v>13.333333333333332</v>
      </c>
      <c r="O655" s="5"/>
      <c r="P655" s="5">
        <v>1</v>
      </c>
      <c r="Q655" s="5">
        <v>0.25</v>
      </c>
      <c r="R655" s="12">
        <f t="shared" si="99"/>
        <v>14.583333333333332</v>
      </c>
      <c r="S655" s="3"/>
      <c r="T655" s="9">
        <f>SUMIFS('Shop Wastage+CS Margin'!F:F,'Shop Wastage+CS Margin'!D:D,'Franchise Wastage '!D655,'Shop Wastage+CS Margin'!C:C,'Franchise Wastage '!C655)</f>
        <v>37</v>
      </c>
      <c r="U655" s="13">
        <f>SUMIFS('Shop Wastage+CS Margin'!A:A,'Shop Wastage+CS Margin'!D:D,'Franchise Wastage '!D655,'Shop Wastage+CS Margin'!C:C,'Franchise Wastage '!C655)</f>
        <v>5</v>
      </c>
      <c r="V655" s="16">
        <f t="shared" si="101"/>
        <v>19.833333333333332</v>
      </c>
      <c r="W655" s="7">
        <v>21</v>
      </c>
      <c r="X655" s="7">
        <f t="shared" si="98"/>
        <v>6.4166666666666679</v>
      </c>
      <c r="Y655" s="7">
        <f t="shared" si="97"/>
        <v>22.416666666666668</v>
      </c>
      <c r="AA655" s="18">
        <f>SUMIFS(Sheet3!C:C,Sheet3!B:B,'Franchise Wastage '!D655,Sheet3!A:A,'Franchise Wastage '!C656)</f>
        <v>0</v>
      </c>
      <c r="AC655" s="3">
        <f t="shared" si="102"/>
        <v>16</v>
      </c>
    </row>
    <row r="656" spans="1:29" ht="15" customHeight="1" x14ac:dyDescent="0.25">
      <c r="A656">
        <f t="shared" si="94"/>
        <v>21</v>
      </c>
      <c r="B656" s="20" t="s">
        <v>2165</v>
      </c>
      <c r="C656" s="20" t="s">
        <v>477</v>
      </c>
      <c r="D656" s="20" t="s">
        <v>478</v>
      </c>
      <c r="E656" s="20">
        <v>92.5</v>
      </c>
      <c r="F656" s="20">
        <v>3.5</v>
      </c>
      <c r="G656" s="10" t="s">
        <v>10</v>
      </c>
      <c r="H656" s="9">
        <v>7.5</v>
      </c>
      <c r="I656" s="9"/>
      <c r="J656" s="9">
        <v>1000</v>
      </c>
      <c r="K656" s="5">
        <f t="shared" si="95"/>
        <v>5.833333333333333</v>
      </c>
      <c r="L656" s="6">
        <f t="shared" si="100"/>
        <v>0</v>
      </c>
      <c r="M656" s="3"/>
      <c r="N656" s="11">
        <f t="shared" si="96"/>
        <v>13.333333333333332</v>
      </c>
      <c r="O656" s="5"/>
      <c r="P656" s="5">
        <v>1</v>
      </c>
      <c r="Q656" s="5">
        <v>0.25</v>
      </c>
      <c r="R656" s="12">
        <f t="shared" si="99"/>
        <v>14.583333333333332</v>
      </c>
      <c r="S656" s="3"/>
      <c r="T656" s="9">
        <f>SUMIFS('Shop Wastage+CS Margin'!F:F,'Shop Wastage+CS Margin'!D:D,'Franchise Wastage '!D656,'Shop Wastage+CS Margin'!C:C,'Franchise Wastage '!C656)</f>
        <v>37</v>
      </c>
      <c r="U656" s="13">
        <f>SUMIFS('Shop Wastage+CS Margin'!A:A,'Shop Wastage+CS Margin'!D:D,'Franchise Wastage '!D656,'Shop Wastage+CS Margin'!C:C,'Franchise Wastage '!C656)</f>
        <v>5</v>
      </c>
      <c r="V656" s="16">
        <f t="shared" si="101"/>
        <v>19.833333333333332</v>
      </c>
      <c r="W656" s="7">
        <v>21</v>
      </c>
      <c r="X656" s="7">
        <f t="shared" si="98"/>
        <v>6.4166666666666679</v>
      </c>
      <c r="Y656" s="7">
        <f t="shared" si="97"/>
        <v>22.416666666666668</v>
      </c>
      <c r="AA656" s="18">
        <f>SUMIFS(Sheet3!C:C,Sheet3!B:B,'Franchise Wastage '!D656,Sheet3!A:A,'Franchise Wastage '!C657)</f>
        <v>0</v>
      </c>
      <c r="AC656" s="3">
        <f t="shared" si="102"/>
        <v>16</v>
      </c>
    </row>
    <row r="657" spans="1:29" ht="15" customHeight="1" x14ac:dyDescent="0.25">
      <c r="A657">
        <f t="shared" si="94"/>
        <v>20</v>
      </c>
      <c r="B657" s="20" t="s">
        <v>2165</v>
      </c>
      <c r="C657" s="20" t="s">
        <v>299</v>
      </c>
      <c r="D657" s="20" t="s">
        <v>14</v>
      </c>
      <c r="E657" s="20">
        <v>92.5</v>
      </c>
      <c r="F657" s="20">
        <v>2.8</v>
      </c>
      <c r="G657" s="10" t="s">
        <v>10</v>
      </c>
      <c r="H657" s="9">
        <v>7.5</v>
      </c>
      <c r="I657" s="9"/>
      <c r="J657" s="9">
        <v>1000</v>
      </c>
      <c r="K657" s="5">
        <f t="shared" si="95"/>
        <v>4.666666666666667</v>
      </c>
      <c r="L657" s="6">
        <f t="shared" si="100"/>
        <v>0</v>
      </c>
      <c r="M657" s="3"/>
      <c r="N657" s="11">
        <f t="shared" si="96"/>
        <v>12.166666666666668</v>
      </c>
      <c r="O657" s="5"/>
      <c r="P657" s="5">
        <v>1</v>
      </c>
      <c r="Q657" s="5">
        <v>0.25</v>
      </c>
      <c r="R657" s="12">
        <f t="shared" si="99"/>
        <v>13.416666666666668</v>
      </c>
      <c r="S657" s="3"/>
      <c r="T657" s="9">
        <f>SUMIFS('Shop Wastage+CS Margin'!F:F,'Shop Wastage+CS Margin'!D:D,'Franchise Wastage '!D657,'Shop Wastage+CS Margin'!C:C,'Franchise Wastage '!C657)</f>
        <v>34</v>
      </c>
      <c r="U657" s="13">
        <f>SUMIFS('Shop Wastage+CS Margin'!A:A,'Shop Wastage+CS Margin'!D:D,'Franchise Wastage '!D657,'Shop Wastage+CS Margin'!C:C,'Franchise Wastage '!C657)</f>
        <v>5</v>
      </c>
      <c r="V657" s="16">
        <f t="shared" si="101"/>
        <v>18.666666666666668</v>
      </c>
      <c r="W657" s="7">
        <v>20</v>
      </c>
      <c r="X657" s="7">
        <f t="shared" si="98"/>
        <v>6.5833333333333321</v>
      </c>
      <c r="Y657" s="7">
        <f t="shared" si="97"/>
        <v>20.583333333333332</v>
      </c>
      <c r="AA657" s="18">
        <f>SUMIFS(Sheet3!C:C,Sheet3!B:B,'Franchise Wastage '!D657,Sheet3!A:A,'Franchise Wastage '!C658)</f>
        <v>0</v>
      </c>
      <c r="AC657" s="3">
        <f t="shared" si="102"/>
        <v>14</v>
      </c>
    </row>
    <row r="658" spans="1:29" ht="15" customHeight="1" x14ac:dyDescent="0.25">
      <c r="A658">
        <f t="shared" si="94"/>
        <v>20</v>
      </c>
      <c r="B658" s="20" t="s">
        <v>2165</v>
      </c>
      <c r="C658" s="20" t="s">
        <v>38</v>
      </c>
      <c r="D658" s="20" t="s">
        <v>39</v>
      </c>
      <c r="E658" s="20">
        <v>92.5</v>
      </c>
      <c r="F658" s="20">
        <v>2.8</v>
      </c>
      <c r="G658" s="10" t="s">
        <v>10</v>
      </c>
      <c r="H658" s="9">
        <v>7.5</v>
      </c>
      <c r="I658" s="9"/>
      <c r="J658" s="9">
        <v>1000</v>
      </c>
      <c r="K658" s="5">
        <f t="shared" si="95"/>
        <v>4.666666666666667</v>
      </c>
      <c r="L658" s="6">
        <f t="shared" si="100"/>
        <v>0</v>
      </c>
      <c r="M658" s="3"/>
      <c r="N658" s="11">
        <f t="shared" si="96"/>
        <v>12.166666666666668</v>
      </c>
      <c r="O658" s="5"/>
      <c r="P658" s="5">
        <v>1</v>
      </c>
      <c r="Q658" s="5">
        <v>0.25</v>
      </c>
      <c r="R658" s="12">
        <f t="shared" si="99"/>
        <v>13.416666666666668</v>
      </c>
      <c r="S658" s="3"/>
      <c r="T658" s="9">
        <f>SUMIFS('Shop Wastage+CS Margin'!F:F,'Shop Wastage+CS Margin'!D:D,'Franchise Wastage '!D658,'Shop Wastage+CS Margin'!C:C,'Franchise Wastage '!C658)</f>
        <v>32</v>
      </c>
      <c r="U658" s="13">
        <f>SUMIFS('Shop Wastage+CS Margin'!A:A,'Shop Wastage+CS Margin'!D:D,'Franchise Wastage '!D658,'Shop Wastage+CS Margin'!C:C,'Franchise Wastage '!C658)</f>
        <v>5</v>
      </c>
      <c r="V658" s="16">
        <f t="shared" si="101"/>
        <v>18.666666666666668</v>
      </c>
      <c r="W658" s="7">
        <v>20</v>
      </c>
      <c r="X658" s="7">
        <f t="shared" si="98"/>
        <v>6.5833333333333321</v>
      </c>
      <c r="Y658" s="7">
        <f t="shared" si="97"/>
        <v>18.583333333333332</v>
      </c>
      <c r="AA658" s="18">
        <f>SUMIFS(Sheet3!C:C,Sheet3!B:B,'Franchise Wastage '!D658,Sheet3!A:A,'Franchise Wastage '!C659)</f>
        <v>21.88372093023256</v>
      </c>
      <c r="AC658" s="3">
        <f t="shared" si="102"/>
        <v>12</v>
      </c>
    </row>
    <row r="659" spans="1:29" ht="15" customHeight="1" x14ac:dyDescent="0.25">
      <c r="A659">
        <f t="shared" si="94"/>
        <v>16</v>
      </c>
      <c r="B659" s="20" t="s">
        <v>2165</v>
      </c>
      <c r="C659" s="20" t="s">
        <v>38</v>
      </c>
      <c r="D659" s="20" t="s">
        <v>479</v>
      </c>
      <c r="E659" s="20">
        <v>92.5</v>
      </c>
      <c r="F659" s="20">
        <v>2.8</v>
      </c>
      <c r="G659" s="10" t="s">
        <v>10</v>
      </c>
      <c r="H659" s="9">
        <v>7.5</v>
      </c>
      <c r="I659" s="9"/>
      <c r="J659" s="9">
        <v>1000</v>
      </c>
      <c r="K659" s="5">
        <f t="shared" si="95"/>
        <v>4.666666666666667</v>
      </c>
      <c r="L659" s="6">
        <f t="shared" si="100"/>
        <v>0</v>
      </c>
      <c r="M659" s="3"/>
      <c r="N659" s="11">
        <f t="shared" si="96"/>
        <v>12.166666666666668</v>
      </c>
      <c r="O659" s="5"/>
      <c r="P659" s="5">
        <v>1</v>
      </c>
      <c r="Q659" s="5">
        <v>0.25</v>
      </c>
      <c r="R659" s="12">
        <f t="shared" si="99"/>
        <v>13.416666666666668</v>
      </c>
      <c r="S659" s="3"/>
      <c r="T659" s="9">
        <f>SUMIFS('Shop Wastage+CS Margin'!F:F,'Shop Wastage+CS Margin'!D:D,'Franchise Wastage '!D659,'Shop Wastage+CS Margin'!C:C,'Franchise Wastage '!C659)</f>
        <v>20</v>
      </c>
      <c r="U659" s="13">
        <f>SUMIFS('Shop Wastage+CS Margin'!A:A,'Shop Wastage+CS Margin'!D:D,'Franchise Wastage '!D659,'Shop Wastage+CS Margin'!C:C,'Franchise Wastage '!C659)</f>
        <v>3</v>
      </c>
      <c r="V659" s="16">
        <f t="shared" si="101"/>
        <v>16.666666666666668</v>
      </c>
      <c r="W659" s="7">
        <v>16</v>
      </c>
      <c r="X659" s="7">
        <f t="shared" si="98"/>
        <v>2.5833333333333321</v>
      </c>
      <c r="Y659" s="7">
        <f t="shared" si="97"/>
        <v>6.5833333333333321</v>
      </c>
      <c r="AA659" s="18">
        <f>SUMIFS(Sheet3!C:C,Sheet3!B:B,'Franchise Wastage '!D659,Sheet3!A:A,'Franchise Wastage '!C660)</f>
        <v>17</v>
      </c>
      <c r="AC659" s="3">
        <f t="shared" si="102"/>
        <v>4</v>
      </c>
    </row>
    <row r="660" spans="1:29" ht="15" customHeight="1" x14ac:dyDescent="0.25">
      <c r="A660">
        <f t="shared" si="94"/>
        <v>21</v>
      </c>
      <c r="B660" s="20" t="s">
        <v>2165</v>
      </c>
      <c r="C660" s="20" t="s">
        <v>38</v>
      </c>
      <c r="D660" s="20" t="s">
        <v>480</v>
      </c>
      <c r="E660" s="20">
        <v>92.5</v>
      </c>
      <c r="F660" s="20">
        <v>3.5</v>
      </c>
      <c r="G660" s="10" t="s">
        <v>10</v>
      </c>
      <c r="H660" s="9">
        <v>7.5</v>
      </c>
      <c r="I660" s="9"/>
      <c r="J660" s="9">
        <v>1000</v>
      </c>
      <c r="K660" s="5">
        <f t="shared" si="95"/>
        <v>5.833333333333333</v>
      </c>
      <c r="L660" s="6">
        <f t="shared" si="100"/>
        <v>0</v>
      </c>
      <c r="M660" s="3"/>
      <c r="N660" s="11">
        <f t="shared" si="96"/>
        <v>13.333333333333332</v>
      </c>
      <c r="O660" s="5"/>
      <c r="P660" s="5">
        <v>1</v>
      </c>
      <c r="Q660" s="5">
        <v>0.25</v>
      </c>
      <c r="R660" s="12">
        <f t="shared" si="99"/>
        <v>14.583333333333332</v>
      </c>
      <c r="S660" s="3"/>
      <c r="T660" s="9">
        <f>SUMIFS('Shop Wastage+CS Margin'!F:F,'Shop Wastage+CS Margin'!D:D,'Franchise Wastage '!D660,'Shop Wastage+CS Margin'!C:C,'Franchise Wastage '!C660)</f>
        <v>32</v>
      </c>
      <c r="U660" s="13">
        <f>SUMIFS('Shop Wastage+CS Margin'!A:A,'Shop Wastage+CS Margin'!D:D,'Franchise Wastage '!D660,'Shop Wastage+CS Margin'!C:C,'Franchise Wastage '!C660)</f>
        <v>5</v>
      </c>
      <c r="V660" s="16">
        <f t="shared" si="101"/>
        <v>19.833333333333332</v>
      </c>
      <c r="W660" s="7">
        <v>21</v>
      </c>
      <c r="X660" s="7">
        <f t="shared" si="98"/>
        <v>6.4166666666666679</v>
      </c>
      <c r="Y660" s="7">
        <f t="shared" si="97"/>
        <v>17.416666666666668</v>
      </c>
      <c r="AA660" s="18">
        <f>SUMIFS(Sheet3!C:C,Sheet3!B:B,'Franchise Wastage '!D660,Sheet3!A:A,'Franchise Wastage '!C661)</f>
        <v>0</v>
      </c>
      <c r="AC660" s="3">
        <f t="shared" si="102"/>
        <v>11</v>
      </c>
    </row>
    <row r="661" spans="1:29" ht="15" customHeight="1" x14ac:dyDescent="0.25">
      <c r="A661">
        <f t="shared" si="94"/>
        <v>21</v>
      </c>
      <c r="B661" s="20" t="s">
        <v>2165</v>
      </c>
      <c r="C661" s="20" t="s">
        <v>158</v>
      </c>
      <c r="D661" s="20" t="s">
        <v>90</v>
      </c>
      <c r="E661" s="20">
        <v>92.5</v>
      </c>
      <c r="F661" s="20">
        <v>3.5</v>
      </c>
      <c r="G661" s="10" t="s">
        <v>10</v>
      </c>
      <c r="H661" s="9">
        <v>7.5</v>
      </c>
      <c r="I661" s="9"/>
      <c r="J661" s="9">
        <v>1000</v>
      </c>
      <c r="K661" s="5">
        <f t="shared" si="95"/>
        <v>5.833333333333333</v>
      </c>
      <c r="L661" s="6">
        <f t="shared" si="100"/>
        <v>0</v>
      </c>
      <c r="M661" s="3"/>
      <c r="N661" s="11">
        <f t="shared" si="96"/>
        <v>13.333333333333332</v>
      </c>
      <c r="O661" s="5"/>
      <c r="P661" s="5">
        <v>1</v>
      </c>
      <c r="Q661" s="5">
        <v>0.25</v>
      </c>
      <c r="R661" s="12">
        <f t="shared" si="99"/>
        <v>14.583333333333332</v>
      </c>
      <c r="S661" s="3"/>
      <c r="T661" s="9">
        <f>SUMIFS('Shop Wastage+CS Margin'!F:F,'Shop Wastage+CS Margin'!D:D,'Franchise Wastage '!D661,'Shop Wastage+CS Margin'!C:C,'Franchise Wastage '!C661)</f>
        <v>30</v>
      </c>
      <c r="U661" s="13">
        <f>SUMIFS('Shop Wastage+CS Margin'!A:A,'Shop Wastage+CS Margin'!D:D,'Franchise Wastage '!D661,'Shop Wastage+CS Margin'!C:C,'Franchise Wastage '!C661)</f>
        <v>5</v>
      </c>
      <c r="V661" s="16">
        <f t="shared" si="101"/>
        <v>19.833333333333332</v>
      </c>
      <c r="W661" s="7">
        <v>21</v>
      </c>
      <c r="X661" s="7">
        <f t="shared" si="98"/>
        <v>6.4166666666666679</v>
      </c>
      <c r="Y661" s="7">
        <f t="shared" si="97"/>
        <v>15.416666666666668</v>
      </c>
      <c r="AA661" s="18">
        <f>SUMIFS(Sheet3!C:C,Sheet3!B:B,'Franchise Wastage '!D661,Sheet3!A:A,'Franchise Wastage '!C662)</f>
        <v>0</v>
      </c>
      <c r="AC661" s="3">
        <f t="shared" si="102"/>
        <v>9</v>
      </c>
    </row>
    <row r="662" spans="1:29" ht="15" customHeight="1" x14ac:dyDescent="0.25">
      <c r="A662">
        <f t="shared" si="94"/>
        <v>21</v>
      </c>
      <c r="B662" s="20" t="s">
        <v>2165</v>
      </c>
      <c r="C662" s="20" t="s">
        <v>158</v>
      </c>
      <c r="D662" s="20" t="s">
        <v>250</v>
      </c>
      <c r="E662" s="20">
        <v>92.5</v>
      </c>
      <c r="F662" s="20">
        <v>3.5</v>
      </c>
      <c r="G662" s="10" t="s">
        <v>10</v>
      </c>
      <c r="H662" s="9">
        <v>7.5</v>
      </c>
      <c r="I662" s="9"/>
      <c r="J662" s="9">
        <v>1000</v>
      </c>
      <c r="K662" s="5">
        <f t="shared" si="95"/>
        <v>5.833333333333333</v>
      </c>
      <c r="L662" s="6">
        <f t="shared" si="100"/>
        <v>0</v>
      </c>
      <c r="M662" s="3"/>
      <c r="N662" s="11">
        <f t="shared" si="96"/>
        <v>13.333333333333332</v>
      </c>
      <c r="O662" s="5"/>
      <c r="P662" s="5">
        <v>1</v>
      </c>
      <c r="Q662" s="5">
        <v>0.25</v>
      </c>
      <c r="R662" s="12">
        <f t="shared" si="99"/>
        <v>14.583333333333332</v>
      </c>
      <c r="S662" s="3"/>
      <c r="T662" s="9">
        <f>SUMIFS('Shop Wastage+CS Margin'!F:F,'Shop Wastage+CS Margin'!D:D,'Franchise Wastage '!D662,'Shop Wastage+CS Margin'!C:C,'Franchise Wastage '!C662)</f>
        <v>30</v>
      </c>
      <c r="U662" s="13">
        <f>SUMIFS('Shop Wastage+CS Margin'!A:A,'Shop Wastage+CS Margin'!D:D,'Franchise Wastage '!D662,'Shop Wastage+CS Margin'!C:C,'Franchise Wastage '!C662)</f>
        <v>5</v>
      </c>
      <c r="V662" s="16">
        <f t="shared" si="101"/>
        <v>19.833333333333332</v>
      </c>
      <c r="W662" s="7">
        <v>21</v>
      </c>
      <c r="X662" s="7">
        <f t="shared" si="98"/>
        <v>6.4166666666666679</v>
      </c>
      <c r="Y662" s="7">
        <f t="shared" si="97"/>
        <v>15.416666666666668</v>
      </c>
      <c r="AA662" s="18">
        <f>SUMIFS(Sheet3!C:C,Sheet3!B:B,'Franchise Wastage '!D662,Sheet3!A:A,'Franchise Wastage '!C663)</f>
        <v>0</v>
      </c>
      <c r="AC662" s="3">
        <f t="shared" si="102"/>
        <v>9</v>
      </c>
    </row>
    <row r="663" spans="1:29" ht="15" customHeight="1" x14ac:dyDescent="0.25">
      <c r="A663">
        <f t="shared" si="94"/>
        <v>21</v>
      </c>
      <c r="B663" s="20" t="s">
        <v>2165</v>
      </c>
      <c r="C663" s="20" t="s">
        <v>158</v>
      </c>
      <c r="D663" s="20" t="s">
        <v>251</v>
      </c>
      <c r="E663" s="20">
        <v>92.5</v>
      </c>
      <c r="F663" s="20">
        <v>3.5</v>
      </c>
      <c r="G663" s="10" t="s">
        <v>10</v>
      </c>
      <c r="H663" s="9">
        <v>7.5</v>
      </c>
      <c r="I663" s="9"/>
      <c r="J663" s="9">
        <v>1000</v>
      </c>
      <c r="K663" s="5">
        <f t="shared" si="95"/>
        <v>5.833333333333333</v>
      </c>
      <c r="L663" s="6">
        <f t="shared" si="100"/>
        <v>0</v>
      </c>
      <c r="M663" s="3"/>
      <c r="N663" s="11">
        <f t="shared" si="96"/>
        <v>13.333333333333332</v>
      </c>
      <c r="O663" s="5"/>
      <c r="P663" s="5">
        <v>1</v>
      </c>
      <c r="Q663" s="5">
        <v>0.25</v>
      </c>
      <c r="R663" s="12">
        <f t="shared" si="99"/>
        <v>14.583333333333332</v>
      </c>
      <c r="S663" s="3"/>
      <c r="T663" s="9">
        <f>SUMIFS('Shop Wastage+CS Margin'!F:F,'Shop Wastage+CS Margin'!D:D,'Franchise Wastage '!D663,'Shop Wastage+CS Margin'!C:C,'Franchise Wastage '!C663)</f>
        <v>33</v>
      </c>
      <c r="U663" s="13">
        <f>SUMIFS('Shop Wastage+CS Margin'!A:A,'Shop Wastage+CS Margin'!D:D,'Franchise Wastage '!D663,'Shop Wastage+CS Margin'!C:C,'Franchise Wastage '!C663)</f>
        <v>5</v>
      </c>
      <c r="V663" s="16">
        <f t="shared" si="101"/>
        <v>19.833333333333332</v>
      </c>
      <c r="W663" s="7">
        <v>21</v>
      </c>
      <c r="X663" s="7">
        <f t="shared" si="98"/>
        <v>6.4166666666666679</v>
      </c>
      <c r="Y663" s="7">
        <f t="shared" si="97"/>
        <v>18.416666666666668</v>
      </c>
      <c r="AA663" s="18">
        <f>SUMIFS(Sheet3!C:C,Sheet3!B:B,'Franchise Wastage '!D663,Sheet3!A:A,'Franchise Wastage '!C664)</f>
        <v>0</v>
      </c>
      <c r="AC663" s="3">
        <f t="shared" si="102"/>
        <v>12</v>
      </c>
    </row>
    <row r="664" spans="1:29" ht="15" customHeight="1" x14ac:dyDescent="0.25">
      <c r="A664">
        <f t="shared" si="94"/>
        <v>21</v>
      </c>
      <c r="B664" s="20" t="s">
        <v>2165</v>
      </c>
      <c r="C664" s="20" t="s">
        <v>158</v>
      </c>
      <c r="D664" s="20" t="s">
        <v>301</v>
      </c>
      <c r="E664" s="20">
        <v>92.5</v>
      </c>
      <c r="F664" s="20">
        <v>3.5</v>
      </c>
      <c r="G664" s="10" t="s">
        <v>10</v>
      </c>
      <c r="H664" s="9">
        <v>7.5</v>
      </c>
      <c r="I664" s="9"/>
      <c r="J664" s="9">
        <v>1000</v>
      </c>
      <c r="K664" s="5">
        <f t="shared" si="95"/>
        <v>5.833333333333333</v>
      </c>
      <c r="L664" s="6">
        <f t="shared" si="100"/>
        <v>0</v>
      </c>
      <c r="M664" s="3"/>
      <c r="N664" s="11">
        <f t="shared" si="96"/>
        <v>13.333333333333332</v>
      </c>
      <c r="O664" s="5"/>
      <c r="P664" s="5">
        <v>1</v>
      </c>
      <c r="Q664" s="5">
        <v>0.25</v>
      </c>
      <c r="R664" s="12">
        <f t="shared" si="99"/>
        <v>14.583333333333332</v>
      </c>
      <c r="S664" s="3"/>
      <c r="T664" s="9">
        <f>SUMIFS('Shop Wastage+CS Margin'!F:F,'Shop Wastage+CS Margin'!D:D,'Franchise Wastage '!D664,'Shop Wastage+CS Margin'!C:C,'Franchise Wastage '!C664)</f>
        <v>30</v>
      </c>
      <c r="U664" s="13">
        <f>SUMIFS('Shop Wastage+CS Margin'!A:A,'Shop Wastage+CS Margin'!D:D,'Franchise Wastage '!D664,'Shop Wastage+CS Margin'!C:C,'Franchise Wastage '!C664)</f>
        <v>5</v>
      </c>
      <c r="V664" s="16">
        <f t="shared" si="101"/>
        <v>19.833333333333332</v>
      </c>
      <c r="W664" s="7">
        <v>21</v>
      </c>
      <c r="X664" s="7">
        <f t="shared" si="98"/>
        <v>6.4166666666666679</v>
      </c>
      <c r="Y664" s="7">
        <f t="shared" si="97"/>
        <v>15.416666666666668</v>
      </c>
      <c r="AA664" s="18">
        <f>SUMIFS(Sheet3!C:C,Sheet3!B:B,'Franchise Wastage '!D664,Sheet3!A:A,'Franchise Wastage '!C665)</f>
        <v>0</v>
      </c>
      <c r="AC664" s="3">
        <f t="shared" si="102"/>
        <v>9</v>
      </c>
    </row>
    <row r="665" spans="1:29" ht="15" customHeight="1" x14ac:dyDescent="0.25">
      <c r="A665">
        <f t="shared" si="94"/>
        <v>21</v>
      </c>
      <c r="B665" s="20" t="s">
        <v>2165</v>
      </c>
      <c r="C665" s="20" t="s">
        <v>158</v>
      </c>
      <c r="D665" s="20" t="s">
        <v>174</v>
      </c>
      <c r="E665" s="20">
        <v>92.5</v>
      </c>
      <c r="F665" s="20">
        <v>3.5</v>
      </c>
      <c r="G665" s="10" t="s">
        <v>10</v>
      </c>
      <c r="H665" s="9">
        <v>7.5</v>
      </c>
      <c r="I665" s="9"/>
      <c r="J665" s="9">
        <v>1000</v>
      </c>
      <c r="K665" s="5">
        <f t="shared" si="95"/>
        <v>5.833333333333333</v>
      </c>
      <c r="L665" s="6">
        <f t="shared" si="100"/>
        <v>0</v>
      </c>
      <c r="M665" s="3"/>
      <c r="N665" s="11">
        <f t="shared" si="96"/>
        <v>13.333333333333332</v>
      </c>
      <c r="O665" s="5"/>
      <c r="P665" s="5">
        <v>1</v>
      </c>
      <c r="Q665" s="5">
        <v>0.25</v>
      </c>
      <c r="R665" s="12">
        <f t="shared" si="99"/>
        <v>14.583333333333332</v>
      </c>
      <c r="S665" s="3"/>
      <c r="T665" s="9">
        <f>SUMIFS('Shop Wastage+CS Margin'!F:F,'Shop Wastage+CS Margin'!D:D,'Franchise Wastage '!D665,'Shop Wastage+CS Margin'!C:C,'Franchise Wastage '!C665)</f>
        <v>30</v>
      </c>
      <c r="U665" s="13">
        <f>SUMIFS('Shop Wastage+CS Margin'!A:A,'Shop Wastage+CS Margin'!D:D,'Franchise Wastage '!D665,'Shop Wastage+CS Margin'!C:C,'Franchise Wastage '!C665)</f>
        <v>5</v>
      </c>
      <c r="V665" s="16">
        <f t="shared" si="101"/>
        <v>19.833333333333332</v>
      </c>
      <c r="W665" s="7">
        <v>21</v>
      </c>
      <c r="X665" s="7">
        <f t="shared" si="98"/>
        <v>6.4166666666666679</v>
      </c>
      <c r="Y665" s="7">
        <f t="shared" si="97"/>
        <v>15.416666666666668</v>
      </c>
      <c r="AA665" s="18">
        <f>SUMIFS(Sheet3!C:C,Sheet3!B:B,'Franchise Wastage '!D665,Sheet3!A:A,'Franchise Wastage '!C666)</f>
        <v>0</v>
      </c>
      <c r="AC665" s="3">
        <f t="shared" si="102"/>
        <v>9</v>
      </c>
    </row>
    <row r="666" spans="1:29" ht="15" customHeight="1" x14ac:dyDescent="0.25">
      <c r="A666">
        <f t="shared" si="94"/>
        <v>21</v>
      </c>
      <c r="B666" s="20" t="s">
        <v>2165</v>
      </c>
      <c r="C666" s="20" t="s">
        <v>158</v>
      </c>
      <c r="D666" s="20" t="s">
        <v>252</v>
      </c>
      <c r="E666" s="20">
        <v>92.5</v>
      </c>
      <c r="F666" s="20">
        <v>3.5</v>
      </c>
      <c r="G666" s="10" t="s">
        <v>10</v>
      </c>
      <c r="H666" s="9">
        <v>7.5</v>
      </c>
      <c r="I666" s="9"/>
      <c r="J666" s="9">
        <v>1000</v>
      </c>
      <c r="K666" s="5">
        <f t="shared" si="95"/>
        <v>5.833333333333333</v>
      </c>
      <c r="L666" s="6">
        <f t="shared" si="100"/>
        <v>0</v>
      </c>
      <c r="M666" s="3"/>
      <c r="N666" s="11">
        <f t="shared" si="96"/>
        <v>13.333333333333332</v>
      </c>
      <c r="O666" s="5"/>
      <c r="P666" s="5">
        <v>1</v>
      </c>
      <c r="Q666" s="5">
        <v>0.25</v>
      </c>
      <c r="R666" s="12">
        <f t="shared" si="99"/>
        <v>14.583333333333332</v>
      </c>
      <c r="S666" s="3"/>
      <c r="T666" s="9">
        <f>SUMIFS('Shop Wastage+CS Margin'!F:F,'Shop Wastage+CS Margin'!D:D,'Franchise Wastage '!D666,'Shop Wastage+CS Margin'!C:C,'Franchise Wastage '!C666)</f>
        <v>30</v>
      </c>
      <c r="U666" s="13">
        <f>SUMIFS('Shop Wastage+CS Margin'!A:A,'Shop Wastage+CS Margin'!D:D,'Franchise Wastage '!D666,'Shop Wastage+CS Margin'!C:C,'Franchise Wastage '!C666)</f>
        <v>5</v>
      </c>
      <c r="V666" s="16">
        <f t="shared" si="101"/>
        <v>19.833333333333332</v>
      </c>
      <c r="W666" s="7">
        <v>21</v>
      </c>
      <c r="X666" s="7">
        <f t="shared" si="98"/>
        <v>6.4166666666666679</v>
      </c>
      <c r="Y666" s="7">
        <f t="shared" si="97"/>
        <v>15.416666666666668</v>
      </c>
      <c r="AA666" s="18">
        <f>SUMIFS(Sheet3!C:C,Sheet3!B:B,'Franchise Wastage '!D666,Sheet3!A:A,'Franchise Wastage '!C667)</f>
        <v>0</v>
      </c>
      <c r="AC666" s="3">
        <f t="shared" si="102"/>
        <v>9</v>
      </c>
    </row>
    <row r="667" spans="1:29" ht="15" customHeight="1" x14ac:dyDescent="0.25">
      <c r="A667">
        <f t="shared" si="94"/>
        <v>21</v>
      </c>
      <c r="B667" s="20" t="s">
        <v>2165</v>
      </c>
      <c r="C667" s="20" t="s">
        <v>158</v>
      </c>
      <c r="D667" s="20" t="s">
        <v>302</v>
      </c>
      <c r="E667" s="20">
        <v>92.5</v>
      </c>
      <c r="F667" s="20">
        <v>3.5</v>
      </c>
      <c r="G667" s="10" t="s">
        <v>10</v>
      </c>
      <c r="H667" s="9">
        <v>7.5</v>
      </c>
      <c r="I667" s="9"/>
      <c r="J667" s="9">
        <v>1000</v>
      </c>
      <c r="K667" s="5">
        <f t="shared" si="95"/>
        <v>5.833333333333333</v>
      </c>
      <c r="L667" s="6">
        <f t="shared" si="100"/>
        <v>0</v>
      </c>
      <c r="M667" s="3"/>
      <c r="N667" s="11">
        <f t="shared" si="96"/>
        <v>13.333333333333332</v>
      </c>
      <c r="O667" s="5"/>
      <c r="P667" s="5">
        <v>1</v>
      </c>
      <c r="Q667" s="5">
        <v>0.25</v>
      </c>
      <c r="R667" s="12">
        <f t="shared" si="99"/>
        <v>14.583333333333332</v>
      </c>
      <c r="S667" s="3"/>
      <c r="T667" s="9">
        <f>SUMIFS('Shop Wastage+CS Margin'!F:F,'Shop Wastage+CS Margin'!D:D,'Franchise Wastage '!D667,'Shop Wastage+CS Margin'!C:C,'Franchise Wastage '!C667)</f>
        <v>30</v>
      </c>
      <c r="U667" s="13">
        <f>SUMIFS('Shop Wastage+CS Margin'!A:A,'Shop Wastage+CS Margin'!D:D,'Franchise Wastage '!D667,'Shop Wastage+CS Margin'!C:C,'Franchise Wastage '!C667)</f>
        <v>5</v>
      </c>
      <c r="V667" s="16">
        <f t="shared" si="101"/>
        <v>19.833333333333332</v>
      </c>
      <c r="W667" s="7">
        <v>21</v>
      </c>
      <c r="X667" s="7">
        <f t="shared" si="98"/>
        <v>6.4166666666666679</v>
      </c>
      <c r="Y667" s="7">
        <f t="shared" si="97"/>
        <v>15.416666666666668</v>
      </c>
      <c r="AA667" s="18">
        <f>SUMIFS(Sheet3!C:C,Sheet3!B:B,'Franchise Wastage '!D667,Sheet3!A:A,'Franchise Wastage '!C668)</f>
        <v>22</v>
      </c>
      <c r="AC667" s="3">
        <f t="shared" si="102"/>
        <v>9</v>
      </c>
    </row>
    <row r="668" spans="1:29" ht="15" customHeight="1" x14ac:dyDescent="0.25">
      <c r="A668">
        <f t="shared" si="94"/>
        <v>21</v>
      </c>
      <c r="B668" s="20" t="s">
        <v>2165</v>
      </c>
      <c r="C668" s="20" t="s">
        <v>158</v>
      </c>
      <c r="D668" s="20" t="s">
        <v>253</v>
      </c>
      <c r="E668" s="20">
        <v>92.5</v>
      </c>
      <c r="F668" s="20">
        <v>3.5</v>
      </c>
      <c r="G668" s="10" t="s">
        <v>10</v>
      </c>
      <c r="H668" s="9">
        <v>7.5</v>
      </c>
      <c r="I668" s="9"/>
      <c r="J668" s="9">
        <v>1000</v>
      </c>
      <c r="K668" s="5">
        <f t="shared" si="95"/>
        <v>5.833333333333333</v>
      </c>
      <c r="L668" s="6">
        <f t="shared" si="100"/>
        <v>0</v>
      </c>
      <c r="M668" s="3"/>
      <c r="N668" s="11">
        <f t="shared" si="96"/>
        <v>13.333333333333332</v>
      </c>
      <c r="O668" s="5"/>
      <c r="P668" s="5">
        <v>1</v>
      </c>
      <c r="Q668" s="5">
        <v>0.25</v>
      </c>
      <c r="R668" s="12">
        <f t="shared" si="99"/>
        <v>14.583333333333332</v>
      </c>
      <c r="S668" s="3"/>
      <c r="T668" s="9">
        <f>SUMIFS('Shop Wastage+CS Margin'!F:F,'Shop Wastage+CS Margin'!D:D,'Franchise Wastage '!D668,'Shop Wastage+CS Margin'!C:C,'Franchise Wastage '!C668)</f>
        <v>28</v>
      </c>
      <c r="U668" s="13">
        <f>SUMIFS('Shop Wastage+CS Margin'!A:A,'Shop Wastage+CS Margin'!D:D,'Franchise Wastage '!D668,'Shop Wastage+CS Margin'!C:C,'Franchise Wastage '!C668)</f>
        <v>5</v>
      </c>
      <c r="V668" s="16">
        <f t="shared" si="101"/>
        <v>19.833333333333332</v>
      </c>
      <c r="W668" s="7">
        <v>21</v>
      </c>
      <c r="X668" s="7">
        <f t="shared" si="98"/>
        <v>6.4166666666666679</v>
      </c>
      <c r="Y668" s="7">
        <f t="shared" si="97"/>
        <v>13.416666666666668</v>
      </c>
      <c r="AA668" s="18">
        <f>SUMIFS(Sheet3!C:C,Sheet3!B:B,'Franchise Wastage '!D668,Sheet3!A:A,'Franchise Wastage '!C669)</f>
        <v>0</v>
      </c>
      <c r="AC668" s="3">
        <f t="shared" si="102"/>
        <v>7</v>
      </c>
    </row>
    <row r="669" spans="1:29" ht="15" customHeight="1" x14ac:dyDescent="0.25">
      <c r="A669">
        <f t="shared" si="94"/>
        <v>21</v>
      </c>
      <c r="B669" s="20" t="s">
        <v>2165</v>
      </c>
      <c r="C669" s="20" t="s">
        <v>158</v>
      </c>
      <c r="D669" s="20" t="s">
        <v>254</v>
      </c>
      <c r="E669" s="20">
        <v>92.5</v>
      </c>
      <c r="F669" s="20">
        <v>3.5</v>
      </c>
      <c r="G669" s="10" t="s">
        <v>10</v>
      </c>
      <c r="H669" s="9">
        <v>7.5</v>
      </c>
      <c r="I669" s="9"/>
      <c r="J669" s="9">
        <v>1000</v>
      </c>
      <c r="K669" s="5">
        <f t="shared" si="95"/>
        <v>5.833333333333333</v>
      </c>
      <c r="L669" s="6">
        <f t="shared" si="100"/>
        <v>0</v>
      </c>
      <c r="M669" s="3"/>
      <c r="N669" s="11">
        <f t="shared" si="96"/>
        <v>13.333333333333332</v>
      </c>
      <c r="O669" s="5"/>
      <c r="P669" s="5">
        <v>1</v>
      </c>
      <c r="Q669" s="5">
        <v>0.25</v>
      </c>
      <c r="R669" s="12">
        <f t="shared" si="99"/>
        <v>14.583333333333332</v>
      </c>
      <c r="S669" s="3"/>
      <c r="T669" s="9">
        <f>SUMIFS('Shop Wastage+CS Margin'!F:F,'Shop Wastage+CS Margin'!D:D,'Franchise Wastage '!D669,'Shop Wastage+CS Margin'!C:C,'Franchise Wastage '!C669)</f>
        <v>30</v>
      </c>
      <c r="U669" s="13">
        <f>SUMIFS('Shop Wastage+CS Margin'!A:A,'Shop Wastage+CS Margin'!D:D,'Franchise Wastage '!D669,'Shop Wastage+CS Margin'!C:C,'Franchise Wastage '!C669)</f>
        <v>5</v>
      </c>
      <c r="V669" s="16">
        <f t="shared" si="101"/>
        <v>19.833333333333332</v>
      </c>
      <c r="W669" s="7">
        <v>21</v>
      </c>
      <c r="X669" s="7">
        <f t="shared" si="98"/>
        <v>6.4166666666666679</v>
      </c>
      <c r="Y669" s="7">
        <f t="shared" si="97"/>
        <v>15.416666666666668</v>
      </c>
      <c r="AA669" s="18">
        <f>SUMIFS(Sheet3!C:C,Sheet3!B:B,'Franchise Wastage '!D669,Sheet3!A:A,'Franchise Wastage '!C670)</f>
        <v>0</v>
      </c>
      <c r="AC669" s="3">
        <f t="shared" si="102"/>
        <v>9</v>
      </c>
    </row>
    <row r="670" spans="1:29" ht="15" customHeight="1" x14ac:dyDescent="0.25">
      <c r="A670">
        <f t="shared" si="94"/>
        <v>21</v>
      </c>
      <c r="B670" s="20" t="s">
        <v>2165</v>
      </c>
      <c r="C670" s="20" t="s">
        <v>158</v>
      </c>
      <c r="D670" s="20" t="s">
        <v>255</v>
      </c>
      <c r="E670" s="20">
        <v>92.5</v>
      </c>
      <c r="F670" s="20">
        <v>3.5</v>
      </c>
      <c r="G670" s="10" t="s">
        <v>10</v>
      </c>
      <c r="H670" s="9">
        <v>7.5</v>
      </c>
      <c r="I670" s="9"/>
      <c r="J670" s="9">
        <v>1000</v>
      </c>
      <c r="K670" s="5">
        <f t="shared" si="95"/>
        <v>5.833333333333333</v>
      </c>
      <c r="L670" s="6">
        <f t="shared" si="100"/>
        <v>0</v>
      </c>
      <c r="M670" s="3"/>
      <c r="N670" s="11">
        <f t="shared" si="96"/>
        <v>13.333333333333332</v>
      </c>
      <c r="O670" s="5"/>
      <c r="P670" s="5">
        <v>1</v>
      </c>
      <c r="Q670" s="5">
        <v>0.25</v>
      </c>
      <c r="R670" s="12">
        <f t="shared" si="99"/>
        <v>14.583333333333332</v>
      </c>
      <c r="S670" s="3"/>
      <c r="T670" s="9">
        <f>SUMIFS('Shop Wastage+CS Margin'!F:F,'Shop Wastage+CS Margin'!D:D,'Franchise Wastage '!D670,'Shop Wastage+CS Margin'!C:C,'Franchise Wastage '!C670)</f>
        <v>31</v>
      </c>
      <c r="U670" s="13">
        <f>SUMIFS('Shop Wastage+CS Margin'!A:A,'Shop Wastage+CS Margin'!D:D,'Franchise Wastage '!D670,'Shop Wastage+CS Margin'!C:C,'Franchise Wastage '!C670)</f>
        <v>5</v>
      </c>
      <c r="V670" s="16">
        <f t="shared" si="101"/>
        <v>19.833333333333332</v>
      </c>
      <c r="W670" s="7">
        <v>21</v>
      </c>
      <c r="X670" s="7">
        <f t="shared" si="98"/>
        <v>6.4166666666666679</v>
      </c>
      <c r="Y670" s="7">
        <f t="shared" si="97"/>
        <v>16.416666666666668</v>
      </c>
      <c r="AA670" s="18">
        <f>SUMIFS(Sheet3!C:C,Sheet3!B:B,'Franchise Wastage '!D670,Sheet3!A:A,'Franchise Wastage '!C671)</f>
        <v>20.736842105263158</v>
      </c>
      <c r="AC670" s="3">
        <f t="shared" si="102"/>
        <v>10</v>
      </c>
    </row>
    <row r="671" spans="1:29" ht="15" customHeight="1" x14ac:dyDescent="0.25">
      <c r="A671">
        <f t="shared" ref="A671:A733" si="103">W671</f>
        <v>21</v>
      </c>
      <c r="B671" s="20" t="s">
        <v>2165</v>
      </c>
      <c r="C671" s="20" t="s">
        <v>158</v>
      </c>
      <c r="D671" s="20" t="s">
        <v>256</v>
      </c>
      <c r="E671" s="20">
        <v>92.5</v>
      </c>
      <c r="F671" s="20">
        <v>3.5</v>
      </c>
      <c r="G671" s="10" t="s">
        <v>10</v>
      </c>
      <c r="H671" s="9">
        <v>7.5</v>
      </c>
      <c r="I671" s="9"/>
      <c r="J671" s="9">
        <v>1000</v>
      </c>
      <c r="K671" s="5">
        <f t="shared" si="95"/>
        <v>5.833333333333333</v>
      </c>
      <c r="L671" s="6">
        <f t="shared" si="100"/>
        <v>0</v>
      </c>
      <c r="M671" s="3"/>
      <c r="N671" s="11">
        <f t="shared" si="96"/>
        <v>13.333333333333332</v>
      </c>
      <c r="O671" s="5"/>
      <c r="P671" s="5">
        <v>1</v>
      </c>
      <c r="Q671" s="5">
        <v>0.25</v>
      </c>
      <c r="R671" s="12">
        <f t="shared" si="99"/>
        <v>14.583333333333332</v>
      </c>
      <c r="S671" s="3"/>
      <c r="T671" s="9">
        <f>SUMIFS('Shop Wastage+CS Margin'!F:F,'Shop Wastage+CS Margin'!D:D,'Franchise Wastage '!D671,'Shop Wastage+CS Margin'!C:C,'Franchise Wastage '!C671)</f>
        <v>30</v>
      </c>
      <c r="U671" s="13">
        <f>SUMIFS('Shop Wastage+CS Margin'!A:A,'Shop Wastage+CS Margin'!D:D,'Franchise Wastage '!D671,'Shop Wastage+CS Margin'!C:C,'Franchise Wastage '!C671)</f>
        <v>5</v>
      </c>
      <c r="V671" s="16">
        <f t="shared" si="101"/>
        <v>19.833333333333332</v>
      </c>
      <c r="W671" s="7">
        <v>21</v>
      </c>
      <c r="X671" s="7">
        <f t="shared" si="98"/>
        <v>6.4166666666666679</v>
      </c>
      <c r="Y671" s="7">
        <f t="shared" si="97"/>
        <v>15.416666666666668</v>
      </c>
      <c r="AA671" s="18">
        <f>SUMIFS(Sheet3!C:C,Sheet3!B:B,'Franchise Wastage '!D671,Sheet3!A:A,'Franchise Wastage '!C672)</f>
        <v>21.058823529411764</v>
      </c>
      <c r="AC671" s="3">
        <f t="shared" si="102"/>
        <v>9</v>
      </c>
    </row>
    <row r="672" spans="1:29" ht="15" customHeight="1" x14ac:dyDescent="0.25">
      <c r="A672">
        <f t="shared" si="103"/>
        <v>21</v>
      </c>
      <c r="B672" s="20" t="s">
        <v>2165</v>
      </c>
      <c r="C672" s="20" t="s">
        <v>158</v>
      </c>
      <c r="D672" s="20" t="s">
        <v>257</v>
      </c>
      <c r="E672" s="20">
        <v>92.5</v>
      </c>
      <c r="F672" s="20">
        <v>3.5</v>
      </c>
      <c r="G672" s="10" t="s">
        <v>10</v>
      </c>
      <c r="H672" s="9">
        <v>7.5</v>
      </c>
      <c r="I672" s="9"/>
      <c r="J672" s="9">
        <v>1000</v>
      </c>
      <c r="K672" s="5">
        <f t="shared" si="95"/>
        <v>5.833333333333333</v>
      </c>
      <c r="L672" s="6">
        <f t="shared" si="100"/>
        <v>0</v>
      </c>
      <c r="M672" s="3"/>
      <c r="N672" s="11">
        <f t="shared" si="96"/>
        <v>13.333333333333332</v>
      </c>
      <c r="O672" s="5"/>
      <c r="P672" s="5">
        <v>1</v>
      </c>
      <c r="Q672" s="5">
        <v>0.25</v>
      </c>
      <c r="R672" s="12">
        <f t="shared" si="99"/>
        <v>14.583333333333332</v>
      </c>
      <c r="S672" s="3"/>
      <c r="T672" s="9">
        <f>SUMIFS('Shop Wastage+CS Margin'!F:F,'Shop Wastage+CS Margin'!D:D,'Franchise Wastage '!D672,'Shop Wastage+CS Margin'!C:C,'Franchise Wastage '!C672)</f>
        <v>35</v>
      </c>
      <c r="U672" s="13">
        <f>SUMIFS('Shop Wastage+CS Margin'!A:A,'Shop Wastage+CS Margin'!D:D,'Franchise Wastage '!D672,'Shop Wastage+CS Margin'!C:C,'Franchise Wastage '!C672)</f>
        <v>5</v>
      </c>
      <c r="V672" s="16">
        <f t="shared" si="101"/>
        <v>19.833333333333332</v>
      </c>
      <c r="W672" s="7">
        <v>21</v>
      </c>
      <c r="X672" s="7">
        <f t="shared" si="98"/>
        <v>6.4166666666666679</v>
      </c>
      <c r="Y672" s="7">
        <f t="shared" si="97"/>
        <v>20.416666666666668</v>
      </c>
      <c r="AA672" s="18">
        <f>SUMIFS(Sheet3!C:C,Sheet3!B:B,'Franchise Wastage '!D672,Sheet3!A:A,'Franchise Wastage '!C673)</f>
        <v>22</v>
      </c>
      <c r="AC672" s="3">
        <f t="shared" si="102"/>
        <v>14</v>
      </c>
    </row>
    <row r="673" spans="1:29" ht="15" customHeight="1" x14ac:dyDescent="0.25">
      <c r="A673">
        <f t="shared" si="103"/>
        <v>21</v>
      </c>
      <c r="B673" s="20" t="s">
        <v>2165</v>
      </c>
      <c r="C673" s="20" t="s">
        <v>158</v>
      </c>
      <c r="D673" s="20" t="s">
        <v>186</v>
      </c>
      <c r="E673" s="20">
        <v>92.5</v>
      </c>
      <c r="F673" s="20">
        <v>3.5</v>
      </c>
      <c r="G673" s="10" t="s">
        <v>10</v>
      </c>
      <c r="H673" s="9">
        <v>7.5</v>
      </c>
      <c r="I673" s="9"/>
      <c r="J673" s="9">
        <v>1000</v>
      </c>
      <c r="K673" s="5">
        <f t="shared" si="95"/>
        <v>5.833333333333333</v>
      </c>
      <c r="L673" s="6">
        <f t="shared" si="100"/>
        <v>0</v>
      </c>
      <c r="M673" s="3"/>
      <c r="N673" s="11">
        <f t="shared" si="96"/>
        <v>13.333333333333332</v>
      </c>
      <c r="O673" s="5"/>
      <c r="P673" s="5">
        <v>1</v>
      </c>
      <c r="Q673" s="5">
        <v>0.25</v>
      </c>
      <c r="R673" s="12">
        <f t="shared" si="99"/>
        <v>14.583333333333332</v>
      </c>
      <c r="S673" s="3"/>
      <c r="T673" s="9">
        <f>SUMIFS('Shop Wastage+CS Margin'!F:F,'Shop Wastage+CS Margin'!D:D,'Franchise Wastage '!D673,'Shop Wastage+CS Margin'!C:C,'Franchise Wastage '!C673)</f>
        <v>30</v>
      </c>
      <c r="U673" s="13">
        <f>SUMIFS('Shop Wastage+CS Margin'!A:A,'Shop Wastage+CS Margin'!D:D,'Franchise Wastage '!D673,'Shop Wastage+CS Margin'!C:C,'Franchise Wastage '!C673)</f>
        <v>5</v>
      </c>
      <c r="V673" s="16">
        <f t="shared" si="101"/>
        <v>19.833333333333332</v>
      </c>
      <c r="W673" s="7">
        <v>21</v>
      </c>
      <c r="X673" s="7">
        <f t="shared" si="98"/>
        <v>6.4166666666666679</v>
      </c>
      <c r="Y673" s="7">
        <f t="shared" si="97"/>
        <v>15.416666666666668</v>
      </c>
      <c r="AA673" s="18">
        <f>SUMIFS(Sheet3!C:C,Sheet3!B:B,'Franchise Wastage '!D673,Sheet3!A:A,'Franchise Wastage '!C674)</f>
        <v>21.03921568627451</v>
      </c>
      <c r="AC673" s="3">
        <f t="shared" si="102"/>
        <v>9</v>
      </c>
    </row>
    <row r="674" spans="1:29" ht="15" customHeight="1" x14ac:dyDescent="0.25">
      <c r="A674">
        <f t="shared" si="103"/>
        <v>21</v>
      </c>
      <c r="B674" s="20" t="s">
        <v>2165</v>
      </c>
      <c r="C674" s="20" t="s">
        <v>158</v>
      </c>
      <c r="D674" s="20" t="s">
        <v>258</v>
      </c>
      <c r="E674" s="20">
        <v>92.5</v>
      </c>
      <c r="F674" s="20">
        <v>3.5</v>
      </c>
      <c r="G674" s="10" t="s">
        <v>10</v>
      </c>
      <c r="H674" s="9">
        <v>7.5</v>
      </c>
      <c r="I674" s="9"/>
      <c r="J674" s="9">
        <v>1000</v>
      </c>
      <c r="K674" s="5">
        <f t="shared" si="95"/>
        <v>5.833333333333333</v>
      </c>
      <c r="L674" s="6">
        <f t="shared" si="100"/>
        <v>0</v>
      </c>
      <c r="M674" s="3"/>
      <c r="N674" s="11">
        <f t="shared" si="96"/>
        <v>13.333333333333332</v>
      </c>
      <c r="O674" s="5"/>
      <c r="P674" s="5">
        <v>1</v>
      </c>
      <c r="Q674" s="5">
        <v>0.25</v>
      </c>
      <c r="R674" s="12">
        <f t="shared" si="99"/>
        <v>14.583333333333332</v>
      </c>
      <c r="S674" s="3"/>
      <c r="T674" s="9">
        <f>SUMIFS('Shop Wastage+CS Margin'!F:F,'Shop Wastage+CS Margin'!D:D,'Franchise Wastage '!D674,'Shop Wastage+CS Margin'!C:C,'Franchise Wastage '!C674)</f>
        <v>35</v>
      </c>
      <c r="U674" s="13">
        <f>SUMIFS('Shop Wastage+CS Margin'!A:A,'Shop Wastage+CS Margin'!D:D,'Franchise Wastage '!D674,'Shop Wastage+CS Margin'!C:C,'Franchise Wastage '!C674)</f>
        <v>5</v>
      </c>
      <c r="V674" s="16">
        <f t="shared" si="101"/>
        <v>19.833333333333332</v>
      </c>
      <c r="W674" s="7">
        <v>21</v>
      </c>
      <c r="X674" s="7">
        <f t="shared" si="98"/>
        <v>6.4166666666666679</v>
      </c>
      <c r="Y674" s="7">
        <f t="shared" si="97"/>
        <v>20.416666666666668</v>
      </c>
      <c r="AA674" s="18">
        <f>SUMIFS(Sheet3!C:C,Sheet3!B:B,'Franchise Wastage '!D674,Sheet3!A:A,'Franchise Wastage '!C675)</f>
        <v>22.19047619047619</v>
      </c>
      <c r="AC674" s="3">
        <f t="shared" si="102"/>
        <v>14</v>
      </c>
    </row>
    <row r="675" spans="1:29" ht="15" customHeight="1" x14ac:dyDescent="0.25">
      <c r="A675">
        <f t="shared" si="103"/>
        <v>21</v>
      </c>
      <c r="B675" s="20" t="s">
        <v>2165</v>
      </c>
      <c r="C675" s="20" t="s">
        <v>158</v>
      </c>
      <c r="D675" s="20" t="s">
        <v>259</v>
      </c>
      <c r="E675" s="20">
        <v>92.5</v>
      </c>
      <c r="F675" s="20">
        <v>3.5</v>
      </c>
      <c r="G675" s="10" t="s">
        <v>10</v>
      </c>
      <c r="H675" s="9">
        <v>7.5</v>
      </c>
      <c r="I675" s="9"/>
      <c r="J675" s="9">
        <v>1000</v>
      </c>
      <c r="K675" s="5">
        <f t="shared" si="95"/>
        <v>5.833333333333333</v>
      </c>
      <c r="L675" s="6">
        <f t="shared" si="100"/>
        <v>0</v>
      </c>
      <c r="M675" s="3"/>
      <c r="N675" s="11">
        <f t="shared" si="96"/>
        <v>13.333333333333332</v>
      </c>
      <c r="O675" s="5"/>
      <c r="P675" s="5">
        <v>1</v>
      </c>
      <c r="Q675" s="5">
        <v>0.25</v>
      </c>
      <c r="R675" s="12">
        <f t="shared" si="99"/>
        <v>14.583333333333332</v>
      </c>
      <c r="S675" s="3"/>
      <c r="T675" s="9">
        <f>SUMIFS('Shop Wastage+CS Margin'!F:F,'Shop Wastage+CS Margin'!D:D,'Franchise Wastage '!D675,'Shop Wastage+CS Margin'!C:C,'Franchise Wastage '!C675)</f>
        <v>33</v>
      </c>
      <c r="U675" s="13">
        <f>SUMIFS('Shop Wastage+CS Margin'!A:A,'Shop Wastage+CS Margin'!D:D,'Franchise Wastage '!D675,'Shop Wastage+CS Margin'!C:C,'Franchise Wastage '!C675)</f>
        <v>5</v>
      </c>
      <c r="V675" s="16">
        <f t="shared" si="101"/>
        <v>19.833333333333332</v>
      </c>
      <c r="W675" s="7">
        <v>21</v>
      </c>
      <c r="X675" s="7">
        <f t="shared" si="98"/>
        <v>6.4166666666666679</v>
      </c>
      <c r="Y675" s="7">
        <f t="shared" si="97"/>
        <v>18.416666666666668</v>
      </c>
      <c r="AA675" s="18">
        <f>SUMIFS(Sheet3!C:C,Sheet3!B:B,'Franchise Wastage '!D675,Sheet3!A:A,'Franchise Wastage '!C676)</f>
        <v>22</v>
      </c>
      <c r="AC675" s="3">
        <f t="shared" si="102"/>
        <v>12</v>
      </c>
    </row>
    <row r="676" spans="1:29" ht="15" customHeight="1" x14ac:dyDescent="0.25">
      <c r="A676">
        <f t="shared" si="103"/>
        <v>21</v>
      </c>
      <c r="B676" s="20" t="s">
        <v>2165</v>
      </c>
      <c r="C676" s="20" t="s">
        <v>158</v>
      </c>
      <c r="D676" s="20" t="s">
        <v>260</v>
      </c>
      <c r="E676" s="20">
        <v>92.5</v>
      </c>
      <c r="F676" s="20">
        <v>3.5</v>
      </c>
      <c r="G676" s="10" t="s">
        <v>10</v>
      </c>
      <c r="H676" s="9">
        <v>7.5</v>
      </c>
      <c r="I676" s="9"/>
      <c r="J676" s="9">
        <v>1000</v>
      </c>
      <c r="K676" s="5">
        <f t="shared" si="95"/>
        <v>5.833333333333333</v>
      </c>
      <c r="L676" s="6">
        <f t="shared" si="100"/>
        <v>0</v>
      </c>
      <c r="M676" s="3"/>
      <c r="N676" s="11">
        <f t="shared" si="96"/>
        <v>13.333333333333332</v>
      </c>
      <c r="O676" s="5"/>
      <c r="P676" s="5">
        <v>1</v>
      </c>
      <c r="Q676" s="5">
        <v>0.25</v>
      </c>
      <c r="R676" s="12">
        <f t="shared" si="99"/>
        <v>14.583333333333332</v>
      </c>
      <c r="S676" s="3"/>
      <c r="T676" s="9">
        <f>SUMIFS('Shop Wastage+CS Margin'!F:F,'Shop Wastage+CS Margin'!D:D,'Franchise Wastage '!D676,'Shop Wastage+CS Margin'!C:C,'Franchise Wastage '!C676)</f>
        <v>30</v>
      </c>
      <c r="U676" s="13">
        <f>SUMIFS('Shop Wastage+CS Margin'!A:A,'Shop Wastage+CS Margin'!D:D,'Franchise Wastage '!D676,'Shop Wastage+CS Margin'!C:C,'Franchise Wastage '!C676)</f>
        <v>5</v>
      </c>
      <c r="V676" s="16">
        <f t="shared" si="101"/>
        <v>19.833333333333332</v>
      </c>
      <c r="W676" s="7">
        <v>21</v>
      </c>
      <c r="X676" s="7">
        <f t="shared" si="98"/>
        <v>6.4166666666666679</v>
      </c>
      <c r="Y676" s="7">
        <f t="shared" si="97"/>
        <v>15.416666666666668</v>
      </c>
      <c r="AA676" s="18">
        <f>SUMIFS(Sheet3!C:C,Sheet3!B:B,'Franchise Wastage '!D676,Sheet3!A:A,'Franchise Wastage '!C677)</f>
        <v>0</v>
      </c>
      <c r="AC676" s="3">
        <f t="shared" si="102"/>
        <v>9</v>
      </c>
    </row>
    <row r="677" spans="1:29" ht="15" customHeight="1" x14ac:dyDescent="0.25">
      <c r="A677">
        <f t="shared" si="103"/>
        <v>21</v>
      </c>
      <c r="B677" s="20" t="s">
        <v>2165</v>
      </c>
      <c r="C677" s="20" t="s">
        <v>158</v>
      </c>
      <c r="D677" s="20" t="s">
        <v>261</v>
      </c>
      <c r="E677" s="20">
        <v>92.5</v>
      </c>
      <c r="F677" s="20">
        <v>3.5</v>
      </c>
      <c r="G677" s="10" t="s">
        <v>10</v>
      </c>
      <c r="H677" s="9">
        <v>7.5</v>
      </c>
      <c r="I677" s="9"/>
      <c r="J677" s="9">
        <v>1000</v>
      </c>
      <c r="K677" s="5">
        <f t="shared" si="95"/>
        <v>5.833333333333333</v>
      </c>
      <c r="L677" s="6">
        <f t="shared" si="100"/>
        <v>0</v>
      </c>
      <c r="M677" s="3"/>
      <c r="N677" s="11">
        <f t="shared" si="96"/>
        <v>13.333333333333332</v>
      </c>
      <c r="O677" s="5"/>
      <c r="P677" s="5">
        <v>1</v>
      </c>
      <c r="Q677" s="5">
        <v>0.25</v>
      </c>
      <c r="R677" s="12">
        <f t="shared" si="99"/>
        <v>14.583333333333332</v>
      </c>
      <c r="S677" s="3"/>
      <c r="T677" s="9">
        <f>SUMIFS('Shop Wastage+CS Margin'!F:F,'Shop Wastage+CS Margin'!D:D,'Franchise Wastage '!D677,'Shop Wastage+CS Margin'!C:C,'Franchise Wastage '!C677)</f>
        <v>30</v>
      </c>
      <c r="U677" s="13">
        <f>SUMIFS('Shop Wastage+CS Margin'!A:A,'Shop Wastage+CS Margin'!D:D,'Franchise Wastage '!D677,'Shop Wastage+CS Margin'!C:C,'Franchise Wastage '!C677)</f>
        <v>5</v>
      </c>
      <c r="V677" s="16">
        <f t="shared" si="101"/>
        <v>19.833333333333332</v>
      </c>
      <c r="W677" s="7">
        <v>21</v>
      </c>
      <c r="X677" s="7">
        <f t="shared" si="98"/>
        <v>6.4166666666666679</v>
      </c>
      <c r="Y677" s="7">
        <f t="shared" si="97"/>
        <v>15.416666666666668</v>
      </c>
      <c r="AA677" s="18">
        <f>SUMIFS(Sheet3!C:C,Sheet3!B:B,'Franchise Wastage '!D677,Sheet3!A:A,'Franchise Wastage '!C678)</f>
        <v>0</v>
      </c>
      <c r="AC677" s="3">
        <f t="shared" si="102"/>
        <v>9</v>
      </c>
    </row>
    <row r="678" spans="1:29" ht="15" customHeight="1" x14ac:dyDescent="0.25">
      <c r="A678">
        <f t="shared" si="103"/>
        <v>21</v>
      </c>
      <c r="B678" s="20" t="s">
        <v>2165</v>
      </c>
      <c r="C678" s="20" t="s">
        <v>158</v>
      </c>
      <c r="D678" s="20" t="s">
        <v>262</v>
      </c>
      <c r="E678" s="20">
        <v>92.5</v>
      </c>
      <c r="F678" s="20">
        <v>3.5</v>
      </c>
      <c r="G678" s="10" t="s">
        <v>10</v>
      </c>
      <c r="H678" s="9">
        <v>7.5</v>
      </c>
      <c r="I678" s="9"/>
      <c r="J678" s="9">
        <v>1000</v>
      </c>
      <c r="K678" s="5">
        <f t="shared" si="95"/>
        <v>5.833333333333333</v>
      </c>
      <c r="L678" s="6">
        <f t="shared" si="100"/>
        <v>0</v>
      </c>
      <c r="M678" s="3"/>
      <c r="N678" s="11">
        <f t="shared" si="96"/>
        <v>13.333333333333332</v>
      </c>
      <c r="O678" s="5"/>
      <c r="P678" s="5">
        <v>1</v>
      </c>
      <c r="Q678" s="5">
        <v>0.25</v>
      </c>
      <c r="R678" s="12">
        <f t="shared" si="99"/>
        <v>14.583333333333332</v>
      </c>
      <c r="S678" s="3"/>
      <c r="T678" s="9">
        <f>SUMIFS('Shop Wastage+CS Margin'!F:F,'Shop Wastage+CS Margin'!D:D,'Franchise Wastage '!D678,'Shop Wastage+CS Margin'!C:C,'Franchise Wastage '!C678)</f>
        <v>30</v>
      </c>
      <c r="U678" s="13">
        <f>SUMIFS('Shop Wastage+CS Margin'!A:A,'Shop Wastage+CS Margin'!D:D,'Franchise Wastage '!D678,'Shop Wastage+CS Margin'!C:C,'Franchise Wastage '!C678)</f>
        <v>5</v>
      </c>
      <c r="V678" s="16">
        <f t="shared" si="101"/>
        <v>19.833333333333332</v>
      </c>
      <c r="W678" s="7">
        <v>21</v>
      </c>
      <c r="X678" s="7">
        <f t="shared" si="98"/>
        <v>6.4166666666666679</v>
      </c>
      <c r="Y678" s="7">
        <f t="shared" si="97"/>
        <v>15.416666666666668</v>
      </c>
      <c r="AA678" s="18">
        <f>SUMIFS(Sheet3!C:C,Sheet3!B:B,'Franchise Wastage '!D678,Sheet3!A:A,'Franchise Wastage '!C679)</f>
        <v>22</v>
      </c>
      <c r="AC678" s="3">
        <f t="shared" si="102"/>
        <v>9</v>
      </c>
    </row>
    <row r="679" spans="1:29" ht="15" customHeight="1" x14ac:dyDescent="0.25">
      <c r="A679">
        <f t="shared" si="103"/>
        <v>21</v>
      </c>
      <c r="B679" s="20" t="s">
        <v>2165</v>
      </c>
      <c r="C679" s="20" t="s">
        <v>158</v>
      </c>
      <c r="D679" s="20" t="s">
        <v>263</v>
      </c>
      <c r="E679" s="20">
        <v>92.5</v>
      </c>
      <c r="F679" s="20">
        <v>3.5</v>
      </c>
      <c r="G679" s="10" t="s">
        <v>10</v>
      </c>
      <c r="H679" s="9">
        <v>7.5</v>
      </c>
      <c r="I679" s="9"/>
      <c r="J679" s="9">
        <v>1000</v>
      </c>
      <c r="K679" s="5">
        <f t="shared" ref="K679:K741" si="104">((IF(G679="Net Wt",F679,"0"))*J679)/($D$1*10)</f>
        <v>5.833333333333333</v>
      </c>
      <c r="L679" s="6">
        <f t="shared" si="100"/>
        <v>0</v>
      </c>
      <c r="M679" s="3"/>
      <c r="N679" s="11">
        <f t="shared" ref="N679:N741" si="105">VALUE(K679+L679+H679)</f>
        <v>13.333333333333332</v>
      </c>
      <c r="O679" s="5"/>
      <c r="P679" s="5">
        <v>1</v>
      </c>
      <c r="Q679" s="5">
        <v>0.25</v>
      </c>
      <c r="R679" s="12">
        <f t="shared" si="99"/>
        <v>14.583333333333332</v>
      </c>
      <c r="S679" s="3"/>
      <c r="T679" s="9">
        <f>SUMIFS('Shop Wastage+CS Margin'!F:F,'Shop Wastage+CS Margin'!D:D,'Franchise Wastage '!D679,'Shop Wastage+CS Margin'!C:C,'Franchise Wastage '!C679)</f>
        <v>33</v>
      </c>
      <c r="U679" s="13">
        <f>SUMIFS('Shop Wastage+CS Margin'!A:A,'Shop Wastage+CS Margin'!D:D,'Franchise Wastage '!D679,'Shop Wastage+CS Margin'!C:C,'Franchise Wastage '!C679)</f>
        <v>5</v>
      </c>
      <c r="V679" s="16">
        <f t="shared" si="101"/>
        <v>19.833333333333332</v>
      </c>
      <c r="W679" s="7">
        <v>21</v>
      </c>
      <c r="X679" s="7">
        <f t="shared" si="98"/>
        <v>6.4166666666666679</v>
      </c>
      <c r="Y679" s="7">
        <f t="shared" ref="Y679:Y741" si="106">VALUE(T679-R679)</f>
        <v>18.416666666666668</v>
      </c>
      <c r="AA679" s="18">
        <f>SUMIFS(Sheet3!C:C,Sheet3!B:B,'Franchise Wastage '!D679,Sheet3!A:A,'Franchise Wastage '!C680)</f>
        <v>22</v>
      </c>
      <c r="AC679" s="3">
        <f t="shared" si="102"/>
        <v>12</v>
      </c>
    </row>
    <row r="680" spans="1:29" ht="15" customHeight="1" x14ac:dyDescent="0.25">
      <c r="A680">
        <f t="shared" si="103"/>
        <v>21</v>
      </c>
      <c r="B680" s="20" t="s">
        <v>2165</v>
      </c>
      <c r="C680" s="20" t="s">
        <v>158</v>
      </c>
      <c r="D680" s="20" t="s">
        <v>481</v>
      </c>
      <c r="E680" s="20">
        <v>92.5</v>
      </c>
      <c r="F680" s="20">
        <v>3.5</v>
      </c>
      <c r="G680" s="10" t="s">
        <v>10</v>
      </c>
      <c r="H680" s="9">
        <v>7.5</v>
      </c>
      <c r="I680" s="9"/>
      <c r="J680" s="9">
        <v>1000</v>
      </c>
      <c r="K680" s="5">
        <f t="shared" si="104"/>
        <v>5.833333333333333</v>
      </c>
      <c r="L680" s="6">
        <f t="shared" si="100"/>
        <v>0</v>
      </c>
      <c r="M680" s="3"/>
      <c r="N680" s="11">
        <f t="shared" si="105"/>
        <v>13.333333333333332</v>
      </c>
      <c r="O680" s="5"/>
      <c r="P680" s="5">
        <v>1</v>
      </c>
      <c r="Q680" s="5">
        <v>0.25</v>
      </c>
      <c r="R680" s="12">
        <f t="shared" si="99"/>
        <v>14.583333333333332</v>
      </c>
      <c r="S680" s="3"/>
      <c r="T680" s="9">
        <f>SUMIFS('Shop Wastage+CS Margin'!F:F,'Shop Wastage+CS Margin'!D:D,'Franchise Wastage '!D680,'Shop Wastage+CS Margin'!C:C,'Franchise Wastage '!C680)</f>
        <v>35</v>
      </c>
      <c r="U680" s="13">
        <f>SUMIFS('Shop Wastage+CS Margin'!A:A,'Shop Wastage+CS Margin'!D:D,'Franchise Wastage '!D680,'Shop Wastage+CS Margin'!C:C,'Franchise Wastage '!C680)</f>
        <v>5</v>
      </c>
      <c r="V680" s="16">
        <f t="shared" si="101"/>
        <v>19.833333333333332</v>
      </c>
      <c r="W680" s="7">
        <v>21</v>
      </c>
      <c r="X680" s="7">
        <f t="shared" ref="X680:X742" si="107">W680-R680</f>
        <v>6.4166666666666679</v>
      </c>
      <c r="Y680" s="7">
        <f t="shared" si="106"/>
        <v>20.416666666666668</v>
      </c>
      <c r="AA680" s="18">
        <f>SUMIFS(Sheet3!C:C,Sheet3!B:B,'Franchise Wastage '!D680,Sheet3!A:A,'Franchise Wastage '!C681)</f>
        <v>22</v>
      </c>
      <c r="AC680" s="3">
        <f t="shared" si="102"/>
        <v>14</v>
      </c>
    </row>
    <row r="681" spans="1:29" ht="15" customHeight="1" x14ac:dyDescent="0.25">
      <c r="A681">
        <f t="shared" si="103"/>
        <v>21</v>
      </c>
      <c r="B681" s="20" t="s">
        <v>2165</v>
      </c>
      <c r="C681" s="20" t="s">
        <v>158</v>
      </c>
      <c r="D681" s="20" t="s">
        <v>159</v>
      </c>
      <c r="E681" s="20">
        <v>92.5</v>
      </c>
      <c r="F681" s="20">
        <v>3.5</v>
      </c>
      <c r="G681" s="10" t="s">
        <v>10</v>
      </c>
      <c r="H681" s="9">
        <v>7.5</v>
      </c>
      <c r="I681" s="9"/>
      <c r="J681" s="9">
        <v>1000</v>
      </c>
      <c r="K681" s="5">
        <f t="shared" si="104"/>
        <v>5.833333333333333</v>
      </c>
      <c r="L681" s="6">
        <f t="shared" si="100"/>
        <v>0</v>
      </c>
      <c r="M681" s="3"/>
      <c r="N681" s="11">
        <f t="shared" si="105"/>
        <v>13.333333333333332</v>
      </c>
      <c r="O681" s="5"/>
      <c r="P681" s="5">
        <v>1</v>
      </c>
      <c r="Q681" s="5">
        <v>0.25</v>
      </c>
      <c r="R681" s="12">
        <f t="shared" si="99"/>
        <v>14.583333333333332</v>
      </c>
      <c r="S681" s="3"/>
      <c r="T681" s="9">
        <f>SUMIFS('Shop Wastage+CS Margin'!F:F,'Shop Wastage+CS Margin'!D:D,'Franchise Wastage '!D681,'Shop Wastage+CS Margin'!C:C,'Franchise Wastage '!C681)</f>
        <v>30</v>
      </c>
      <c r="U681" s="13">
        <f>SUMIFS('Shop Wastage+CS Margin'!A:A,'Shop Wastage+CS Margin'!D:D,'Franchise Wastage '!D681,'Shop Wastage+CS Margin'!C:C,'Franchise Wastage '!C681)</f>
        <v>5</v>
      </c>
      <c r="V681" s="16">
        <f t="shared" si="101"/>
        <v>19.833333333333332</v>
      </c>
      <c r="W681" s="7">
        <v>21</v>
      </c>
      <c r="X681" s="7">
        <f t="shared" si="107"/>
        <v>6.4166666666666679</v>
      </c>
      <c r="Y681" s="7">
        <f t="shared" si="106"/>
        <v>15.416666666666668</v>
      </c>
      <c r="AA681" s="18">
        <f>SUMIFS(Sheet3!C:C,Sheet3!B:B,'Franchise Wastage '!D681,Sheet3!A:A,'Franchise Wastage '!C682)</f>
        <v>19.916129032258066</v>
      </c>
      <c r="AC681" s="3">
        <f t="shared" si="102"/>
        <v>9</v>
      </c>
    </row>
    <row r="682" spans="1:29" ht="15" customHeight="1" x14ac:dyDescent="0.25">
      <c r="A682">
        <f t="shared" si="103"/>
        <v>21</v>
      </c>
      <c r="B682" s="20" t="s">
        <v>2165</v>
      </c>
      <c r="C682" s="20" t="s">
        <v>158</v>
      </c>
      <c r="D682" s="20" t="s">
        <v>88</v>
      </c>
      <c r="E682" s="20">
        <v>92.5</v>
      </c>
      <c r="F682" s="20">
        <v>3.5</v>
      </c>
      <c r="G682" s="10" t="s">
        <v>10</v>
      </c>
      <c r="H682" s="9">
        <v>7.5</v>
      </c>
      <c r="I682" s="9"/>
      <c r="J682" s="9">
        <v>1000</v>
      </c>
      <c r="K682" s="5">
        <f t="shared" si="104"/>
        <v>5.833333333333333</v>
      </c>
      <c r="L682" s="6">
        <f t="shared" si="100"/>
        <v>0</v>
      </c>
      <c r="M682" s="3"/>
      <c r="N682" s="11">
        <f t="shared" si="105"/>
        <v>13.333333333333332</v>
      </c>
      <c r="O682" s="5"/>
      <c r="P682" s="5">
        <v>1</v>
      </c>
      <c r="Q682" s="5">
        <v>0.25</v>
      </c>
      <c r="R682" s="12">
        <f t="shared" si="99"/>
        <v>14.583333333333332</v>
      </c>
      <c r="S682" s="3"/>
      <c r="T682" s="9">
        <f>SUMIFS('Shop Wastage+CS Margin'!F:F,'Shop Wastage+CS Margin'!D:D,'Franchise Wastage '!D682,'Shop Wastage+CS Margin'!C:C,'Franchise Wastage '!C682)</f>
        <v>30</v>
      </c>
      <c r="U682" s="13">
        <f>SUMIFS('Shop Wastage+CS Margin'!A:A,'Shop Wastage+CS Margin'!D:D,'Franchise Wastage '!D682,'Shop Wastage+CS Margin'!C:C,'Franchise Wastage '!C682)</f>
        <v>5</v>
      </c>
      <c r="V682" s="16">
        <f t="shared" si="101"/>
        <v>19.833333333333332</v>
      </c>
      <c r="W682" s="7">
        <v>21</v>
      </c>
      <c r="X682" s="7">
        <f t="shared" si="107"/>
        <v>6.4166666666666679</v>
      </c>
      <c r="Y682" s="7">
        <f t="shared" si="106"/>
        <v>15.416666666666668</v>
      </c>
      <c r="AA682" s="18">
        <f>SUMIFS(Sheet3!C:C,Sheet3!B:B,'Franchise Wastage '!D682,Sheet3!A:A,'Franchise Wastage '!C683)</f>
        <v>0</v>
      </c>
      <c r="AC682" s="3">
        <f t="shared" si="102"/>
        <v>9</v>
      </c>
    </row>
    <row r="683" spans="1:29" ht="15" customHeight="1" x14ac:dyDescent="0.25">
      <c r="A683">
        <f t="shared" si="103"/>
        <v>20</v>
      </c>
      <c r="B683" s="20" t="s">
        <v>2165</v>
      </c>
      <c r="C683" s="20" t="s">
        <v>308</v>
      </c>
      <c r="D683" s="20" t="s">
        <v>309</v>
      </c>
      <c r="E683" s="20">
        <v>92.5</v>
      </c>
      <c r="F683" s="20">
        <v>3.2</v>
      </c>
      <c r="G683" s="10" t="s">
        <v>10</v>
      </c>
      <c r="H683" s="9">
        <v>7.5</v>
      </c>
      <c r="I683" s="9"/>
      <c r="J683" s="9">
        <v>1000</v>
      </c>
      <c r="K683" s="5">
        <f t="shared" si="104"/>
        <v>5.333333333333333</v>
      </c>
      <c r="L683" s="6">
        <f t="shared" si="100"/>
        <v>0</v>
      </c>
      <c r="M683" s="3"/>
      <c r="N683" s="11">
        <f t="shared" si="105"/>
        <v>12.833333333333332</v>
      </c>
      <c r="O683" s="5"/>
      <c r="P683" s="5">
        <v>1</v>
      </c>
      <c r="Q683" s="5">
        <v>0.25</v>
      </c>
      <c r="R683" s="12">
        <f t="shared" si="99"/>
        <v>14.083333333333332</v>
      </c>
      <c r="S683" s="3"/>
      <c r="T683" s="9">
        <f>SUMIFS('Shop Wastage+CS Margin'!F:F,'Shop Wastage+CS Margin'!D:D,'Franchise Wastage '!D683,'Shop Wastage+CS Margin'!C:C,'Franchise Wastage '!C683)</f>
        <v>32</v>
      </c>
      <c r="U683" s="13">
        <f>SUMIFS('Shop Wastage+CS Margin'!A:A,'Shop Wastage+CS Margin'!D:D,'Franchise Wastage '!D683,'Shop Wastage+CS Margin'!C:C,'Franchise Wastage '!C683)</f>
        <v>5</v>
      </c>
      <c r="V683" s="16">
        <f t="shared" si="101"/>
        <v>19.333333333333332</v>
      </c>
      <c r="W683" s="7">
        <v>20</v>
      </c>
      <c r="X683" s="7">
        <f t="shared" si="107"/>
        <v>5.9166666666666679</v>
      </c>
      <c r="Y683" s="7">
        <f t="shared" si="106"/>
        <v>17.916666666666668</v>
      </c>
      <c r="AA683" s="18">
        <f>SUMIFS(Sheet3!C:C,Sheet3!B:B,'Franchise Wastage '!D683,Sheet3!A:A,'Franchise Wastage '!C684)</f>
        <v>0</v>
      </c>
      <c r="AC683" s="3">
        <f t="shared" si="102"/>
        <v>12</v>
      </c>
    </row>
    <row r="684" spans="1:29" ht="15" customHeight="1" x14ac:dyDescent="0.25">
      <c r="A684">
        <f t="shared" si="103"/>
        <v>25</v>
      </c>
      <c r="B684" s="20" t="s">
        <v>2165</v>
      </c>
      <c r="C684" s="20" t="s">
        <v>160</v>
      </c>
      <c r="D684" s="20" t="s">
        <v>482</v>
      </c>
      <c r="E684" s="20">
        <v>92.5</v>
      </c>
      <c r="F684" s="20">
        <v>6</v>
      </c>
      <c r="G684" s="10" t="s">
        <v>10</v>
      </c>
      <c r="H684" s="9">
        <v>7.5</v>
      </c>
      <c r="I684" s="9"/>
      <c r="J684" s="9">
        <v>1000</v>
      </c>
      <c r="K684" s="5">
        <f t="shared" si="104"/>
        <v>10</v>
      </c>
      <c r="L684" s="6">
        <f t="shared" si="100"/>
        <v>0</v>
      </c>
      <c r="M684" s="3"/>
      <c r="N684" s="11">
        <f t="shared" si="105"/>
        <v>17.5</v>
      </c>
      <c r="O684" s="5"/>
      <c r="P684" s="5">
        <v>1</v>
      </c>
      <c r="Q684" s="5">
        <v>0.25</v>
      </c>
      <c r="R684" s="12">
        <f t="shared" si="99"/>
        <v>18.75</v>
      </c>
      <c r="S684" s="3"/>
      <c r="T684" s="9">
        <f>SUMIFS('Shop Wastage+CS Margin'!F:F,'Shop Wastage+CS Margin'!D:D,'Franchise Wastage '!D684,'Shop Wastage+CS Margin'!C:C,'Franchise Wastage '!C684)</f>
        <v>41</v>
      </c>
      <c r="U684" s="13">
        <f>SUMIFS('Shop Wastage+CS Margin'!A:A,'Shop Wastage+CS Margin'!D:D,'Franchise Wastage '!D684,'Shop Wastage+CS Margin'!C:C,'Franchise Wastage '!C684)</f>
        <v>5</v>
      </c>
      <c r="V684" s="16">
        <f t="shared" si="101"/>
        <v>24</v>
      </c>
      <c r="W684" s="7">
        <v>25</v>
      </c>
      <c r="X684" s="7">
        <f t="shared" si="107"/>
        <v>6.25</v>
      </c>
      <c r="Y684" s="7">
        <f t="shared" si="106"/>
        <v>22.25</v>
      </c>
      <c r="AA684" s="18">
        <f>SUMIFS(Sheet3!C:C,Sheet3!B:B,'Franchise Wastage '!D684,Sheet3!A:A,'Franchise Wastage '!C685)</f>
        <v>0</v>
      </c>
      <c r="AC684" s="3">
        <f t="shared" si="102"/>
        <v>16</v>
      </c>
    </row>
    <row r="685" spans="1:29" ht="15" customHeight="1" x14ac:dyDescent="0.25">
      <c r="A685">
        <f t="shared" si="103"/>
        <v>21</v>
      </c>
      <c r="B685" s="20" t="s">
        <v>2165</v>
      </c>
      <c r="C685" s="20" t="s">
        <v>160</v>
      </c>
      <c r="D685" s="20" t="s">
        <v>483</v>
      </c>
      <c r="E685" s="20">
        <v>92.5</v>
      </c>
      <c r="F685" s="20">
        <v>3.5</v>
      </c>
      <c r="G685" s="10" t="s">
        <v>10</v>
      </c>
      <c r="H685" s="9">
        <v>7.5</v>
      </c>
      <c r="I685" s="9"/>
      <c r="J685" s="9">
        <v>1000</v>
      </c>
      <c r="K685" s="5">
        <f t="shared" si="104"/>
        <v>5.833333333333333</v>
      </c>
      <c r="L685" s="6">
        <f t="shared" si="100"/>
        <v>0</v>
      </c>
      <c r="M685" s="3"/>
      <c r="N685" s="11">
        <f t="shared" si="105"/>
        <v>13.333333333333332</v>
      </c>
      <c r="O685" s="5"/>
      <c r="P685" s="5">
        <v>1</v>
      </c>
      <c r="Q685" s="5">
        <v>0.25</v>
      </c>
      <c r="R685" s="12">
        <f t="shared" si="99"/>
        <v>14.583333333333332</v>
      </c>
      <c r="S685" s="3"/>
      <c r="T685" s="9">
        <f>SUMIFS('Shop Wastage+CS Margin'!F:F,'Shop Wastage+CS Margin'!D:D,'Franchise Wastage '!D685,'Shop Wastage+CS Margin'!C:C,'Franchise Wastage '!C685)</f>
        <v>34</v>
      </c>
      <c r="U685" s="13">
        <f>SUMIFS('Shop Wastage+CS Margin'!A:A,'Shop Wastage+CS Margin'!D:D,'Franchise Wastage '!D685,'Shop Wastage+CS Margin'!C:C,'Franchise Wastage '!C685)</f>
        <v>5</v>
      </c>
      <c r="V685" s="16">
        <f t="shared" si="101"/>
        <v>19.833333333333332</v>
      </c>
      <c r="W685" s="7">
        <v>21</v>
      </c>
      <c r="X685" s="7">
        <f t="shared" si="107"/>
        <v>6.4166666666666679</v>
      </c>
      <c r="Y685" s="7">
        <f t="shared" si="106"/>
        <v>19.416666666666668</v>
      </c>
      <c r="AA685" s="18">
        <f>SUMIFS(Sheet3!C:C,Sheet3!B:B,'Franchise Wastage '!D685,Sheet3!A:A,'Franchise Wastage '!C686)</f>
        <v>0</v>
      </c>
      <c r="AC685" s="3">
        <f t="shared" si="102"/>
        <v>13</v>
      </c>
    </row>
    <row r="686" spans="1:29" ht="15" customHeight="1" x14ac:dyDescent="0.25">
      <c r="A686">
        <f t="shared" si="103"/>
        <v>19</v>
      </c>
      <c r="B686" s="20" t="s">
        <v>2165</v>
      </c>
      <c r="C686" s="20" t="s">
        <v>160</v>
      </c>
      <c r="D686" s="20" t="s">
        <v>161</v>
      </c>
      <c r="E686" s="20">
        <v>92.5</v>
      </c>
      <c r="F686" s="20">
        <v>2.5</v>
      </c>
      <c r="G686" s="10" t="s">
        <v>10</v>
      </c>
      <c r="H686" s="9">
        <v>7.5</v>
      </c>
      <c r="I686" s="9"/>
      <c r="J686" s="9">
        <v>1000</v>
      </c>
      <c r="K686" s="5">
        <f t="shared" si="104"/>
        <v>4.166666666666667</v>
      </c>
      <c r="L686" s="6">
        <f t="shared" si="100"/>
        <v>0</v>
      </c>
      <c r="M686" s="3"/>
      <c r="N686" s="11">
        <f t="shared" si="105"/>
        <v>11.666666666666668</v>
      </c>
      <c r="O686" s="5"/>
      <c r="P686" s="5">
        <v>1</v>
      </c>
      <c r="Q686" s="5">
        <v>0.25</v>
      </c>
      <c r="R686" s="12">
        <f t="shared" si="99"/>
        <v>12.916666666666668</v>
      </c>
      <c r="S686" s="3"/>
      <c r="T686" s="9">
        <f>SUMIFS('Shop Wastage+CS Margin'!F:F,'Shop Wastage+CS Margin'!D:D,'Franchise Wastage '!D686,'Shop Wastage+CS Margin'!C:C,'Franchise Wastage '!C686)</f>
        <v>35</v>
      </c>
      <c r="U686" s="13">
        <f>SUMIFS('Shop Wastage+CS Margin'!A:A,'Shop Wastage+CS Margin'!D:D,'Franchise Wastage '!D686,'Shop Wastage+CS Margin'!C:C,'Franchise Wastage '!C686)</f>
        <v>5</v>
      </c>
      <c r="V686" s="16">
        <f t="shared" si="101"/>
        <v>18.166666666666668</v>
      </c>
      <c r="W686" s="7">
        <v>19</v>
      </c>
      <c r="X686" s="7">
        <f t="shared" si="107"/>
        <v>6.0833333333333321</v>
      </c>
      <c r="Y686" s="7">
        <f t="shared" si="106"/>
        <v>22.083333333333332</v>
      </c>
      <c r="AA686" s="18">
        <f>SUMIFS(Sheet3!C:C,Sheet3!B:B,'Franchise Wastage '!D686,Sheet3!A:A,'Franchise Wastage '!C687)</f>
        <v>20</v>
      </c>
      <c r="AC686" s="3">
        <f t="shared" si="102"/>
        <v>16</v>
      </c>
    </row>
    <row r="687" spans="1:29" ht="15" customHeight="1" x14ac:dyDescent="0.25">
      <c r="A687">
        <f t="shared" si="103"/>
        <v>21</v>
      </c>
      <c r="B687" s="20" t="s">
        <v>2165</v>
      </c>
      <c r="C687" s="20" t="s">
        <v>160</v>
      </c>
      <c r="D687" s="20" t="s">
        <v>484</v>
      </c>
      <c r="E687" s="20">
        <v>92.5</v>
      </c>
      <c r="F687" s="20">
        <v>3.5</v>
      </c>
      <c r="G687" s="10" t="s">
        <v>10</v>
      </c>
      <c r="H687" s="9">
        <v>7.5</v>
      </c>
      <c r="I687" s="9"/>
      <c r="J687" s="9">
        <v>1000</v>
      </c>
      <c r="K687" s="5">
        <f t="shared" si="104"/>
        <v>5.833333333333333</v>
      </c>
      <c r="L687" s="6">
        <f t="shared" si="100"/>
        <v>0</v>
      </c>
      <c r="M687" s="3"/>
      <c r="N687" s="11">
        <f t="shared" si="105"/>
        <v>13.333333333333332</v>
      </c>
      <c r="O687" s="5"/>
      <c r="P687" s="5">
        <v>1</v>
      </c>
      <c r="Q687" s="5">
        <v>0.25</v>
      </c>
      <c r="R687" s="12">
        <f t="shared" si="99"/>
        <v>14.583333333333332</v>
      </c>
      <c r="S687" s="3"/>
      <c r="T687" s="9">
        <f>SUMIFS('Shop Wastage+CS Margin'!F:F,'Shop Wastage+CS Margin'!D:D,'Franchise Wastage '!D687,'Shop Wastage+CS Margin'!C:C,'Franchise Wastage '!C687)</f>
        <v>35</v>
      </c>
      <c r="U687" s="13">
        <f>SUMIFS('Shop Wastage+CS Margin'!A:A,'Shop Wastage+CS Margin'!D:D,'Franchise Wastage '!D687,'Shop Wastage+CS Margin'!C:C,'Franchise Wastage '!C687)</f>
        <v>5</v>
      </c>
      <c r="V687" s="16">
        <f t="shared" si="101"/>
        <v>19.833333333333332</v>
      </c>
      <c r="W687" s="7">
        <v>21</v>
      </c>
      <c r="X687" s="7">
        <f t="shared" si="107"/>
        <v>6.4166666666666679</v>
      </c>
      <c r="Y687" s="7">
        <f t="shared" si="106"/>
        <v>20.416666666666668</v>
      </c>
      <c r="AA687" s="18">
        <f>SUMIFS(Sheet3!C:C,Sheet3!B:B,'Franchise Wastage '!D687,Sheet3!A:A,'Franchise Wastage '!C688)</f>
        <v>0</v>
      </c>
      <c r="AC687" s="3">
        <f t="shared" si="102"/>
        <v>14</v>
      </c>
    </row>
    <row r="688" spans="1:29" ht="15" customHeight="1" x14ac:dyDescent="0.25">
      <c r="A688">
        <f t="shared" si="103"/>
        <v>21</v>
      </c>
      <c r="B688" s="20" t="s">
        <v>2165</v>
      </c>
      <c r="C688" s="20" t="s">
        <v>160</v>
      </c>
      <c r="D688" s="20" t="s">
        <v>485</v>
      </c>
      <c r="E688" s="20">
        <v>92.5</v>
      </c>
      <c r="F688" s="20">
        <v>3.5</v>
      </c>
      <c r="G688" s="10" t="s">
        <v>10</v>
      </c>
      <c r="H688" s="9">
        <v>7.5</v>
      </c>
      <c r="I688" s="9"/>
      <c r="J688" s="9">
        <v>1000</v>
      </c>
      <c r="K688" s="5">
        <f t="shared" si="104"/>
        <v>5.833333333333333</v>
      </c>
      <c r="L688" s="6">
        <f t="shared" si="100"/>
        <v>0</v>
      </c>
      <c r="M688" s="3"/>
      <c r="N688" s="11">
        <f t="shared" si="105"/>
        <v>13.333333333333332</v>
      </c>
      <c r="O688" s="5"/>
      <c r="P688" s="5">
        <v>1</v>
      </c>
      <c r="Q688" s="5">
        <v>0.25</v>
      </c>
      <c r="R688" s="12">
        <f t="shared" si="99"/>
        <v>14.583333333333332</v>
      </c>
      <c r="S688" s="3"/>
      <c r="T688" s="9">
        <f>SUMIFS('Shop Wastage+CS Margin'!F:F,'Shop Wastage+CS Margin'!D:D,'Franchise Wastage '!D688,'Shop Wastage+CS Margin'!C:C,'Franchise Wastage '!C688)</f>
        <v>70</v>
      </c>
      <c r="U688" s="13">
        <f>SUMIFS('Shop Wastage+CS Margin'!A:A,'Shop Wastage+CS Margin'!D:D,'Franchise Wastage '!D688,'Shop Wastage+CS Margin'!C:C,'Franchise Wastage '!C688)</f>
        <v>5</v>
      </c>
      <c r="V688" s="16">
        <f t="shared" si="101"/>
        <v>19.833333333333332</v>
      </c>
      <c r="W688" s="7">
        <v>21</v>
      </c>
      <c r="X688" s="7">
        <f t="shared" si="107"/>
        <v>6.4166666666666679</v>
      </c>
      <c r="Y688" s="7">
        <f t="shared" si="106"/>
        <v>55.416666666666671</v>
      </c>
      <c r="AA688" s="18">
        <f>SUMIFS(Sheet3!C:C,Sheet3!B:B,'Franchise Wastage '!D688,Sheet3!A:A,'Franchise Wastage '!C689)</f>
        <v>0</v>
      </c>
      <c r="AC688" s="3">
        <f t="shared" si="102"/>
        <v>49</v>
      </c>
    </row>
    <row r="689" spans="1:29" ht="15" customHeight="1" x14ac:dyDescent="0.25">
      <c r="A689">
        <f t="shared" si="103"/>
        <v>21</v>
      </c>
      <c r="B689" s="20" t="s">
        <v>2165</v>
      </c>
      <c r="C689" s="20" t="s">
        <v>160</v>
      </c>
      <c r="D689" s="20" t="s">
        <v>486</v>
      </c>
      <c r="E689" s="20">
        <v>92.5</v>
      </c>
      <c r="F689" s="20">
        <v>3.5</v>
      </c>
      <c r="G689" s="10" t="s">
        <v>10</v>
      </c>
      <c r="H689" s="9">
        <v>7.5</v>
      </c>
      <c r="I689" s="9"/>
      <c r="J689" s="9">
        <v>1000</v>
      </c>
      <c r="K689" s="5">
        <f t="shared" si="104"/>
        <v>5.833333333333333</v>
      </c>
      <c r="L689" s="6">
        <f t="shared" si="100"/>
        <v>0</v>
      </c>
      <c r="M689" s="3"/>
      <c r="N689" s="11">
        <f t="shared" si="105"/>
        <v>13.333333333333332</v>
      </c>
      <c r="O689" s="5"/>
      <c r="P689" s="5">
        <v>1</v>
      </c>
      <c r="Q689" s="5">
        <v>0.25</v>
      </c>
      <c r="R689" s="12">
        <f t="shared" si="99"/>
        <v>14.583333333333332</v>
      </c>
      <c r="S689" s="3"/>
      <c r="T689" s="9">
        <f>SUMIFS('Shop Wastage+CS Margin'!F:F,'Shop Wastage+CS Margin'!D:D,'Franchise Wastage '!D689,'Shop Wastage+CS Margin'!C:C,'Franchise Wastage '!C689)</f>
        <v>32</v>
      </c>
      <c r="U689" s="13">
        <f>SUMIFS('Shop Wastage+CS Margin'!A:A,'Shop Wastage+CS Margin'!D:D,'Franchise Wastage '!D689,'Shop Wastage+CS Margin'!C:C,'Franchise Wastage '!C689)</f>
        <v>5</v>
      </c>
      <c r="V689" s="16">
        <f t="shared" si="101"/>
        <v>19.833333333333332</v>
      </c>
      <c r="W689" s="7">
        <v>21</v>
      </c>
      <c r="X689" s="7">
        <f t="shared" si="107"/>
        <v>6.4166666666666679</v>
      </c>
      <c r="Y689" s="7">
        <f t="shared" si="106"/>
        <v>17.416666666666668</v>
      </c>
      <c r="AA689" s="18">
        <f>SUMIFS(Sheet3!C:C,Sheet3!B:B,'Franchise Wastage '!D689,Sheet3!A:A,'Franchise Wastage '!#REF!)</f>
        <v>0</v>
      </c>
      <c r="AC689" s="3">
        <f t="shared" si="102"/>
        <v>11</v>
      </c>
    </row>
    <row r="690" spans="1:29" ht="15" customHeight="1" x14ac:dyDescent="0.25">
      <c r="A690">
        <f t="shared" si="103"/>
        <v>21</v>
      </c>
      <c r="B690" s="20" t="s">
        <v>2165</v>
      </c>
      <c r="C690" s="20" t="s">
        <v>160</v>
      </c>
      <c r="D690" s="20" t="s">
        <v>488</v>
      </c>
      <c r="E690" s="20">
        <v>92.5</v>
      </c>
      <c r="F690" s="20">
        <v>3.5</v>
      </c>
      <c r="G690" s="10" t="s">
        <v>10</v>
      </c>
      <c r="H690" s="9">
        <v>7.5</v>
      </c>
      <c r="I690" s="9"/>
      <c r="J690" s="9">
        <v>1000</v>
      </c>
      <c r="K690" s="5">
        <f t="shared" si="104"/>
        <v>5.833333333333333</v>
      </c>
      <c r="L690" s="6">
        <f t="shared" si="100"/>
        <v>0</v>
      </c>
      <c r="M690" s="3"/>
      <c r="N690" s="11">
        <f t="shared" si="105"/>
        <v>13.333333333333332</v>
      </c>
      <c r="O690" s="5"/>
      <c r="P690" s="5">
        <v>1</v>
      </c>
      <c r="Q690" s="5">
        <v>0.25</v>
      </c>
      <c r="R690" s="12">
        <f t="shared" si="99"/>
        <v>14.583333333333332</v>
      </c>
      <c r="S690" s="3"/>
      <c r="T690" s="9">
        <f>SUMIFS('Shop Wastage+CS Margin'!F:F,'Shop Wastage+CS Margin'!D:D,'Franchise Wastage '!D690,'Shop Wastage+CS Margin'!C:C,'Franchise Wastage '!C690)</f>
        <v>35</v>
      </c>
      <c r="U690" s="13">
        <f>SUMIFS('Shop Wastage+CS Margin'!A:A,'Shop Wastage+CS Margin'!D:D,'Franchise Wastage '!D690,'Shop Wastage+CS Margin'!C:C,'Franchise Wastage '!C690)</f>
        <v>5</v>
      </c>
      <c r="V690" s="16">
        <f t="shared" si="101"/>
        <v>19.833333333333332</v>
      </c>
      <c r="W690" s="7">
        <v>21</v>
      </c>
      <c r="X690" s="7">
        <f t="shared" si="107"/>
        <v>6.4166666666666679</v>
      </c>
      <c r="Y690" s="7">
        <f t="shared" si="106"/>
        <v>20.416666666666668</v>
      </c>
      <c r="AA690" s="18">
        <f>SUMIFS(Sheet3!C:C,Sheet3!B:B,'Franchise Wastage '!D690,Sheet3!A:A,'Franchise Wastage '!C691)</f>
        <v>0</v>
      </c>
      <c r="AC690" s="3">
        <f t="shared" si="102"/>
        <v>14</v>
      </c>
    </row>
    <row r="691" spans="1:29" ht="15" customHeight="1" x14ac:dyDescent="0.25">
      <c r="A691">
        <f t="shared" si="103"/>
        <v>21</v>
      </c>
      <c r="B691" s="20" t="s">
        <v>2165</v>
      </c>
      <c r="C691" s="20" t="s">
        <v>264</v>
      </c>
      <c r="D691" s="20" t="s">
        <v>265</v>
      </c>
      <c r="E691" s="20">
        <v>92.5</v>
      </c>
      <c r="F691" s="20">
        <v>4.7</v>
      </c>
      <c r="G691" s="10" t="s">
        <v>10</v>
      </c>
      <c r="H691" s="9">
        <v>7.5</v>
      </c>
      <c r="I691" s="9"/>
      <c r="J691" s="9">
        <v>1000</v>
      </c>
      <c r="K691" s="5">
        <f t="shared" si="104"/>
        <v>7.833333333333333</v>
      </c>
      <c r="L691" s="6">
        <f t="shared" si="100"/>
        <v>0</v>
      </c>
      <c r="M691" s="3"/>
      <c r="N691" s="11">
        <f t="shared" si="105"/>
        <v>15.333333333333332</v>
      </c>
      <c r="O691" s="5"/>
      <c r="P691" s="5">
        <v>1</v>
      </c>
      <c r="Q691" s="5">
        <v>0.25</v>
      </c>
      <c r="R691" s="12">
        <f t="shared" si="99"/>
        <v>16.583333333333332</v>
      </c>
      <c r="S691" s="3"/>
      <c r="T691" s="9">
        <f>SUMIFS('Shop Wastage+CS Margin'!F:F,'Shop Wastage+CS Margin'!D:D,'Franchise Wastage '!D691,'Shop Wastage+CS Margin'!C:C,'Franchise Wastage '!C691)</f>
        <v>28</v>
      </c>
      <c r="U691" s="13">
        <f>SUMIFS('Shop Wastage+CS Margin'!A:A,'Shop Wastage+CS Margin'!D:D,'Franchise Wastage '!D691,'Shop Wastage+CS Margin'!C:C,'Franchise Wastage '!C691)</f>
        <v>5</v>
      </c>
      <c r="V691" s="16">
        <f t="shared" si="101"/>
        <v>21.833333333333332</v>
      </c>
      <c r="W691" s="7">
        <v>21</v>
      </c>
      <c r="X691" s="7">
        <f t="shared" si="107"/>
        <v>4.4166666666666679</v>
      </c>
      <c r="Y691" s="7">
        <f t="shared" si="106"/>
        <v>11.416666666666668</v>
      </c>
      <c r="AA691" s="18">
        <f>SUMIFS(Sheet3!C:C,Sheet3!B:B,'Franchise Wastage '!D691,Sheet3!A:A,'Franchise Wastage '!C692)</f>
        <v>26</v>
      </c>
      <c r="AC691" s="3">
        <f t="shared" si="102"/>
        <v>7</v>
      </c>
    </row>
    <row r="692" spans="1:29" ht="15" customHeight="1" x14ac:dyDescent="0.25">
      <c r="A692">
        <f t="shared" si="103"/>
        <v>21</v>
      </c>
      <c r="B692" s="20" t="s">
        <v>2165</v>
      </c>
      <c r="C692" s="20" t="s">
        <v>264</v>
      </c>
      <c r="D692" s="20" t="s">
        <v>266</v>
      </c>
      <c r="E692" s="20">
        <v>92.5</v>
      </c>
      <c r="F692" s="20">
        <v>4.7</v>
      </c>
      <c r="G692" s="10" t="s">
        <v>10</v>
      </c>
      <c r="H692" s="9">
        <v>7.5</v>
      </c>
      <c r="I692" s="9"/>
      <c r="J692" s="9">
        <v>1000</v>
      </c>
      <c r="K692" s="5">
        <f t="shared" si="104"/>
        <v>7.833333333333333</v>
      </c>
      <c r="L692" s="6">
        <f t="shared" si="100"/>
        <v>0</v>
      </c>
      <c r="M692" s="3"/>
      <c r="N692" s="11">
        <f t="shared" si="105"/>
        <v>15.333333333333332</v>
      </c>
      <c r="O692" s="5"/>
      <c r="P692" s="5">
        <v>1</v>
      </c>
      <c r="Q692" s="5">
        <v>0.25</v>
      </c>
      <c r="R692" s="12">
        <f t="shared" si="99"/>
        <v>16.583333333333332</v>
      </c>
      <c r="S692" s="3"/>
      <c r="T692" s="9">
        <f>SUMIFS('Shop Wastage+CS Margin'!F:F,'Shop Wastage+CS Margin'!D:D,'Franchise Wastage '!D692,'Shop Wastage+CS Margin'!C:C,'Franchise Wastage '!C692)</f>
        <v>28</v>
      </c>
      <c r="U692" s="13">
        <f>SUMIFS('Shop Wastage+CS Margin'!A:A,'Shop Wastage+CS Margin'!D:D,'Franchise Wastage '!D692,'Shop Wastage+CS Margin'!C:C,'Franchise Wastage '!C692)</f>
        <v>5</v>
      </c>
      <c r="V692" s="16">
        <f t="shared" si="101"/>
        <v>21.833333333333332</v>
      </c>
      <c r="W692" s="7">
        <v>21</v>
      </c>
      <c r="X692" s="7">
        <f t="shared" si="107"/>
        <v>4.4166666666666679</v>
      </c>
      <c r="Y692" s="7">
        <f t="shared" si="106"/>
        <v>11.416666666666668</v>
      </c>
      <c r="AA692" s="18">
        <f>SUMIFS(Sheet3!C:C,Sheet3!B:B,'Franchise Wastage '!D692,Sheet3!A:A,'Franchise Wastage '!C693)</f>
        <v>24</v>
      </c>
      <c r="AC692" s="3">
        <f t="shared" si="102"/>
        <v>7</v>
      </c>
    </row>
    <row r="693" spans="1:29" ht="15" customHeight="1" x14ac:dyDescent="0.25">
      <c r="A693">
        <f t="shared" si="103"/>
        <v>21</v>
      </c>
      <c r="B693" s="20" t="s">
        <v>2165</v>
      </c>
      <c r="C693" s="20" t="s">
        <v>264</v>
      </c>
      <c r="D693" s="20" t="s">
        <v>267</v>
      </c>
      <c r="E693" s="20">
        <v>92.5</v>
      </c>
      <c r="F693" s="20">
        <v>4.7</v>
      </c>
      <c r="G693" s="10" t="s">
        <v>10</v>
      </c>
      <c r="H693" s="9">
        <v>7.5</v>
      </c>
      <c r="I693" s="9"/>
      <c r="J693" s="9">
        <v>1000</v>
      </c>
      <c r="K693" s="5">
        <f t="shared" si="104"/>
        <v>7.833333333333333</v>
      </c>
      <c r="L693" s="6">
        <f t="shared" si="100"/>
        <v>0</v>
      </c>
      <c r="M693" s="3"/>
      <c r="N693" s="11">
        <f t="shared" si="105"/>
        <v>15.333333333333332</v>
      </c>
      <c r="O693" s="5"/>
      <c r="P693" s="5">
        <v>1</v>
      </c>
      <c r="Q693" s="5">
        <v>0.25</v>
      </c>
      <c r="R693" s="12">
        <f t="shared" ref="R693:R756" si="108">N693+P693+Q693</f>
        <v>16.583333333333332</v>
      </c>
      <c r="S693" s="3"/>
      <c r="T693" s="9">
        <f>SUMIFS('Shop Wastage+CS Margin'!F:F,'Shop Wastage+CS Margin'!D:D,'Franchise Wastage '!D693,'Shop Wastage+CS Margin'!C:C,'Franchise Wastage '!C693)</f>
        <v>28</v>
      </c>
      <c r="U693" s="13">
        <f>SUMIFS('Shop Wastage+CS Margin'!A:A,'Shop Wastage+CS Margin'!D:D,'Franchise Wastage '!D693,'Shop Wastage+CS Margin'!C:C,'Franchise Wastage '!C693)</f>
        <v>5</v>
      </c>
      <c r="V693" s="16">
        <f t="shared" si="101"/>
        <v>21.833333333333332</v>
      </c>
      <c r="W693" s="7">
        <v>21</v>
      </c>
      <c r="X693" s="7">
        <f t="shared" si="107"/>
        <v>4.4166666666666679</v>
      </c>
      <c r="Y693" s="7">
        <f t="shared" si="106"/>
        <v>11.416666666666668</v>
      </c>
      <c r="AA693" s="18">
        <f>SUMIFS(Sheet3!C:C,Sheet3!B:B,'Franchise Wastage '!D693,Sheet3!A:A,'Franchise Wastage '!C694)</f>
        <v>26.666666666666668</v>
      </c>
      <c r="AC693" s="3">
        <f t="shared" si="102"/>
        <v>7</v>
      </c>
    </row>
    <row r="694" spans="1:29" ht="15" customHeight="1" x14ac:dyDescent="0.25">
      <c r="A694">
        <f t="shared" si="103"/>
        <v>21</v>
      </c>
      <c r="B694" s="20" t="s">
        <v>2165</v>
      </c>
      <c r="C694" s="20" t="s">
        <v>264</v>
      </c>
      <c r="D694" s="20" t="s">
        <v>268</v>
      </c>
      <c r="E694" s="20">
        <v>92.5</v>
      </c>
      <c r="F694" s="20">
        <v>4.7</v>
      </c>
      <c r="G694" s="10" t="s">
        <v>10</v>
      </c>
      <c r="H694" s="9">
        <v>7.5</v>
      </c>
      <c r="I694" s="9"/>
      <c r="J694" s="9">
        <v>1000</v>
      </c>
      <c r="K694" s="5">
        <f t="shared" si="104"/>
        <v>7.833333333333333</v>
      </c>
      <c r="L694" s="6">
        <f t="shared" ref="L694:L757" si="109">(((IF(G694="Pcs",F694,"0"))/J694)*1000)/($D$1*10)</f>
        <v>0</v>
      </c>
      <c r="M694" s="3"/>
      <c r="N694" s="11">
        <f t="shared" si="105"/>
        <v>15.333333333333332</v>
      </c>
      <c r="O694" s="5"/>
      <c r="P694" s="5">
        <v>1</v>
      </c>
      <c r="Q694" s="5">
        <v>0.25</v>
      </c>
      <c r="R694" s="12">
        <f t="shared" si="108"/>
        <v>16.583333333333332</v>
      </c>
      <c r="S694" s="3"/>
      <c r="T694" s="9">
        <f>SUMIFS('Shop Wastage+CS Margin'!F:F,'Shop Wastage+CS Margin'!D:D,'Franchise Wastage '!D694,'Shop Wastage+CS Margin'!C:C,'Franchise Wastage '!C694)</f>
        <v>28</v>
      </c>
      <c r="U694" s="13">
        <f>SUMIFS('Shop Wastage+CS Margin'!A:A,'Shop Wastage+CS Margin'!D:D,'Franchise Wastage '!D694,'Shop Wastage+CS Margin'!C:C,'Franchise Wastage '!C694)</f>
        <v>5</v>
      </c>
      <c r="V694" s="16">
        <f t="shared" si="101"/>
        <v>21.833333333333332</v>
      </c>
      <c r="W694" s="7">
        <v>21</v>
      </c>
      <c r="X694" s="7">
        <f t="shared" si="107"/>
        <v>4.4166666666666679</v>
      </c>
      <c r="Y694" s="7">
        <f t="shared" si="106"/>
        <v>11.416666666666668</v>
      </c>
      <c r="AA694" s="18">
        <f>SUMIFS(Sheet3!C:C,Sheet3!B:B,'Franchise Wastage '!D694,Sheet3!A:A,'Franchise Wastage '!C695)</f>
        <v>27</v>
      </c>
      <c r="AC694" s="3">
        <f t="shared" si="102"/>
        <v>7</v>
      </c>
    </row>
    <row r="695" spans="1:29" ht="15" customHeight="1" x14ac:dyDescent="0.25">
      <c r="A695">
        <f t="shared" si="103"/>
        <v>21</v>
      </c>
      <c r="B695" s="20" t="s">
        <v>2165</v>
      </c>
      <c r="C695" s="20" t="s">
        <v>264</v>
      </c>
      <c r="D695" s="20" t="s">
        <v>269</v>
      </c>
      <c r="E695" s="20">
        <v>92.5</v>
      </c>
      <c r="F695" s="20">
        <v>4.7</v>
      </c>
      <c r="G695" s="10" t="s">
        <v>10</v>
      </c>
      <c r="H695" s="9">
        <v>7.5</v>
      </c>
      <c r="I695" s="9"/>
      <c r="J695" s="9">
        <v>1000</v>
      </c>
      <c r="K695" s="5">
        <f t="shared" si="104"/>
        <v>7.833333333333333</v>
      </c>
      <c r="L695" s="6">
        <f t="shared" si="109"/>
        <v>0</v>
      </c>
      <c r="M695" s="3"/>
      <c r="N695" s="11">
        <f t="shared" si="105"/>
        <v>15.333333333333332</v>
      </c>
      <c r="O695" s="5"/>
      <c r="P695" s="5">
        <v>1</v>
      </c>
      <c r="Q695" s="5">
        <v>0.25</v>
      </c>
      <c r="R695" s="12">
        <f t="shared" si="108"/>
        <v>16.583333333333332</v>
      </c>
      <c r="S695" s="3"/>
      <c r="T695" s="9">
        <f>SUMIFS('Shop Wastage+CS Margin'!F:F,'Shop Wastage+CS Margin'!D:D,'Franchise Wastage '!D695,'Shop Wastage+CS Margin'!C:C,'Franchise Wastage '!C695)</f>
        <v>28</v>
      </c>
      <c r="U695" s="13">
        <f>SUMIFS('Shop Wastage+CS Margin'!A:A,'Shop Wastage+CS Margin'!D:D,'Franchise Wastage '!D695,'Shop Wastage+CS Margin'!C:C,'Franchise Wastage '!C695)</f>
        <v>5</v>
      </c>
      <c r="V695" s="16">
        <f t="shared" si="101"/>
        <v>21.833333333333332</v>
      </c>
      <c r="W695" s="7">
        <v>21</v>
      </c>
      <c r="X695" s="7">
        <f t="shared" si="107"/>
        <v>4.4166666666666679</v>
      </c>
      <c r="Y695" s="7">
        <f t="shared" si="106"/>
        <v>11.416666666666668</v>
      </c>
      <c r="AA695" s="18">
        <f>SUMIFS(Sheet3!C:C,Sheet3!B:B,'Franchise Wastage '!D695,Sheet3!A:A,'Franchise Wastage '!C696)</f>
        <v>0</v>
      </c>
      <c r="AC695" s="3">
        <f t="shared" si="102"/>
        <v>7</v>
      </c>
    </row>
    <row r="696" spans="1:29" ht="15" customHeight="1" x14ac:dyDescent="0.25">
      <c r="A696">
        <f t="shared" si="103"/>
        <v>21</v>
      </c>
      <c r="B696" s="20" t="s">
        <v>2165</v>
      </c>
      <c r="C696" s="20" t="s">
        <v>264</v>
      </c>
      <c r="D696" s="20" t="s">
        <v>270</v>
      </c>
      <c r="E696" s="20">
        <v>92.5</v>
      </c>
      <c r="F696" s="20">
        <v>4.7</v>
      </c>
      <c r="G696" s="10" t="s">
        <v>10</v>
      </c>
      <c r="H696" s="9">
        <v>7.5</v>
      </c>
      <c r="I696" s="9"/>
      <c r="J696" s="9">
        <v>1000</v>
      </c>
      <c r="K696" s="5">
        <f t="shared" si="104"/>
        <v>7.833333333333333</v>
      </c>
      <c r="L696" s="6">
        <f t="shared" si="109"/>
        <v>0</v>
      </c>
      <c r="M696" s="3"/>
      <c r="N696" s="11">
        <f t="shared" si="105"/>
        <v>15.333333333333332</v>
      </c>
      <c r="O696" s="5"/>
      <c r="P696" s="5">
        <v>1</v>
      </c>
      <c r="Q696" s="5">
        <v>0.25</v>
      </c>
      <c r="R696" s="12">
        <f t="shared" si="108"/>
        <v>16.583333333333332</v>
      </c>
      <c r="S696" s="3"/>
      <c r="T696" s="9">
        <f>SUMIFS('Shop Wastage+CS Margin'!F:F,'Shop Wastage+CS Margin'!D:D,'Franchise Wastage '!D696,'Shop Wastage+CS Margin'!C:C,'Franchise Wastage '!C696)</f>
        <v>28</v>
      </c>
      <c r="U696" s="13">
        <f>SUMIFS('Shop Wastage+CS Margin'!A:A,'Shop Wastage+CS Margin'!D:D,'Franchise Wastage '!D696,'Shop Wastage+CS Margin'!C:C,'Franchise Wastage '!C696)</f>
        <v>5</v>
      </c>
      <c r="V696" s="16">
        <f t="shared" si="101"/>
        <v>21.833333333333332</v>
      </c>
      <c r="W696" s="7">
        <v>21</v>
      </c>
      <c r="X696" s="7">
        <f t="shared" si="107"/>
        <v>4.4166666666666679</v>
      </c>
      <c r="Y696" s="7">
        <f t="shared" si="106"/>
        <v>11.416666666666668</v>
      </c>
      <c r="AA696" s="18">
        <f>SUMIFS(Sheet3!C:C,Sheet3!B:B,'Franchise Wastage '!D696,Sheet3!A:A,'Franchise Wastage '!C697)</f>
        <v>26.857142857142858</v>
      </c>
      <c r="AC696" s="3">
        <f t="shared" si="102"/>
        <v>7</v>
      </c>
    </row>
    <row r="697" spans="1:29" ht="15" customHeight="1" x14ac:dyDescent="0.25">
      <c r="A697">
        <f t="shared" si="103"/>
        <v>21</v>
      </c>
      <c r="B697" s="20" t="s">
        <v>2165</v>
      </c>
      <c r="C697" s="20" t="s">
        <v>264</v>
      </c>
      <c r="D697" s="20" t="s">
        <v>271</v>
      </c>
      <c r="E697" s="20">
        <v>92.5</v>
      </c>
      <c r="F697" s="20">
        <v>4.7</v>
      </c>
      <c r="G697" s="10" t="s">
        <v>10</v>
      </c>
      <c r="H697" s="9">
        <v>7.5</v>
      </c>
      <c r="I697" s="9"/>
      <c r="J697" s="9">
        <v>1000</v>
      </c>
      <c r="K697" s="5">
        <f t="shared" si="104"/>
        <v>7.833333333333333</v>
      </c>
      <c r="L697" s="6">
        <f t="shared" si="109"/>
        <v>0</v>
      </c>
      <c r="M697" s="3"/>
      <c r="N697" s="11">
        <f t="shared" si="105"/>
        <v>15.333333333333332</v>
      </c>
      <c r="O697" s="5"/>
      <c r="P697" s="5">
        <v>1</v>
      </c>
      <c r="Q697" s="5">
        <v>0.25</v>
      </c>
      <c r="R697" s="12">
        <f t="shared" si="108"/>
        <v>16.583333333333332</v>
      </c>
      <c r="S697" s="3"/>
      <c r="T697" s="9">
        <f>SUMIFS('Shop Wastage+CS Margin'!F:F,'Shop Wastage+CS Margin'!D:D,'Franchise Wastage '!D697,'Shop Wastage+CS Margin'!C:C,'Franchise Wastage '!C697)</f>
        <v>28</v>
      </c>
      <c r="U697" s="13">
        <f>SUMIFS('Shop Wastage+CS Margin'!A:A,'Shop Wastage+CS Margin'!D:D,'Franchise Wastage '!D697,'Shop Wastage+CS Margin'!C:C,'Franchise Wastage '!C697)</f>
        <v>5</v>
      </c>
      <c r="V697" s="16">
        <f t="shared" si="101"/>
        <v>21.833333333333332</v>
      </c>
      <c r="W697" s="7">
        <v>21</v>
      </c>
      <c r="X697" s="7">
        <f t="shared" si="107"/>
        <v>4.4166666666666679</v>
      </c>
      <c r="Y697" s="7">
        <f t="shared" si="106"/>
        <v>11.416666666666668</v>
      </c>
      <c r="AA697" s="18">
        <f>SUMIFS(Sheet3!C:C,Sheet3!B:B,'Franchise Wastage '!D697,Sheet3!A:A,'Franchise Wastage '!C698)</f>
        <v>24.666666666666668</v>
      </c>
      <c r="AC697" s="3">
        <f t="shared" si="102"/>
        <v>7</v>
      </c>
    </row>
    <row r="698" spans="1:29" ht="15" customHeight="1" x14ac:dyDescent="0.25">
      <c r="A698">
        <f t="shared" si="103"/>
        <v>21</v>
      </c>
      <c r="B698" s="20" t="s">
        <v>2165</v>
      </c>
      <c r="C698" s="20" t="s">
        <v>264</v>
      </c>
      <c r="D698" s="20" t="s">
        <v>272</v>
      </c>
      <c r="E698" s="20">
        <v>92.5</v>
      </c>
      <c r="F698" s="20">
        <v>4.7</v>
      </c>
      <c r="G698" s="10" t="s">
        <v>10</v>
      </c>
      <c r="H698" s="9">
        <v>7.5</v>
      </c>
      <c r="I698" s="9"/>
      <c r="J698" s="9">
        <v>1000</v>
      </c>
      <c r="K698" s="5">
        <f t="shared" si="104"/>
        <v>7.833333333333333</v>
      </c>
      <c r="L698" s="6">
        <f t="shared" si="109"/>
        <v>0</v>
      </c>
      <c r="M698" s="3"/>
      <c r="N698" s="11">
        <f t="shared" si="105"/>
        <v>15.333333333333332</v>
      </c>
      <c r="O698" s="5"/>
      <c r="P698" s="5">
        <v>1</v>
      </c>
      <c r="Q698" s="5">
        <v>0.25</v>
      </c>
      <c r="R698" s="12">
        <f t="shared" si="108"/>
        <v>16.583333333333332</v>
      </c>
      <c r="S698" s="3"/>
      <c r="T698" s="9">
        <f>SUMIFS('Shop Wastage+CS Margin'!F:F,'Shop Wastage+CS Margin'!D:D,'Franchise Wastage '!D698,'Shop Wastage+CS Margin'!C:C,'Franchise Wastage '!C698)</f>
        <v>28</v>
      </c>
      <c r="U698" s="13">
        <f>SUMIFS('Shop Wastage+CS Margin'!A:A,'Shop Wastage+CS Margin'!D:D,'Franchise Wastage '!D698,'Shop Wastage+CS Margin'!C:C,'Franchise Wastage '!C698)</f>
        <v>5</v>
      </c>
      <c r="V698" s="16">
        <f t="shared" si="101"/>
        <v>21.833333333333332</v>
      </c>
      <c r="W698" s="7">
        <v>21</v>
      </c>
      <c r="X698" s="7">
        <f t="shared" si="107"/>
        <v>4.4166666666666679</v>
      </c>
      <c r="Y698" s="7">
        <f t="shared" si="106"/>
        <v>11.416666666666668</v>
      </c>
      <c r="AA698" s="18">
        <f>SUMIFS(Sheet3!C:C,Sheet3!B:B,'Franchise Wastage '!D698,Sheet3!A:A,'Franchise Wastage '!C699)</f>
        <v>24</v>
      </c>
      <c r="AC698" s="3">
        <f t="shared" si="102"/>
        <v>7</v>
      </c>
    </row>
    <row r="699" spans="1:29" ht="15" customHeight="1" x14ac:dyDescent="0.25">
      <c r="A699">
        <f t="shared" si="103"/>
        <v>21</v>
      </c>
      <c r="B699" s="20" t="s">
        <v>2165</v>
      </c>
      <c r="C699" s="20" t="s">
        <v>264</v>
      </c>
      <c r="D699" s="20" t="s">
        <v>273</v>
      </c>
      <c r="E699" s="20">
        <v>92.5</v>
      </c>
      <c r="F699" s="20">
        <v>4.7</v>
      </c>
      <c r="G699" s="10" t="s">
        <v>10</v>
      </c>
      <c r="H699" s="9">
        <v>7.5</v>
      </c>
      <c r="I699" s="9"/>
      <c r="J699" s="9">
        <v>1000</v>
      </c>
      <c r="K699" s="5">
        <f t="shared" si="104"/>
        <v>7.833333333333333</v>
      </c>
      <c r="L699" s="6">
        <f t="shared" si="109"/>
        <v>0</v>
      </c>
      <c r="M699" s="3"/>
      <c r="N699" s="11">
        <f t="shared" si="105"/>
        <v>15.333333333333332</v>
      </c>
      <c r="O699" s="5"/>
      <c r="P699" s="5">
        <v>1</v>
      </c>
      <c r="Q699" s="5">
        <v>0.25</v>
      </c>
      <c r="R699" s="12">
        <f t="shared" si="108"/>
        <v>16.583333333333332</v>
      </c>
      <c r="S699" s="3"/>
      <c r="T699" s="9">
        <f>SUMIFS('Shop Wastage+CS Margin'!F:F,'Shop Wastage+CS Margin'!D:D,'Franchise Wastage '!D699,'Shop Wastage+CS Margin'!C:C,'Franchise Wastage '!C699)</f>
        <v>28</v>
      </c>
      <c r="U699" s="13">
        <f>SUMIFS('Shop Wastage+CS Margin'!A:A,'Shop Wastage+CS Margin'!D:D,'Franchise Wastage '!D699,'Shop Wastage+CS Margin'!C:C,'Franchise Wastage '!C699)</f>
        <v>5</v>
      </c>
      <c r="V699" s="16">
        <f t="shared" si="101"/>
        <v>21.833333333333332</v>
      </c>
      <c r="W699" s="7">
        <v>21</v>
      </c>
      <c r="X699" s="7">
        <f t="shared" si="107"/>
        <v>4.4166666666666679</v>
      </c>
      <c r="Y699" s="7">
        <f t="shared" si="106"/>
        <v>11.416666666666668</v>
      </c>
      <c r="AA699" s="18">
        <f>SUMIFS(Sheet3!C:C,Sheet3!B:B,'Franchise Wastage '!D699,Sheet3!A:A,'Franchise Wastage '!C700)</f>
        <v>0</v>
      </c>
      <c r="AC699" s="3">
        <f t="shared" si="102"/>
        <v>7</v>
      </c>
    </row>
    <row r="700" spans="1:29" ht="15" customHeight="1" x14ac:dyDescent="0.25">
      <c r="A700">
        <f t="shared" si="103"/>
        <v>21</v>
      </c>
      <c r="B700" s="20" t="s">
        <v>2165</v>
      </c>
      <c r="C700" s="20" t="s">
        <v>264</v>
      </c>
      <c r="D700" s="20" t="s">
        <v>274</v>
      </c>
      <c r="E700" s="20">
        <v>92.5</v>
      </c>
      <c r="F700" s="20">
        <v>4.7</v>
      </c>
      <c r="G700" s="10" t="s">
        <v>10</v>
      </c>
      <c r="H700" s="9">
        <v>7.5</v>
      </c>
      <c r="I700" s="9"/>
      <c r="J700" s="9">
        <v>1000</v>
      </c>
      <c r="K700" s="5">
        <f t="shared" si="104"/>
        <v>7.833333333333333</v>
      </c>
      <c r="L700" s="6">
        <f t="shared" si="109"/>
        <v>0</v>
      </c>
      <c r="M700" s="3"/>
      <c r="N700" s="11">
        <f t="shared" si="105"/>
        <v>15.333333333333332</v>
      </c>
      <c r="O700" s="5"/>
      <c r="P700" s="5">
        <v>1</v>
      </c>
      <c r="Q700" s="5">
        <v>0.25</v>
      </c>
      <c r="R700" s="12">
        <f t="shared" si="108"/>
        <v>16.583333333333332</v>
      </c>
      <c r="S700" s="3"/>
      <c r="T700" s="9">
        <f>SUMIFS('Shop Wastage+CS Margin'!F:F,'Shop Wastage+CS Margin'!D:D,'Franchise Wastage '!D700,'Shop Wastage+CS Margin'!C:C,'Franchise Wastage '!C700)</f>
        <v>28</v>
      </c>
      <c r="U700" s="13">
        <f>SUMIFS('Shop Wastage+CS Margin'!A:A,'Shop Wastage+CS Margin'!D:D,'Franchise Wastage '!D700,'Shop Wastage+CS Margin'!C:C,'Franchise Wastage '!C700)</f>
        <v>5</v>
      </c>
      <c r="V700" s="16">
        <f t="shared" si="101"/>
        <v>21.833333333333332</v>
      </c>
      <c r="W700" s="7">
        <v>21</v>
      </c>
      <c r="X700" s="7">
        <f t="shared" si="107"/>
        <v>4.4166666666666679</v>
      </c>
      <c r="Y700" s="7">
        <f t="shared" si="106"/>
        <v>11.416666666666668</v>
      </c>
      <c r="AA700" s="18">
        <f>SUMIFS(Sheet3!C:C,Sheet3!B:B,'Franchise Wastage '!D700,Sheet3!A:A,'Franchise Wastage '!C701)</f>
        <v>0</v>
      </c>
      <c r="AC700" s="3">
        <f t="shared" si="102"/>
        <v>7</v>
      </c>
    </row>
    <row r="701" spans="1:29" ht="15" customHeight="1" x14ac:dyDescent="0.25">
      <c r="A701">
        <f t="shared" si="103"/>
        <v>21</v>
      </c>
      <c r="B701" s="20" t="s">
        <v>2165</v>
      </c>
      <c r="C701" s="20" t="s">
        <v>264</v>
      </c>
      <c r="D701" s="20" t="s">
        <v>275</v>
      </c>
      <c r="E701" s="20">
        <v>92.5</v>
      </c>
      <c r="F701" s="20">
        <v>4.7</v>
      </c>
      <c r="G701" s="10" t="s">
        <v>10</v>
      </c>
      <c r="H701" s="9">
        <v>7.5</v>
      </c>
      <c r="I701" s="9"/>
      <c r="J701" s="9">
        <v>1000</v>
      </c>
      <c r="K701" s="5">
        <f t="shared" si="104"/>
        <v>7.833333333333333</v>
      </c>
      <c r="L701" s="6">
        <f t="shared" si="109"/>
        <v>0</v>
      </c>
      <c r="M701" s="3"/>
      <c r="N701" s="11">
        <f t="shared" si="105"/>
        <v>15.333333333333332</v>
      </c>
      <c r="O701" s="5"/>
      <c r="P701" s="5">
        <v>1</v>
      </c>
      <c r="Q701" s="5">
        <v>0.25</v>
      </c>
      <c r="R701" s="12">
        <f t="shared" si="108"/>
        <v>16.583333333333332</v>
      </c>
      <c r="S701" s="3"/>
      <c r="T701" s="9">
        <f>SUMIFS('Shop Wastage+CS Margin'!F:F,'Shop Wastage+CS Margin'!D:D,'Franchise Wastage '!D701,'Shop Wastage+CS Margin'!C:C,'Franchise Wastage '!C701)</f>
        <v>28</v>
      </c>
      <c r="U701" s="13">
        <f>SUMIFS('Shop Wastage+CS Margin'!A:A,'Shop Wastage+CS Margin'!D:D,'Franchise Wastage '!D701,'Shop Wastage+CS Margin'!C:C,'Franchise Wastage '!C701)</f>
        <v>5</v>
      </c>
      <c r="V701" s="16">
        <f t="shared" si="101"/>
        <v>21.833333333333332</v>
      </c>
      <c r="W701" s="7">
        <v>21</v>
      </c>
      <c r="X701" s="7">
        <f t="shared" si="107"/>
        <v>4.4166666666666679</v>
      </c>
      <c r="Y701" s="7">
        <f t="shared" si="106"/>
        <v>11.416666666666668</v>
      </c>
      <c r="AA701" s="18">
        <f>SUMIFS(Sheet3!C:C,Sheet3!B:B,'Franchise Wastage '!D701,Sheet3!A:A,'Franchise Wastage '!C702)</f>
        <v>0</v>
      </c>
      <c r="AC701" s="3">
        <f t="shared" si="102"/>
        <v>7</v>
      </c>
    </row>
    <row r="702" spans="1:29" ht="15" customHeight="1" x14ac:dyDescent="0.25">
      <c r="A702">
        <f t="shared" si="103"/>
        <v>21</v>
      </c>
      <c r="B702" s="20" t="s">
        <v>2165</v>
      </c>
      <c r="C702" s="20" t="s">
        <v>264</v>
      </c>
      <c r="D702" s="20" t="s">
        <v>276</v>
      </c>
      <c r="E702" s="20">
        <v>92.5</v>
      </c>
      <c r="F702" s="20">
        <v>4.7</v>
      </c>
      <c r="G702" s="10" t="s">
        <v>10</v>
      </c>
      <c r="H702" s="9">
        <v>7.5</v>
      </c>
      <c r="I702" s="9"/>
      <c r="J702" s="9">
        <v>1000</v>
      </c>
      <c r="K702" s="5">
        <f t="shared" si="104"/>
        <v>7.833333333333333</v>
      </c>
      <c r="L702" s="6">
        <f t="shared" si="109"/>
        <v>0</v>
      </c>
      <c r="M702" s="3"/>
      <c r="N702" s="11">
        <f t="shared" si="105"/>
        <v>15.333333333333332</v>
      </c>
      <c r="O702" s="5"/>
      <c r="P702" s="5">
        <v>1</v>
      </c>
      <c r="Q702" s="5">
        <v>0.25</v>
      </c>
      <c r="R702" s="12">
        <f t="shared" si="108"/>
        <v>16.583333333333332</v>
      </c>
      <c r="S702" s="3"/>
      <c r="T702" s="9">
        <f>SUMIFS('Shop Wastage+CS Margin'!F:F,'Shop Wastage+CS Margin'!D:D,'Franchise Wastage '!D702,'Shop Wastage+CS Margin'!C:C,'Franchise Wastage '!C702)</f>
        <v>28</v>
      </c>
      <c r="U702" s="13">
        <f>SUMIFS('Shop Wastage+CS Margin'!A:A,'Shop Wastage+CS Margin'!D:D,'Franchise Wastage '!D702,'Shop Wastage+CS Margin'!C:C,'Franchise Wastage '!C702)</f>
        <v>5</v>
      </c>
      <c r="V702" s="16">
        <f t="shared" si="101"/>
        <v>21.833333333333332</v>
      </c>
      <c r="W702" s="7">
        <v>21</v>
      </c>
      <c r="X702" s="7">
        <f t="shared" si="107"/>
        <v>4.4166666666666679</v>
      </c>
      <c r="Y702" s="7">
        <f t="shared" si="106"/>
        <v>11.416666666666668</v>
      </c>
      <c r="AA702" s="18">
        <f>SUMIFS(Sheet3!C:C,Sheet3!B:B,'Franchise Wastage '!D702,Sheet3!A:A,'Franchise Wastage '!C703)</f>
        <v>25</v>
      </c>
      <c r="AC702" s="3">
        <f t="shared" si="102"/>
        <v>7</v>
      </c>
    </row>
    <row r="703" spans="1:29" ht="15" customHeight="1" x14ac:dyDescent="0.25">
      <c r="A703">
        <f t="shared" si="103"/>
        <v>21</v>
      </c>
      <c r="B703" s="20" t="s">
        <v>2165</v>
      </c>
      <c r="C703" s="20" t="s">
        <v>264</v>
      </c>
      <c r="D703" s="20" t="s">
        <v>277</v>
      </c>
      <c r="E703" s="20">
        <v>92.5</v>
      </c>
      <c r="F703" s="20">
        <v>4.7</v>
      </c>
      <c r="G703" s="10" t="s">
        <v>10</v>
      </c>
      <c r="H703" s="9">
        <v>7.5</v>
      </c>
      <c r="I703" s="9"/>
      <c r="J703" s="9">
        <v>1000</v>
      </c>
      <c r="K703" s="5">
        <f t="shared" si="104"/>
        <v>7.833333333333333</v>
      </c>
      <c r="L703" s="6">
        <f t="shared" si="109"/>
        <v>0</v>
      </c>
      <c r="M703" s="3"/>
      <c r="N703" s="11">
        <f t="shared" si="105"/>
        <v>15.333333333333332</v>
      </c>
      <c r="O703" s="5"/>
      <c r="P703" s="5">
        <v>1</v>
      </c>
      <c r="Q703" s="5">
        <v>0.25</v>
      </c>
      <c r="R703" s="12">
        <f t="shared" si="108"/>
        <v>16.583333333333332</v>
      </c>
      <c r="S703" s="3"/>
      <c r="T703" s="9">
        <f>SUMIFS('Shop Wastage+CS Margin'!F:F,'Shop Wastage+CS Margin'!D:D,'Franchise Wastage '!D703,'Shop Wastage+CS Margin'!C:C,'Franchise Wastage '!C703)</f>
        <v>28</v>
      </c>
      <c r="U703" s="13">
        <f>SUMIFS('Shop Wastage+CS Margin'!A:A,'Shop Wastage+CS Margin'!D:D,'Franchise Wastage '!D703,'Shop Wastage+CS Margin'!C:C,'Franchise Wastage '!C703)</f>
        <v>5</v>
      </c>
      <c r="V703" s="16">
        <f t="shared" si="101"/>
        <v>21.833333333333332</v>
      </c>
      <c r="W703" s="7">
        <v>21</v>
      </c>
      <c r="X703" s="7">
        <f t="shared" si="107"/>
        <v>4.4166666666666679</v>
      </c>
      <c r="Y703" s="7">
        <f t="shared" si="106"/>
        <v>11.416666666666668</v>
      </c>
      <c r="AA703" s="18">
        <f>SUMIFS(Sheet3!C:C,Sheet3!B:B,'Franchise Wastage '!D703,Sheet3!A:A,'Franchise Wastage '!C704)</f>
        <v>27</v>
      </c>
      <c r="AC703" s="3">
        <f t="shared" si="102"/>
        <v>7</v>
      </c>
    </row>
    <row r="704" spans="1:29" ht="15" customHeight="1" x14ac:dyDescent="0.25">
      <c r="A704">
        <f t="shared" si="103"/>
        <v>21</v>
      </c>
      <c r="B704" s="20" t="s">
        <v>2165</v>
      </c>
      <c r="C704" s="20" t="s">
        <v>264</v>
      </c>
      <c r="D704" s="20" t="s">
        <v>278</v>
      </c>
      <c r="E704" s="20">
        <v>92.5</v>
      </c>
      <c r="F704" s="20">
        <v>4.7</v>
      </c>
      <c r="G704" s="10" t="s">
        <v>10</v>
      </c>
      <c r="H704" s="9">
        <v>7.5</v>
      </c>
      <c r="I704" s="9"/>
      <c r="J704" s="9">
        <v>1000</v>
      </c>
      <c r="K704" s="5">
        <f t="shared" si="104"/>
        <v>7.833333333333333</v>
      </c>
      <c r="L704" s="6">
        <f t="shared" si="109"/>
        <v>0</v>
      </c>
      <c r="M704" s="3"/>
      <c r="N704" s="11">
        <f t="shared" si="105"/>
        <v>15.333333333333332</v>
      </c>
      <c r="O704" s="5"/>
      <c r="P704" s="5">
        <v>1</v>
      </c>
      <c r="Q704" s="5">
        <v>0.25</v>
      </c>
      <c r="R704" s="12">
        <f t="shared" si="108"/>
        <v>16.583333333333332</v>
      </c>
      <c r="S704" s="3"/>
      <c r="T704" s="9">
        <f>SUMIFS('Shop Wastage+CS Margin'!F:F,'Shop Wastage+CS Margin'!D:D,'Franchise Wastage '!D704,'Shop Wastage+CS Margin'!C:C,'Franchise Wastage '!C704)</f>
        <v>28</v>
      </c>
      <c r="U704" s="13">
        <f>SUMIFS('Shop Wastage+CS Margin'!A:A,'Shop Wastage+CS Margin'!D:D,'Franchise Wastage '!D704,'Shop Wastage+CS Margin'!C:C,'Franchise Wastage '!C704)</f>
        <v>5</v>
      </c>
      <c r="V704" s="16">
        <f t="shared" si="101"/>
        <v>21.833333333333332</v>
      </c>
      <c r="W704" s="7">
        <v>21</v>
      </c>
      <c r="X704" s="7">
        <f t="shared" si="107"/>
        <v>4.4166666666666679</v>
      </c>
      <c r="Y704" s="7">
        <f t="shared" si="106"/>
        <v>11.416666666666668</v>
      </c>
      <c r="AA704" s="18">
        <f>SUMIFS(Sheet3!C:C,Sheet3!B:B,'Franchise Wastage '!D704,Sheet3!A:A,'Franchise Wastage '!C705)</f>
        <v>0</v>
      </c>
      <c r="AC704" s="3">
        <f t="shared" si="102"/>
        <v>7</v>
      </c>
    </row>
    <row r="705" spans="1:29" ht="15" customHeight="1" x14ac:dyDescent="0.25">
      <c r="A705">
        <f t="shared" si="103"/>
        <v>21</v>
      </c>
      <c r="B705" s="20" t="s">
        <v>2165</v>
      </c>
      <c r="C705" s="20" t="s">
        <v>264</v>
      </c>
      <c r="D705" s="20" t="s">
        <v>279</v>
      </c>
      <c r="E705" s="20">
        <v>92.5</v>
      </c>
      <c r="F705" s="20">
        <v>4.7</v>
      </c>
      <c r="G705" s="10" t="s">
        <v>10</v>
      </c>
      <c r="H705" s="9">
        <v>7.5</v>
      </c>
      <c r="I705" s="9"/>
      <c r="J705" s="9">
        <v>1000</v>
      </c>
      <c r="K705" s="5">
        <f t="shared" si="104"/>
        <v>7.833333333333333</v>
      </c>
      <c r="L705" s="6">
        <f t="shared" si="109"/>
        <v>0</v>
      </c>
      <c r="M705" s="3"/>
      <c r="N705" s="11">
        <f t="shared" si="105"/>
        <v>15.333333333333332</v>
      </c>
      <c r="O705" s="5"/>
      <c r="P705" s="5">
        <v>1</v>
      </c>
      <c r="Q705" s="5">
        <v>0.25</v>
      </c>
      <c r="R705" s="12">
        <f t="shared" si="108"/>
        <v>16.583333333333332</v>
      </c>
      <c r="S705" s="3"/>
      <c r="T705" s="9">
        <f>SUMIFS('Shop Wastage+CS Margin'!F:F,'Shop Wastage+CS Margin'!D:D,'Franchise Wastage '!D705,'Shop Wastage+CS Margin'!C:C,'Franchise Wastage '!C705)</f>
        <v>28</v>
      </c>
      <c r="U705" s="13">
        <f>SUMIFS('Shop Wastage+CS Margin'!A:A,'Shop Wastage+CS Margin'!D:D,'Franchise Wastage '!D705,'Shop Wastage+CS Margin'!C:C,'Franchise Wastage '!C705)</f>
        <v>5</v>
      </c>
      <c r="V705" s="16">
        <f t="shared" si="101"/>
        <v>21.833333333333332</v>
      </c>
      <c r="W705" s="7">
        <v>21</v>
      </c>
      <c r="X705" s="7">
        <f t="shared" si="107"/>
        <v>4.4166666666666679</v>
      </c>
      <c r="Y705" s="7">
        <f t="shared" si="106"/>
        <v>11.416666666666668</v>
      </c>
      <c r="AA705" s="18">
        <f>SUMIFS(Sheet3!C:C,Sheet3!B:B,'Franchise Wastage '!D705,Sheet3!A:A,'Franchise Wastage '!C706)</f>
        <v>0</v>
      </c>
      <c r="AC705" s="3">
        <f t="shared" si="102"/>
        <v>7</v>
      </c>
    </row>
    <row r="706" spans="1:29" ht="15" customHeight="1" x14ac:dyDescent="0.25">
      <c r="A706">
        <f t="shared" si="103"/>
        <v>21</v>
      </c>
      <c r="B706" s="20" t="s">
        <v>2165</v>
      </c>
      <c r="C706" s="20" t="s">
        <v>264</v>
      </c>
      <c r="D706" s="20" t="s">
        <v>280</v>
      </c>
      <c r="E706" s="20">
        <v>92.5</v>
      </c>
      <c r="F706" s="20">
        <v>4.7</v>
      </c>
      <c r="G706" s="10" t="s">
        <v>10</v>
      </c>
      <c r="H706" s="9">
        <v>7.5</v>
      </c>
      <c r="I706" s="9"/>
      <c r="J706" s="9">
        <v>1000</v>
      </c>
      <c r="K706" s="5">
        <f t="shared" si="104"/>
        <v>7.833333333333333</v>
      </c>
      <c r="L706" s="6">
        <f t="shared" si="109"/>
        <v>0</v>
      </c>
      <c r="M706" s="3"/>
      <c r="N706" s="11">
        <f t="shared" si="105"/>
        <v>15.333333333333332</v>
      </c>
      <c r="O706" s="5"/>
      <c r="P706" s="5">
        <v>1</v>
      </c>
      <c r="Q706" s="5">
        <v>0.25</v>
      </c>
      <c r="R706" s="12">
        <f t="shared" si="108"/>
        <v>16.583333333333332</v>
      </c>
      <c r="S706" s="3"/>
      <c r="T706" s="9">
        <f>SUMIFS('Shop Wastage+CS Margin'!F:F,'Shop Wastage+CS Margin'!D:D,'Franchise Wastage '!D706,'Shop Wastage+CS Margin'!C:C,'Franchise Wastage '!C706)</f>
        <v>28</v>
      </c>
      <c r="U706" s="13">
        <f>SUMIFS('Shop Wastage+CS Margin'!A:A,'Shop Wastage+CS Margin'!D:D,'Franchise Wastage '!D706,'Shop Wastage+CS Margin'!C:C,'Franchise Wastage '!C706)</f>
        <v>5</v>
      </c>
      <c r="V706" s="16">
        <f t="shared" si="101"/>
        <v>21.833333333333332</v>
      </c>
      <c r="W706" s="7">
        <v>21</v>
      </c>
      <c r="X706" s="7">
        <f t="shared" si="107"/>
        <v>4.4166666666666679</v>
      </c>
      <c r="Y706" s="7">
        <f t="shared" si="106"/>
        <v>11.416666666666668</v>
      </c>
      <c r="AA706" s="18">
        <f>SUMIFS(Sheet3!C:C,Sheet3!B:B,'Franchise Wastage '!D706,Sheet3!A:A,'Franchise Wastage '!C707)</f>
        <v>0</v>
      </c>
      <c r="AC706" s="3">
        <f t="shared" si="102"/>
        <v>7</v>
      </c>
    </row>
    <row r="707" spans="1:29" ht="15" customHeight="1" x14ac:dyDescent="0.25">
      <c r="A707">
        <f t="shared" si="103"/>
        <v>21</v>
      </c>
      <c r="B707" s="20" t="s">
        <v>2165</v>
      </c>
      <c r="C707" s="20" t="s">
        <v>264</v>
      </c>
      <c r="D707" s="20" t="s">
        <v>281</v>
      </c>
      <c r="E707" s="20">
        <v>92.5</v>
      </c>
      <c r="F707" s="20">
        <v>4.7</v>
      </c>
      <c r="G707" s="10" t="s">
        <v>10</v>
      </c>
      <c r="H707" s="9">
        <v>7.5</v>
      </c>
      <c r="I707" s="9"/>
      <c r="J707" s="9">
        <v>1000</v>
      </c>
      <c r="K707" s="5">
        <f t="shared" si="104"/>
        <v>7.833333333333333</v>
      </c>
      <c r="L707" s="6">
        <f t="shared" si="109"/>
        <v>0</v>
      </c>
      <c r="M707" s="3"/>
      <c r="N707" s="11">
        <f t="shared" si="105"/>
        <v>15.333333333333332</v>
      </c>
      <c r="O707" s="5"/>
      <c r="P707" s="5">
        <v>1</v>
      </c>
      <c r="Q707" s="5">
        <v>0.25</v>
      </c>
      <c r="R707" s="12">
        <f t="shared" si="108"/>
        <v>16.583333333333332</v>
      </c>
      <c r="S707" s="3"/>
      <c r="T707" s="9">
        <f>SUMIFS('Shop Wastage+CS Margin'!F:F,'Shop Wastage+CS Margin'!D:D,'Franchise Wastage '!D707,'Shop Wastage+CS Margin'!C:C,'Franchise Wastage '!C707)</f>
        <v>28</v>
      </c>
      <c r="U707" s="13">
        <f>SUMIFS('Shop Wastage+CS Margin'!A:A,'Shop Wastage+CS Margin'!D:D,'Franchise Wastage '!D707,'Shop Wastage+CS Margin'!C:C,'Franchise Wastage '!C707)</f>
        <v>5</v>
      </c>
      <c r="V707" s="16">
        <f t="shared" si="101"/>
        <v>21.833333333333332</v>
      </c>
      <c r="W707" s="7">
        <v>21</v>
      </c>
      <c r="X707" s="7">
        <f t="shared" si="107"/>
        <v>4.4166666666666679</v>
      </c>
      <c r="Y707" s="7">
        <f t="shared" si="106"/>
        <v>11.416666666666668</v>
      </c>
      <c r="AA707" s="18">
        <f>SUMIFS(Sheet3!C:C,Sheet3!B:B,'Franchise Wastage '!D707,Sheet3!A:A,'Franchise Wastage '!C708)</f>
        <v>0</v>
      </c>
      <c r="AC707" s="3">
        <f t="shared" si="102"/>
        <v>7</v>
      </c>
    </row>
    <row r="708" spans="1:29" ht="15" customHeight="1" x14ac:dyDescent="0.25">
      <c r="A708">
        <f t="shared" si="103"/>
        <v>21</v>
      </c>
      <c r="B708" s="20" t="s">
        <v>2165</v>
      </c>
      <c r="C708" s="20" t="s">
        <v>264</v>
      </c>
      <c r="D708" s="20" t="s">
        <v>282</v>
      </c>
      <c r="E708" s="20">
        <v>92.5</v>
      </c>
      <c r="F708" s="20">
        <v>4.7</v>
      </c>
      <c r="G708" s="10" t="s">
        <v>10</v>
      </c>
      <c r="H708" s="9">
        <v>7.5</v>
      </c>
      <c r="I708" s="9"/>
      <c r="J708" s="9">
        <v>1000</v>
      </c>
      <c r="K708" s="5">
        <f t="shared" si="104"/>
        <v>7.833333333333333</v>
      </c>
      <c r="L708" s="6">
        <f t="shared" si="109"/>
        <v>0</v>
      </c>
      <c r="M708" s="3"/>
      <c r="N708" s="11">
        <f t="shared" si="105"/>
        <v>15.333333333333332</v>
      </c>
      <c r="O708" s="5"/>
      <c r="P708" s="5">
        <v>1</v>
      </c>
      <c r="Q708" s="5">
        <v>0.25</v>
      </c>
      <c r="R708" s="12">
        <f t="shared" si="108"/>
        <v>16.583333333333332</v>
      </c>
      <c r="S708" s="3"/>
      <c r="T708" s="9">
        <f>SUMIFS('Shop Wastage+CS Margin'!F:F,'Shop Wastage+CS Margin'!D:D,'Franchise Wastage '!D708,'Shop Wastage+CS Margin'!C:C,'Franchise Wastage '!C708)</f>
        <v>28</v>
      </c>
      <c r="U708" s="13">
        <f>SUMIFS('Shop Wastage+CS Margin'!A:A,'Shop Wastage+CS Margin'!D:D,'Franchise Wastage '!D708,'Shop Wastage+CS Margin'!C:C,'Franchise Wastage '!C708)</f>
        <v>5</v>
      </c>
      <c r="V708" s="16">
        <f t="shared" si="101"/>
        <v>21.833333333333332</v>
      </c>
      <c r="W708" s="7">
        <v>21</v>
      </c>
      <c r="X708" s="7">
        <f t="shared" si="107"/>
        <v>4.4166666666666679</v>
      </c>
      <c r="Y708" s="7">
        <f t="shared" si="106"/>
        <v>11.416666666666668</v>
      </c>
      <c r="AA708" s="18">
        <f>SUMIFS(Sheet3!C:C,Sheet3!B:B,'Franchise Wastage '!D708,Sheet3!A:A,'Franchise Wastage '!C709)</f>
        <v>33</v>
      </c>
      <c r="AC708" s="3">
        <f t="shared" si="102"/>
        <v>7</v>
      </c>
    </row>
    <row r="709" spans="1:29" ht="15" customHeight="1" x14ac:dyDescent="0.25">
      <c r="A709">
        <f t="shared" si="103"/>
        <v>21</v>
      </c>
      <c r="B709" s="20" t="s">
        <v>2165</v>
      </c>
      <c r="C709" s="20" t="s">
        <v>264</v>
      </c>
      <c r="D709" s="20" t="s">
        <v>283</v>
      </c>
      <c r="E709" s="20">
        <v>92.5</v>
      </c>
      <c r="F709" s="20">
        <v>4.7</v>
      </c>
      <c r="G709" s="10" t="s">
        <v>10</v>
      </c>
      <c r="H709" s="9">
        <v>7.5</v>
      </c>
      <c r="I709" s="9"/>
      <c r="J709" s="9">
        <v>1000</v>
      </c>
      <c r="K709" s="5">
        <f t="shared" si="104"/>
        <v>7.833333333333333</v>
      </c>
      <c r="L709" s="6">
        <f t="shared" si="109"/>
        <v>0</v>
      </c>
      <c r="M709" s="3"/>
      <c r="N709" s="11">
        <f t="shared" si="105"/>
        <v>15.333333333333332</v>
      </c>
      <c r="O709" s="5"/>
      <c r="P709" s="5">
        <v>1</v>
      </c>
      <c r="Q709" s="5">
        <v>0.25</v>
      </c>
      <c r="R709" s="12">
        <f t="shared" si="108"/>
        <v>16.583333333333332</v>
      </c>
      <c r="S709" s="3"/>
      <c r="T709" s="9">
        <f>SUMIFS('Shop Wastage+CS Margin'!F:F,'Shop Wastage+CS Margin'!D:D,'Franchise Wastage '!D709,'Shop Wastage+CS Margin'!C:C,'Franchise Wastage '!C709)</f>
        <v>28</v>
      </c>
      <c r="U709" s="13">
        <f>SUMIFS('Shop Wastage+CS Margin'!A:A,'Shop Wastage+CS Margin'!D:D,'Franchise Wastage '!D709,'Shop Wastage+CS Margin'!C:C,'Franchise Wastage '!C709)</f>
        <v>5</v>
      </c>
      <c r="V709" s="16">
        <f t="shared" ref="V709:V772" si="110">R709+U709+Q709</f>
        <v>21.833333333333332</v>
      </c>
      <c r="W709" s="7">
        <v>21</v>
      </c>
      <c r="X709" s="7">
        <f t="shared" si="107"/>
        <v>4.4166666666666679</v>
      </c>
      <c r="Y709" s="7">
        <f t="shared" si="106"/>
        <v>11.416666666666668</v>
      </c>
      <c r="AA709" s="18">
        <f>SUMIFS(Sheet3!C:C,Sheet3!B:B,'Franchise Wastage '!D709,Sheet3!A:A,'Franchise Wastage '!C710)</f>
        <v>0</v>
      </c>
      <c r="AC709" s="3">
        <f t="shared" si="102"/>
        <v>7</v>
      </c>
    </row>
    <row r="710" spans="1:29" ht="15" customHeight="1" x14ac:dyDescent="0.25">
      <c r="A710">
        <f t="shared" si="103"/>
        <v>21</v>
      </c>
      <c r="B710" s="20" t="s">
        <v>2165</v>
      </c>
      <c r="C710" s="20" t="s">
        <v>264</v>
      </c>
      <c r="D710" s="20" t="s">
        <v>284</v>
      </c>
      <c r="E710" s="20">
        <v>92.5</v>
      </c>
      <c r="F710" s="20">
        <v>4.7</v>
      </c>
      <c r="G710" s="10" t="s">
        <v>10</v>
      </c>
      <c r="H710" s="9">
        <v>7.5</v>
      </c>
      <c r="I710" s="9"/>
      <c r="J710" s="9">
        <v>1000</v>
      </c>
      <c r="K710" s="5">
        <f t="shared" si="104"/>
        <v>7.833333333333333</v>
      </c>
      <c r="L710" s="6">
        <f t="shared" si="109"/>
        <v>0</v>
      </c>
      <c r="M710" s="3"/>
      <c r="N710" s="11">
        <f t="shared" si="105"/>
        <v>15.333333333333332</v>
      </c>
      <c r="O710" s="5"/>
      <c r="P710" s="5">
        <v>1</v>
      </c>
      <c r="Q710" s="5">
        <v>0.25</v>
      </c>
      <c r="R710" s="12">
        <f t="shared" si="108"/>
        <v>16.583333333333332</v>
      </c>
      <c r="S710" s="3"/>
      <c r="T710" s="9">
        <f>SUMIFS('Shop Wastage+CS Margin'!F:F,'Shop Wastage+CS Margin'!D:D,'Franchise Wastage '!D710,'Shop Wastage+CS Margin'!C:C,'Franchise Wastage '!C710)</f>
        <v>28</v>
      </c>
      <c r="U710" s="13">
        <f>SUMIFS('Shop Wastage+CS Margin'!A:A,'Shop Wastage+CS Margin'!D:D,'Franchise Wastage '!D710,'Shop Wastage+CS Margin'!C:C,'Franchise Wastage '!C710)</f>
        <v>5</v>
      </c>
      <c r="V710" s="16">
        <f t="shared" si="110"/>
        <v>21.833333333333332</v>
      </c>
      <c r="W710" s="7">
        <v>21</v>
      </c>
      <c r="X710" s="7">
        <f t="shared" si="107"/>
        <v>4.4166666666666679</v>
      </c>
      <c r="Y710" s="7">
        <f t="shared" si="106"/>
        <v>11.416666666666668</v>
      </c>
      <c r="AA710" s="18">
        <f>SUMIFS(Sheet3!C:C,Sheet3!B:B,'Franchise Wastage '!D710,Sheet3!A:A,'Franchise Wastage '!C711)</f>
        <v>0</v>
      </c>
      <c r="AC710" s="3">
        <f t="shared" si="102"/>
        <v>7</v>
      </c>
    </row>
    <row r="711" spans="1:29" ht="15" customHeight="1" x14ac:dyDescent="0.25">
      <c r="A711">
        <f t="shared" si="103"/>
        <v>21</v>
      </c>
      <c r="B711" s="20" t="s">
        <v>2165</v>
      </c>
      <c r="C711" s="20" t="s">
        <v>264</v>
      </c>
      <c r="D711" s="20" t="s">
        <v>285</v>
      </c>
      <c r="E711" s="20">
        <v>92.5</v>
      </c>
      <c r="F711" s="20">
        <v>4.7</v>
      </c>
      <c r="G711" s="10" t="s">
        <v>10</v>
      </c>
      <c r="H711" s="9">
        <v>7.5</v>
      </c>
      <c r="I711" s="9"/>
      <c r="J711" s="9">
        <v>1000</v>
      </c>
      <c r="K711" s="5">
        <f t="shared" si="104"/>
        <v>7.833333333333333</v>
      </c>
      <c r="L711" s="6">
        <f t="shared" si="109"/>
        <v>0</v>
      </c>
      <c r="M711" s="3"/>
      <c r="N711" s="11">
        <f t="shared" si="105"/>
        <v>15.333333333333332</v>
      </c>
      <c r="O711" s="5"/>
      <c r="P711" s="5">
        <v>1</v>
      </c>
      <c r="Q711" s="5">
        <v>0.25</v>
      </c>
      <c r="R711" s="12">
        <f t="shared" si="108"/>
        <v>16.583333333333332</v>
      </c>
      <c r="S711" s="3"/>
      <c r="T711" s="9">
        <f>SUMIFS('Shop Wastage+CS Margin'!F:F,'Shop Wastage+CS Margin'!D:D,'Franchise Wastage '!D711,'Shop Wastage+CS Margin'!C:C,'Franchise Wastage '!C711)</f>
        <v>28</v>
      </c>
      <c r="U711" s="13">
        <f>SUMIFS('Shop Wastage+CS Margin'!A:A,'Shop Wastage+CS Margin'!D:D,'Franchise Wastage '!D711,'Shop Wastage+CS Margin'!C:C,'Franchise Wastage '!C711)</f>
        <v>5</v>
      </c>
      <c r="V711" s="16">
        <f t="shared" si="110"/>
        <v>21.833333333333332</v>
      </c>
      <c r="W711" s="7">
        <v>21</v>
      </c>
      <c r="X711" s="7">
        <f t="shared" si="107"/>
        <v>4.4166666666666679</v>
      </c>
      <c r="Y711" s="7">
        <f t="shared" si="106"/>
        <v>11.416666666666668</v>
      </c>
      <c r="AA711" s="18">
        <f>SUMIFS(Sheet3!C:C,Sheet3!B:B,'Franchise Wastage '!D711,Sheet3!A:A,'Franchise Wastage '!C712)</f>
        <v>0</v>
      </c>
      <c r="AC711" s="3">
        <f t="shared" si="102"/>
        <v>7</v>
      </c>
    </row>
    <row r="712" spans="1:29" ht="15" customHeight="1" x14ac:dyDescent="0.25">
      <c r="A712">
        <f t="shared" si="103"/>
        <v>21</v>
      </c>
      <c r="B712" s="20" t="s">
        <v>2165</v>
      </c>
      <c r="C712" s="20" t="s">
        <v>264</v>
      </c>
      <c r="D712" s="20" t="s">
        <v>286</v>
      </c>
      <c r="E712" s="20">
        <v>92.5</v>
      </c>
      <c r="F712" s="20">
        <v>4.7</v>
      </c>
      <c r="G712" s="10" t="s">
        <v>10</v>
      </c>
      <c r="H712" s="9">
        <v>7.5</v>
      </c>
      <c r="I712" s="9"/>
      <c r="J712" s="9">
        <v>1000</v>
      </c>
      <c r="K712" s="5">
        <f t="shared" si="104"/>
        <v>7.833333333333333</v>
      </c>
      <c r="L712" s="6">
        <f t="shared" si="109"/>
        <v>0</v>
      </c>
      <c r="M712" s="3"/>
      <c r="N712" s="11">
        <f t="shared" si="105"/>
        <v>15.333333333333332</v>
      </c>
      <c r="O712" s="5"/>
      <c r="P712" s="5">
        <v>1</v>
      </c>
      <c r="Q712" s="5">
        <v>0.25</v>
      </c>
      <c r="R712" s="12">
        <f t="shared" si="108"/>
        <v>16.583333333333332</v>
      </c>
      <c r="S712" s="3"/>
      <c r="T712" s="9">
        <f>SUMIFS('Shop Wastage+CS Margin'!F:F,'Shop Wastage+CS Margin'!D:D,'Franchise Wastage '!D712,'Shop Wastage+CS Margin'!C:C,'Franchise Wastage '!C712)</f>
        <v>28</v>
      </c>
      <c r="U712" s="13">
        <f>SUMIFS('Shop Wastage+CS Margin'!A:A,'Shop Wastage+CS Margin'!D:D,'Franchise Wastage '!D712,'Shop Wastage+CS Margin'!C:C,'Franchise Wastage '!C712)</f>
        <v>5</v>
      </c>
      <c r="V712" s="16">
        <f t="shared" si="110"/>
        <v>21.833333333333332</v>
      </c>
      <c r="W712" s="7">
        <v>21</v>
      </c>
      <c r="X712" s="7">
        <f t="shared" si="107"/>
        <v>4.4166666666666679</v>
      </c>
      <c r="Y712" s="7">
        <f t="shared" si="106"/>
        <v>11.416666666666668</v>
      </c>
      <c r="AA712" s="18">
        <f>SUMIFS(Sheet3!C:C,Sheet3!B:B,'Franchise Wastage '!D712,Sheet3!A:A,'Franchise Wastage '!C713)</f>
        <v>0</v>
      </c>
      <c r="AC712" s="3">
        <f t="shared" ref="AC712:AC775" si="111">T712-W712</f>
        <v>7</v>
      </c>
    </row>
    <row r="713" spans="1:29" ht="15" customHeight="1" x14ac:dyDescent="0.25">
      <c r="A713">
        <f t="shared" si="103"/>
        <v>21</v>
      </c>
      <c r="B713" s="20" t="s">
        <v>2165</v>
      </c>
      <c r="C713" s="20" t="s">
        <v>264</v>
      </c>
      <c r="D713" s="20" t="s">
        <v>287</v>
      </c>
      <c r="E713" s="20">
        <v>92.5</v>
      </c>
      <c r="F713" s="20">
        <v>4.7</v>
      </c>
      <c r="G713" s="10" t="s">
        <v>10</v>
      </c>
      <c r="H713" s="9">
        <v>7.5</v>
      </c>
      <c r="I713" s="9"/>
      <c r="J713" s="9">
        <v>1000</v>
      </c>
      <c r="K713" s="5">
        <f t="shared" si="104"/>
        <v>7.833333333333333</v>
      </c>
      <c r="L713" s="6">
        <f t="shared" si="109"/>
        <v>0</v>
      </c>
      <c r="M713" s="3"/>
      <c r="N713" s="11">
        <f t="shared" si="105"/>
        <v>15.333333333333332</v>
      </c>
      <c r="O713" s="5"/>
      <c r="P713" s="5">
        <v>1</v>
      </c>
      <c r="Q713" s="5">
        <v>0.25</v>
      </c>
      <c r="R713" s="12">
        <f t="shared" si="108"/>
        <v>16.583333333333332</v>
      </c>
      <c r="S713" s="3"/>
      <c r="T713" s="9">
        <f>SUMIFS('Shop Wastage+CS Margin'!F:F,'Shop Wastage+CS Margin'!D:D,'Franchise Wastage '!D713,'Shop Wastage+CS Margin'!C:C,'Franchise Wastage '!C713)</f>
        <v>28</v>
      </c>
      <c r="U713" s="13">
        <f>SUMIFS('Shop Wastage+CS Margin'!A:A,'Shop Wastage+CS Margin'!D:D,'Franchise Wastage '!D713,'Shop Wastage+CS Margin'!C:C,'Franchise Wastage '!C713)</f>
        <v>5</v>
      </c>
      <c r="V713" s="16">
        <f t="shared" si="110"/>
        <v>21.833333333333332</v>
      </c>
      <c r="W713" s="7">
        <v>21</v>
      </c>
      <c r="X713" s="7">
        <f t="shared" si="107"/>
        <v>4.4166666666666679</v>
      </c>
      <c r="Y713" s="7">
        <f t="shared" si="106"/>
        <v>11.416666666666668</v>
      </c>
      <c r="AA713" s="18">
        <f>SUMIFS(Sheet3!C:C,Sheet3!B:B,'Franchise Wastage '!D713,Sheet3!A:A,'Franchise Wastage '!C714)</f>
        <v>24</v>
      </c>
      <c r="AC713" s="3">
        <f t="shared" si="111"/>
        <v>7</v>
      </c>
    </row>
    <row r="714" spans="1:29" ht="15" customHeight="1" x14ac:dyDescent="0.25">
      <c r="A714">
        <f t="shared" si="103"/>
        <v>21</v>
      </c>
      <c r="B714" s="20" t="s">
        <v>2165</v>
      </c>
      <c r="C714" s="20" t="s">
        <v>264</v>
      </c>
      <c r="D714" s="20" t="s">
        <v>288</v>
      </c>
      <c r="E714" s="20">
        <v>92.5</v>
      </c>
      <c r="F714" s="20">
        <v>4.7</v>
      </c>
      <c r="G714" s="10" t="s">
        <v>10</v>
      </c>
      <c r="H714" s="9">
        <v>7.5</v>
      </c>
      <c r="I714" s="9"/>
      <c r="J714" s="9">
        <v>1000</v>
      </c>
      <c r="K714" s="5">
        <f t="shared" si="104"/>
        <v>7.833333333333333</v>
      </c>
      <c r="L714" s="6">
        <f t="shared" si="109"/>
        <v>0</v>
      </c>
      <c r="M714" s="3"/>
      <c r="N714" s="11">
        <f t="shared" si="105"/>
        <v>15.333333333333332</v>
      </c>
      <c r="O714" s="5"/>
      <c r="P714" s="5">
        <v>1</v>
      </c>
      <c r="Q714" s="5">
        <v>0.25</v>
      </c>
      <c r="R714" s="12">
        <f t="shared" si="108"/>
        <v>16.583333333333332</v>
      </c>
      <c r="S714" s="3"/>
      <c r="T714" s="9">
        <f>SUMIFS('Shop Wastage+CS Margin'!F:F,'Shop Wastage+CS Margin'!D:D,'Franchise Wastage '!D714,'Shop Wastage+CS Margin'!C:C,'Franchise Wastage '!C714)</f>
        <v>28</v>
      </c>
      <c r="U714" s="13">
        <f>SUMIFS('Shop Wastage+CS Margin'!A:A,'Shop Wastage+CS Margin'!D:D,'Franchise Wastage '!D714,'Shop Wastage+CS Margin'!C:C,'Franchise Wastage '!C714)</f>
        <v>5</v>
      </c>
      <c r="V714" s="16">
        <f t="shared" si="110"/>
        <v>21.833333333333332</v>
      </c>
      <c r="W714" s="7">
        <v>21</v>
      </c>
      <c r="X714" s="7">
        <f t="shared" si="107"/>
        <v>4.4166666666666679</v>
      </c>
      <c r="Y714" s="7">
        <f t="shared" si="106"/>
        <v>11.416666666666668</v>
      </c>
      <c r="AA714" s="18">
        <f>SUMIFS(Sheet3!C:C,Sheet3!B:B,'Franchise Wastage '!D714,Sheet3!A:A,'Franchise Wastage '!C715)</f>
        <v>0</v>
      </c>
      <c r="AC714" s="3">
        <f t="shared" si="111"/>
        <v>7</v>
      </c>
    </row>
    <row r="715" spans="1:29" ht="15" customHeight="1" x14ac:dyDescent="0.25">
      <c r="A715">
        <f t="shared" si="103"/>
        <v>21</v>
      </c>
      <c r="B715" s="20" t="s">
        <v>2165</v>
      </c>
      <c r="C715" s="20" t="s">
        <v>264</v>
      </c>
      <c r="D715" s="20" t="s">
        <v>289</v>
      </c>
      <c r="E715" s="20">
        <v>92.5</v>
      </c>
      <c r="F715" s="20">
        <v>4.7</v>
      </c>
      <c r="G715" s="10" t="s">
        <v>10</v>
      </c>
      <c r="H715" s="9">
        <v>7.5</v>
      </c>
      <c r="I715" s="9"/>
      <c r="J715" s="9">
        <v>1000</v>
      </c>
      <c r="K715" s="5">
        <f t="shared" si="104"/>
        <v>7.833333333333333</v>
      </c>
      <c r="L715" s="6">
        <f t="shared" si="109"/>
        <v>0</v>
      </c>
      <c r="M715" s="3"/>
      <c r="N715" s="11">
        <f t="shared" si="105"/>
        <v>15.333333333333332</v>
      </c>
      <c r="O715" s="5"/>
      <c r="P715" s="5">
        <v>1</v>
      </c>
      <c r="Q715" s="5">
        <v>0.25</v>
      </c>
      <c r="R715" s="12">
        <f t="shared" si="108"/>
        <v>16.583333333333332</v>
      </c>
      <c r="S715" s="3"/>
      <c r="T715" s="9">
        <f>SUMIFS('Shop Wastage+CS Margin'!F:F,'Shop Wastage+CS Margin'!D:D,'Franchise Wastage '!D715,'Shop Wastage+CS Margin'!C:C,'Franchise Wastage '!C715)</f>
        <v>28</v>
      </c>
      <c r="U715" s="13">
        <f>SUMIFS('Shop Wastage+CS Margin'!A:A,'Shop Wastage+CS Margin'!D:D,'Franchise Wastage '!D715,'Shop Wastage+CS Margin'!C:C,'Franchise Wastage '!C715)</f>
        <v>5</v>
      </c>
      <c r="V715" s="16">
        <f t="shared" si="110"/>
        <v>21.833333333333332</v>
      </c>
      <c r="W715" s="7">
        <v>21</v>
      </c>
      <c r="X715" s="7">
        <f t="shared" si="107"/>
        <v>4.4166666666666679</v>
      </c>
      <c r="Y715" s="7">
        <f t="shared" si="106"/>
        <v>11.416666666666668</v>
      </c>
      <c r="AA715" s="18">
        <f>SUMIFS(Sheet3!C:C,Sheet3!B:B,'Franchise Wastage '!D715,Sheet3!A:A,'Franchise Wastage '!C716)</f>
        <v>0</v>
      </c>
      <c r="AC715" s="3">
        <f t="shared" si="111"/>
        <v>7</v>
      </c>
    </row>
    <row r="716" spans="1:29" ht="15" customHeight="1" x14ac:dyDescent="0.25">
      <c r="A716">
        <f t="shared" si="103"/>
        <v>21</v>
      </c>
      <c r="B716" s="20" t="s">
        <v>2165</v>
      </c>
      <c r="C716" s="20" t="s">
        <v>264</v>
      </c>
      <c r="D716" s="20" t="s">
        <v>290</v>
      </c>
      <c r="E716" s="20">
        <v>92.5</v>
      </c>
      <c r="F716" s="20">
        <v>4.7</v>
      </c>
      <c r="G716" s="10" t="s">
        <v>10</v>
      </c>
      <c r="H716" s="9">
        <v>7.5</v>
      </c>
      <c r="I716" s="9"/>
      <c r="J716" s="9">
        <v>1000</v>
      </c>
      <c r="K716" s="5">
        <f t="shared" si="104"/>
        <v>7.833333333333333</v>
      </c>
      <c r="L716" s="6">
        <f t="shared" si="109"/>
        <v>0</v>
      </c>
      <c r="M716" s="3"/>
      <c r="N716" s="11">
        <f t="shared" si="105"/>
        <v>15.333333333333332</v>
      </c>
      <c r="O716" s="5"/>
      <c r="P716" s="5">
        <v>1</v>
      </c>
      <c r="Q716" s="5">
        <v>0.25</v>
      </c>
      <c r="R716" s="12">
        <f t="shared" si="108"/>
        <v>16.583333333333332</v>
      </c>
      <c r="S716" s="3"/>
      <c r="T716" s="9">
        <f>SUMIFS('Shop Wastage+CS Margin'!F:F,'Shop Wastage+CS Margin'!D:D,'Franchise Wastage '!D716,'Shop Wastage+CS Margin'!C:C,'Franchise Wastage '!C716)</f>
        <v>28</v>
      </c>
      <c r="U716" s="13">
        <f>SUMIFS('Shop Wastage+CS Margin'!A:A,'Shop Wastage+CS Margin'!D:D,'Franchise Wastage '!D716,'Shop Wastage+CS Margin'!C:C,'Franchise Wastage '!C716)</f>
        <v>5</v>
      </c>
      <c r="V716" s="16">
        <f t="shared" si="110"/>
        <v>21.833333333333332</v>
      </c>
      <c r="W716" s="7">
        <v>21</v>
      </c>
      <c r="X716" s="7">
        <f t="shared" si="107"/>
        <v>4.4166666666666679</v>
      </c>
      <c r="Y716" s="7">
        <f t="shared" si="106"/>
        <v>11.416666666666668</v>
      </c>
      <c r="AA716" s="18">
        <f>SUMIFS(Sheet3!C:C,Sheet3!B:B,'Franchise Wastage '!D716,Sheet3!A:A,'Franchise Wastage '!C717)</f>
        <v>24</v>
      </c>
      <c r="AC716" s="3">
        <f t="shared" si="111"/>
        <v>7</v>
      </c>
    </row>
    <row r="717" spans="1:29" ht="15" customHeight="1" x14ac:dyDescent="0.25">
      <c r="A717">
        <f t="shared" si="103"/>
        <v>21</v>
      </c>
      <c r="B717" s="20" t="s">
        <v>2165</v>
      </c>
      <c r="C717" s="20" t="s">
        <v>264</v>
      </c>
      <c r="D717" s="20" t="s">
        <v>291</v>
      </c>
      <c r="E717" s="20">
        <v>92.5</v>
      </c>
      <c r="F717" s="20">
        <v>4.7</v>
      </c>
      <c r="G717" s="10" t="s">
        <v>10</v>
      </c>
      <c r="H717" s="9">
        <v>7.5</v>
      </c>
      <c r="I717" s="9"/>
      <c r="J717" s="9">
        <v>1000</v>
      </c>
      <c r="K717" s="5">
        <f t="shared" si="104"/>
        <v>7.833333333333333</v>
      </c>
      <c r="L717" s="6">
        <f t="shared" si="109"/>
        <v>0</v>
      </c>
      <c r="M717" s="3"/>
      <c r="N717" s="11">
        <f t="shared" si="105"/>
        <v>15.333333333333332</v>
      </c>
      <c r="O717" s="5"/>
      <c r="P717" s="5">
        <v>1</v>
      </c>
      <c r="Q717" s="5">
        <v>0.25</v>
      </c>
      <c r="R717" s="12">
        <f t="shared" si="108"/>
        <v>16.583333333333332</v>
      </c>
      <c r="S717" s="3"/>
      <c r="T717" s="9">
        <f>SUMIFS('Shop Wastage+CS Margin'!F:F,'Shop Wastage+CS Margin'!D:D,'Franchise Wastage '!D717,'Shop Wastage+CS Margin'!C:C,'Franchise Wastage '!C717)</f>
        <v>28</v>
      </c>
      <c r="U717" s="13">
        <f>SUMIFS('Shop Wastage+CS Margin'!A:A,'Shop Wastage+CS Margin'!D:D,'Franchise Wastage '!D717,'Shop Wastage+CS Margin'!C:C,'Franchise Wastage '!C717)</f>
        <v>5</v>
      </c>
      <c r="V717" s="16">
        <f t="shared" si="110"/>
        <v>21.833333333333332</v>
      </c>
      <c r="W717" s="7">
        <v>21</v>
      </c>
      <c r="X717" s="7">
        <f t="shared" si="107"/>
        <v>4.4166666666666679</v>
      </c>
      <c r="Y717" s="7">
        <f t="shared" si="106"/>
        <v>11.416666666666668</v>
      </c>
      <c r="AA717" s="18">
        <f>SUMIFS(Sheet3!C:C,Sheet3!B:B,'Franchise Wastage '!D717,Sheet3!A:A,'Franchise Wastage '!C718)</f>
        <v>0</v>
      </c>
      <c r="AC717" s="3">
        <f t="shared" si="111"/>
        <v>7</v>
      </c>
    </row>
    <row r="718" spans="1:29" ht="15" customHeight="1" x14ac:dyDescent="0.25">
      <c r="A718">
        <f t="shared" si="103"/>
        <v>21</v>
      </c>
      <c r="B718" s="20" t="s">
        <v>2165</v>
      </c>
      <c r="C718" s="20" t="s">
        <v>264</v>
      </c>
      <c r="D718" s="20" t="s">
        <v>292</v>
      </c>
      <c r="E718" s="20">
        <v>92.5</v>
      </c>
      <c r="F718" s="20">
        <v>4.7</v>
      </c>
      <c r="G718" s="10" t="s">
        <v>10</v>
      </c>
      <c r="H718" s="9">
        <v>7.5</v>
      </c>
      <c r="I718" s="9"/>
      <c r="J718" s="9">
        <v>1000</v>
      </c>
      <c r="K718" s="5">
        <f t="shared" si="104"/>
        <v>7.833333333333333</v>
      </c>
      <c r="L718" s="6">
        <f t="shared" si="109"/>
        <v>0</v>
      </c>
      <c r="M718" s="3"/>
      <c r="N718" s="11">
        <f t="shared" si="105"/>
        <v>15.333333333333332</v>
      </c>
      <c r="O718" s="5"/>
      <c r="P718" s="5">
        <v>1</v>
      </c>
      <c r="Q718" s="5">
        <v>0.25</v>
      </c>
      <c r="R718" s="12">
        <f t="shared" si="108"/>
        <v>16.583333333333332</v>
      </c>
      <c r="S718" s="3"/>
      <c r="T718" s="9">
        <f>SUMIFS('Shop Wastage+CS Margin'!F:F,'Shop Wastage+CS Margin'!D:D,'Franchise Wastage '!D718,'Shop Wastage+CS Margin'!C:C,'Franchise Wastage '!C718)</f>
        <v>28</v>
      </c>
      <c r="U718" s="13">
        <f>SUMIFS('Shop Wastage+CS Margin'!A:A,'Shop Wastage+CS Margin'!D:D,'Franchise Wastage '!D718,'Shop Wastage+CS Margin'!C:C,'Franchise Wastage '!C718)</f>
        <v>5</v>
      </c>
      <c r="V718" s="16">
        <f t="shared" si="110"/>
        <v>21.833333333333332</v>
      </c>
      <c r="W718" s="7">
        <v>21</v>
      </c>
      <c r="X718" s="7">
        <f t="shared" si="107"/>
        <v>4.4166666666666679</v>
      </c>
      <c r="Y718" s="7">
        <f t="shared" si="106"/>
        <v>11.416666666666668</v>
      </c>
      <c r="AA718" s="18">
        <f>SUMIFS(Sheet3!C:C,Sheet3!B:B,'Franchise Wastage '!D718,Sheet3!A:A,'Franchise Wastage '!C719)</f>
        <v>0</v>
      </c>
      <c r="AC718" s="3">
        <f t="shared" si="111"/>
        <v>7</v>
      </c>
    </row>
    <row r="719" spans="1:29" ht="15" customHeight="1" x14ac:dyDescent="0.25">
      <c r="A719">
        <f t="shared" si="103"/>
        <v>21</v>
      </c>
      <c r="B719" s="20" t="s">
        <v>2165</v>
      </c>
      <c r="C719" s="20" t="s">
        <v>264</v>
      </c>
      <c r="D719" s="20" t="s">
        <v>293</v>
      </c>
      <c r="E719" s="20">
        <v>92.5</v>
      </c>
      <c r="F719" s="20">
        <v>4.7</v>
      </c>
      <c r="G719" s="10" t="s">
        <v>10</v>
      </c>
      <c r="H719" s="9">
        <v>7.5</v>
      </c>
      <c r="I719" s="9"/>
      <c r="J719" s="9">
        <v>1000</v>
      </c>
      <c r="K719" s="5">
        <f t="shared" si="104"/>
        <v>7.833333333333333</v>
      </c>
      <c r="L719" s="6">
        <f t="shared" si="109"/>
        <v>0</v>
      </c>
      <c r="M719" s="3"/>
      <c r="N719" s="11">
        <f t="shared" si="105"/>
        <v>15.333333333333332</v>
      </c>
      <c r="O719" s="5"/>
      <c r="P719" s="5">
        <v>1</v>
      </c>
      <c r="Q719" s="5">
        <v>0.25</v>
      </c>
      <c r="R719" s="12">
        <f t="shared" si="108"/>
        <v>16.583333333333332</v>
      </c>
      <c r="S719" s="3"/>
      <c r="T719" s="9">
        <f>SUMIFS('Shop Wastage+CS Margin'!F:F,'Shop Wastage+CS Margin'!D:D,'Franchise Wastage '!D719,'Shop Wastage+CS Margin'!C:C,'Franchise Wastage '!C719)</f>
        <v>28</v>
      </c>
      <c r="U719" s="13">
        <f>SUMIFS('Shop Wastage+CS Margin'!A:A,'Shop Wastage+CS Margin'!D:D,'Franchise Wastage '!D719,'Shop Wastage+CS Margin'!C:C,'Franchise Wastage '!C719)</f>
        <v>5</v>
      </c>
      <c r="V719" s="16">
        <f t="shared" si="110"/>
        <v>21.833333333333332</v>
      </c>
      <c r="W719" s="7">
        <v>21</v>
      </c>
      <c r="X719" s="7">
        <f t="shared" si="107"/>
        <v>4.4166666666666679</v>
      </c>
      <c r="Y719" s="7">
        <f t="shared" si="106"/>
        <v>11.416666666666668</v>
      </c>
      <c r="AA719" s="18">
        <f>SUMIFS(Sheet3!C:C,Sheet3!B:B,'Franchise Wastage '!D719,Sheet3!A:A,'Franchise Wastage '!C720)</f>
        <v>0</v>
      </c>
      <c r="AC719" s="3">
        <f t="shared" si="111"/>
        <v>7</v>
      </c>
    </row>
    <row r="720" spans="1:29" ht="15" customHeight="1" x14ac:dyDescent="0.25">
      <c r="A720">
        <f t="shared" si="103"/>
        <v>21</v>
      </c>
      <c r="B720" s="20" t="s">
        <v>2165</v>
      </c>
      <c r="C720" s="20" t="s">
        <v>264</v>
      </c>
      <c r="D720" s="20" t="s">
        <v>294</v>
      </c>
      <c r="E720" s="20">
        <v>92.5</v>
      </c>
      <c r="F720" s="20">
        <v>4.7</v>
      </c>
      <c r="G720" s="10" t="s">
        <v>10</v>
      </c>
      <c r="H720" s="9">
        <v>7.5</v>
      </c>
      <c r="I720" s="9"/>
      <c r="J720" s="9">
        <v>1000</v>
      </c>
      <c r="K720" s="5">
        <f t="shared" si="104"/>
        <v>7.833333333333333</v>
      </c>
      <c r="L720" s="6">
        <f t="shared" si="109"/>
        <v>0</v>
      </c>
      <c r="M720" s="3"/>
      <c r="N720" s="11">
        <f t="shared" si="105"/>
        <v>15.333333333333332</v>
      </c>
      <c r="O720" s="5"/>
      <c r="P720" s="5">
        <v>1</v>
      </c>
      <c r="Q720" s="5">
        <v>0.25</v>
      </c>
      <c r="R720" s="12">
        <f t="shared" si="108"/>
        <v>16.583333333333332</v>
      </c>
      <c r="S720" s="3"/>
      <c r="T720" s="9">
        <f>SUMIFS('Shop Wastage+CS Margin'!F:F,'Shop Wastage+CS Margin'!D:D,'Franchise Wastage '!D720,'Shop Wastage+CS Margin'!C:C,'Franchise Wastage '!C720)</f>
        <v>28</v>
      </c>
      <c r="U720" s="13">
        <f>SUMIFS('Shop Wastage+CS Margin'!A:A,'Shop Wastage+CS Margin'!D:D,'Franchise Wastage '!D720,'Shop Wastage+CS Margin'!C:C,'Franchise Wastage '!C720)</f>
        <v>5</v>
      </c>
      <c r="V720" s="16">
        <f t="shared" si="110"/>
        <v>21.833333333333332</v>
      </c>
      <c r="W720" s="7">
        <v>21</v>
      </c>
      <c r="X720" s="7">
        <f t="shared" si="107"/>
        <v>4.4166666666666679</v>
      </c>
      <c r="Y720" s="7">
        <f t="shared" si="106"/>
        <v>11.416666666666668</v>
      </c>
      <c r="AA720" s="18">
        <f>SUMIFS(Sheet3!C:C,Sheet3!B:B,'Franchise Wastage '!D720,Sheet3!A:A,'Franchise Wastage '!C721)</f>
        <v>0</v>
      </c>
      <c r="AC720" s="3">
        <f t="shared" si="111"/>
        <v>7</v>
      </c>
    </row>
    <row r="721" spans="1:29" ht="15" customHeight="1" x14ac:dyDescent="0.25">
      <c r="A721">
        <f t="shared" si="103"/>
        <v>21</v>
      </c>
      <c r="B721" s="20" t="s">
        <v>2165</v>
      </c>
      <c r="C721" s="20" t="s">
        <v>264</v>
      </c>
      <c r="D721" s="20" t="s">
        <v>295</v>
      </c>
      <c r="E721" s="20">
        <v>92.5</v>
      </c>
      <c r="F721" s="20">
        <v>4.7</v>
      </c>
      <c r="G721" s="10" t="s">
        <v>10</v>
      </c>
      <c r="H721" s="9">
        <v>7.5</v>
      </c>
      <c r="I721" s="9"/>
      <c r="J721" s="9">
        <v>1000</v>
      </c>
      <c r="K721" s="5">
        <f t="shared" si="104"/>
        <v>7.833333333333333</v>
      </c>
      <c r="L721" s="6">
        <f t="shared" si="109"/>
        <v>0</v>
      </c>
      <c r="M721" s="3"/>
      <c r="N721" s="11">
        <f t="shared" si="105"/>
        <v>15.333333333333332</v>
      </c>
      <c r="O721" s="5"/>
      <c r="P721" s="5">
        <v>1</v>
      </c>
      <c r="Q721" s="5">
        <v>0.25</v>
      </c>
      <c r="R721" s="12">
        <f t="shared" si="108"/>
        <v>16.583333333333332</v>
      </c>
      <c r="S721" s="3"/>
      <c r="T721" s="9">
        <f>SUMIFS('Shop Wastage+CS Margin'!F:F,'Shop Wastage+CS Margin'!D:D,'Franchise Wastage '!D721,'Shop Wastage+CS Margin'!C:C,'Franchise Wastage '!C721)</f>
        <v>28</v>
      </c>
      <c r="U721" s="13">
        <f>SUMIFS('Shop Wastage+CS Margin'!A:A,'Shop Wastage+CS Margin'!D:D,'Franchise Wastage '!D721,'Shop Wastage+CS Margin'!C:C,'Franchise Wastage '!C721)</f>
        <v>5</v>
      </c>
      <c r="V721" s="16">
        <f t="shared" si="110"/>
        <v>21.833333333333332</v>
      </c>
      <c r="W721" s="7">
        <v>21</v>
      </c>
      <c r="X721" s="7">
        <f t="shared" si="107"/>
        <v>4.4166666666666679</v>
      </c>
      <c r="Y721" s="7">
        <f t="shared" si="106"/>
        <v>11.416666666666668</v>
      </c>
      <c r="AA721" s="18">
        <f>SUMIFS(Sheet3!C:C,Sheet3!B:B,'Franchise Wastage '!D721,Sheet3!A:A,'Franchise Wastage '!C722)</f>
        <v>24</v>
      </c>
      <c r="AC721" s="3">
        <f t="shared" si="111"/>
        <v>7</v>
      </c>
    </row>
    <row r="722" spans="1:29" ht="15" customHeight="1" x14ac:dyDescent="0.25">
      <c r="A722">
        <f t="shared" si="103"/>
        <v>22.833333333333332</v>
      </c>
      <c r="B722" s="20" t="s">
        <v>2165</v>
      </c>
      <c r="C722" s="20" t="s">
        <v>264</v>
      </c>
      <c r="D722" s="20" t="s">
        <v>296</v>
      </c>
      <c r="E722" s="20">
        <v>92.5</v>
      </c>
      <c r="F722" s="20">
        <v>4.7</v>
      </c>
      <c r="G722" s="10" t="s">
        <v>10</v>
      </c>
      <c r="H722" s="9">
        <v>7.5</v>
      </c>
      <c r="I722" s="9"/>
      <c r="J722" s="9">
        <v>1000</v>
      </c>
      <c r="K722" s="5">
        <f t="shared" si="104"/>
        <v>7.833333333333333</v>
      </c>
      <c r="L722" s="6">
        <f t="shared" si="109"/>
        <v>0</v>
      </c>
      <c r="M722" s="3"/>
      <c r="N722" s="11">
        <f t="shared" si="105"/>
        <v>15.333333333333332</v>
      </c>
      <c r="O722" s="5"/>
      <c r="P722" s="5">
        <v>1</v>
      </c>
      <c r="Q722" s="5">
        <v>0.25</v>
      </c>
      <c r="R722" s="12">
        <f t="shared" si="108"/>
        <v>16.583333333333332</v>
      </c>
      <c r="S722" s="3"/>
      <c r="T722" s="9">
        <f>SUMIFS('Shop Wastage+CS Margin'!F:F,'Shop Wastage+CS Margin'!D:D,'Franchise Wastage '!D722,'Shop Wastage+CS Margin'!C:C,'Franchise Wastage '!C722)</f>
        <v>28</v>
      </c>
      <c r="U722" s="13">
        <f>SUMIFS('Shop Wastage+CS Margin'!A:A,'Shop Wastage+CS Margin'!D:D,'Franchise Wastage '!D722,'Shop Wastage+CS Margin'!C:C,'Franchise Wastage '!C722)</f>
        <v>5</v>
      </c>
      <c r="V722" s="16">
        <f t="shared" si="110"/>
        <v>21.833333333333332</v>
      </c>
      <c r="W722" s="7">
        <f t="shared" ref="W722" si="112">V722+1</f>
        <v>22.833333333333332</v>
      </c>
      <c r="X722" s="7">
        <f t="shared" si="107"/>
        <v>6.25</v>
      </c>
      <c r="Y722" s="7">
        <f t="shared" si="106"/>
        <v>11.416666666666668</v>
      </c>
      <c r="AA722" s="18">
        <f>SUMIFS(Sheet3!C:C,Sheet3!B:B,'Franchise Wastage '!D722,Sheet3!A:A,'Franchise Wastage '!C723)</f>
        <v>0</v>
      </c>
      <c r="AC722" s="3">
        <f t="shared" si="111"/>
        <v>5.1666666666666679</v>
      </c>
    </row>
    <row r="723" spans="1:29" ht="15" customHeight="1" x14ac:dyDescent="0.25">
      <c r="A723">
        <f t="shared" si="103"/>
        <v>20</v>
      </c>
      <c r="B723" s="20" t="s">
        <v>2165</v>
      </c>
      <c r="C723" s="20" t="s">
        <v>489</v>
      </c>
      <c r="D723" s="20" t="s">
        <v>490</v>
      </c>
      <c r="E723" s="20">
        <v>92.5</v>
      </c>
      <c r="F723" s="20">
        <v>3</v>
      </c>
      <c r="G723" s="10" t="s">
        <v>10</v>
      </c>
      <c r="H723" s="9">
        <v>7.5</v>
      </c>
      <c r="I723" s="9"/>
      <c r="J723" s="9">
        <v>1000</v>
      </c>
      <c r="K723" s="5">
        <f t="shared" si="104"/>
        <v>5</v>
      </c>
      <c r="L723" s="6">
        <f t="shared" si="109"/>
        <v>0</v>
      </c>
      <c r="M723" s="3"/>
      <c r="N723" s="11">
        <f t="shared" si="105"/>
        <v>12.5</v>
      </c>
      <c r="O723" s="5"/>
      <c r="P723" s="5">
        <v>1</v>
      </c>
      <c r="Q723" s="5">
        <v>0.25</v>
      </c>
      <c r="R723" s="12">
        <f t="shared" si="108"/>
        <v>13.75</v>
      </c>
      <c r="S723" s="3"/>
      <c r="T723" s="9">
        <f>SUMIFS('Shop Wastage+CS Margin'!F:F,'Shop Wastage+CS Margin'!D:D,'Franchise Wastage '!D723,'Shop Wastage+CS Margin'!C:C,'Franchise Wastage '!C723)</f>
        <v>38</v>
      </c>
      <c r="U723" s="13">
        <f>SUMIFS('Shop Wastage+CS Margin'!A:A,'Shop Wastage+CS Margin'!D:D,'Franchise Wastage '!D723,'Shop Wastage+CS Margin'!C:C,'Franchise Wastage '!C723)</f>
        <v>5</v>
      </c>
      <c r="V723" s="16">
        <f t="shared" si="110"/>
        <v>19</v>
      </c>
      <c r="W723" s="7">
        <v>20</v>
      </c>
      <c r="X723" s="7">
        <f t="shared" si="107"/>
        <v>6.25</v>
      </c>
      <c r="Y723" s="7">
        <f t="shared" si="106"/>
        <v>24.25</v>
      </c>
      <c r="AA723" s="18">
        <f>SUMIFS(Sheet3!C:C,Sheet3!B:B,'Franchise Wastage '!D723,Sheet3!A:A,'Franchise Wastage '!C724)</f>
        <v>0</v>
      </c>
      <c r="AC723" s="3">
        <f t="shared" si="111"/>
        <v>18</v>
      </c>
    </row>
    <row r="724" spans="1:29" ht="15" customHeight="1" x14ac:dyDescent="0.25">
      <c r="A724">
        <f t="shared" si="103"/>
        <v>20</v>
      </c>
      <c r="B724" s="20" t="s">
        <v>2165</v>
      </c>
      <c r="C724" s="20" t="s">
        <v>491</v>
      </c>
      <c r="D724" s="20" t="s">
        <v>492</v>
      </c>
      <c r="E724" s="20">
        <v>92.5</v>
      </c>
      <c r="F724" s="20">
        <v>2.8</v>
      </c>
      <c r="G724" s="10" t="s">
        <v>10</v>
      </c>
      <c r="H724" s="9">
        <v>7.5</v>
      </c>
      <c r="I724" s="9"/>
      <c r="J724" s="9">
        <v>1000</v>
      </c>
      <c r="K724" s="5">
        <f t="shared" si="104"/>
        <v>4.666666666666667</v>
      </c>
      <c r="L724" s="6">
        <f t="shared" si="109"/>
        <v>0</v>
      </c>
      <c r="M724" s="3"/>
      <c r="N724" s="11">
        <f t="shared" si="105"/>
        <v>12.166666666666668</v>
      </c>
      <c r="O724" s="5"/>
      <c r="P724" s="5">
        <v>1</v>
      </c>
      <c r="Q724" s="5">
        <v>0.25</v>
      </c>
      <c r="R724" s="12">
        <f t="shared" si="108"/>
        <v>13.416666666666668</v>
      </c>
      <c r="S724" s="3"/>
      <c r="T724" s="9">
        <f>SUMIFS('Shop Wastage+CS Margin'!F:F,'Shop Wastage+CS Margin'!D:D,'Franchise Wastage '!D724,'Shop Wastage+CS Margin'!C:C,'Franchise Wastage '!C724)</f>
        <v>32</v>
      </c>
      <c r="U724" s="13">
        <f>SUMIFS('Shop Wastage+CS Margin'!A:A,'Shop Wastage+CS Margin'!D:D,'Franchise Wastage '!D724,'Shop Wastage+CS Margin'!C:C,'Franchise Wastage '!C724)</f>
        <v>5</v>
      </c>
      <c r="V724" s="16">
        <f t="shared" si="110"/>
        <v>18.666666666666668</v>
      </c>
      <c r="W724" s="7">
        <v>20</v>
      </c>
      <c r="X724" s="7">
        <f t="shared" si="107"/>
        <v>6.5833333333333321</v>
      </c>
      <c r="Y724" s="7">
        <f t="shared" si="106"/>
        <v>18.583333333333332</v>
      </c>
      <c r="AA724" s="18">
        <f>SUMIFS(Sheet3!C:C,Sheet3!B:B,'Franchise Wastage '!D724,Sheet3!A:A,'Franchise Wastage '!C725)</f>
        <v>0</v>
      </c>
      <c r="AC724" s="3">
        <f t="shared" si="111"/>
        <v>12</v>
      </c>
    </row>
    <row r="725" spans="1:29" ht="15" customHeight="1" x14ac:dyDescent="0.25">
      <c r="A725">
        <f t="shared" si="103"/>
        <v>20</v>
      </c>
      <c r="B725" s="20" t="s">
        <v>2165</v>
      </c>
      <c r="C725" s="20" t="s">
        <v>164</v>
      </c>
      <c r="D725" s="20" t="s">
        <v>165</v>
      </c>
      <c r="E725" s="20">
        <v>92.5</v>
      </c>
      <c r="F725" s="20">
        <v>2.8</v>
      </c>
      <c r="G725" s="10" t="s">
        <v>10</v>
      </c>
      <c r="H725" s="9">
        <v>7.5</v>
      </c>
      <c r="I725" s="9"/>
      <c r="J725" s="9">
        <v>1000</v>
      </c>
      <c r="K725" s="5">
        <f t="shared" si="104"/>
        <v>4.666666666666667</v>
      </c>
      <c r="L725" s="6">
        <f t="shared" si="109"/>
        <v>0</v>
      </c>
      <c r="M725" s="3"/>
      <c r="N725" s="11">
        <f t="shared" si="105"/>
        <v>12.166666666666668</v>
      </c>
      <c r="O725" s="5"/>
      <c r="P725" s="5">
        <v>1</v>
      </c>
      <c r="Q725" s="5">
        <v>0.25</v>
      </c>
      <c r="R725" s="12">
        <f t="shared" si="108"/>
        <v>13.416666666666668</v>
      </c>
      <c r="S725" s="3"/>
      <c r="T725" s="9">
        <f>SUMIFS('Shop Wastage+CS Margin'!F:F,'Shop Wastage+CS Margin'!D:D,'Franchise Wastage '!D725,'Shop Wastage+CS Margin'!C:C,'Franchise Wastage '!C725)</f>
        <v>32</v>
      </c>
      <c r="U725" s="13">
        <f>SUMIFS('Shop Wastage+CS Margin'!A:A,'Shop Wastage+CS Margin'!D:D,'Franchise Wastage '!D725,'Shop Wastage+CS Margin'!C:C,'Franchise Wastage '!C725)</f>
        <v>5</v>
      </c>
      <c r="V725" s="16">
        <f t="shared" si="110"/>
        <v>18.666666666666668</v>
      </c>
      <c r="W725" s="7">
        <v>20</v>
      </c>
      <c r="X725" s="7">
        <f t="shared" si="107"/>
        <v>6.5833333333333321</v>
      </c>
      <c r="Y725" s="7">
        <f t="shared" si="106"/>
        <v>18.583333333333332</v>
      </c>
      <c r="AA725" s="18">
        <f>SUMIFS(Sheet3!C:C,Sheet3!B:B,'Franchise Wastage '!D725,Sheet3!A:A,'Franchise Wastage '!C726)</f>
        <v>21.344262295081968</v>
      </c>
      <c r="AC725" s="3">
        <f t="shared" si="111"/>
        <v>12</v>
      </c>
    </row>
    <row r="726" spans="1:29" ht="15" customHeight="1" x14ac:dyDescent="0.25">
      <c r="A726">
        <f t="shared" si="103"/>
        <v>20</v>
      </c>
      <c r="B726" s="20" t="s">
        <v>2165</v>
      </c>
      <c r="C726" s="20" t="s">
        <v>164</v>
      </c>
      <c r="D726" s="20" t="s">
        <v>326</v>
      </c>
      <c r="E726" s="20">
        <v>92.5</v>
      </c>
      <c r="F726" s="20">
        <v>2.8</v>
      </c>
      <c r="G726" s="10" t="s">
        <v>10</v>
      </c>
      <c r="H726" s="9">
        <v>7.5</v>
      </c>
      <c r="I726" s="9"/>
      <c r="J726" s="9">
        <v>1000</v>
      </c>
      <c r="K726" s="5">
        <f t="shared" si="104"/>
        <v>4.666666666666667</v>
      </c>
      <c r="L726" s="6">
        <f t="shared" si="109"/>
        <v>0</v>
      </c>
      <c r="M726" s="3"/>
      <c r="N726" s="11">
        <f t="shared" si="105"/>
        <v>12.166666666666668</v>
      </c>
      <c r="O726" s="5"/>
      <c r="P726" s="5">
        <v>1</v>
      </c>
      <c r="Q726" s="5">
        <v>0.25</v>
      </c>
      <c r="R726" s="12">
        <f t="shared" si="108"/>
        <v>13.416666666666668</v>
      </c>
      <c r="S726" s="3"/>
      <c r="T726" s="9">
        <f>SUMIFS('Shop Wastage+CS Margin'!F:F,'Shop Wastage+CS Margin'!D:D,'Franchise Wastage '!D726,'Shop Wastage+CS Margin'!C:C,'Franchise Wastage '!C726)</f>
        <v>31</v>
      </c>
      <c r="U726" s="13">
        <f>SUMIFS('Shop Wastage+CS Margin'!A:A,'Shop Wastage+CS Margin'!D:D,'Franchise Wastage '!D726,'Shop Wastage+CS Margin'!C:C,'Franchise Wastage '!C726)</f>
        <v>5</v>
      </c>
      <c r="V726" s="16">
        <f t="shared" si="110"/>
        <v>18.666666666666668</v>
      </c>
      <c r="W726" s="7">
        <v>20</v>
      </c>
      <c r="X726" s="7">
        <f t="shared" si="107"/>
        <v>6.5833333333333321</v>
      </c>
      <c r="Y726" s="7">
        <f t="shared" si="106"/>
        <v>17.583333333333332</v>
      </c>
      <c r="AA726" s="18">
        <f>SUMIFS(Sheet3!C:C,Sheet3!B:B,'Franchise Wastage '!D726,Sheet3!A:A,'Franchise Wastage '!C727)</f>
        <v>19.570621468926554</v>
      </c>
      <c r="AC726" s="3">
        <f t="shared" si="111"/>
        <v>11</v>
      </c>
    </row>
    <row r="727" spans="1:29" ht="15" customHeight="1" x14ac:dyDescent="0.25">
      <c r="A727">
        <f t="shared" si="103"/>
        <v>20</v>
      </c>
      <c r="B727" s="20" t="s">
        <v>2165</v>
      </c>
      <c r="C727" s="20" t="s">
        <v>164</v>
      </c>
      <c r="D727" s="20" t="s">
        <v>493</v>
      </c>
      <c r="E727" s="20">
        <v>92.5</v>
      </c>
      <c r="F727" s="20">
        <v>3</v>
      </c>
      <c r="G727" s="10" t="s">
        <v>10</v>
      </c>
      <c r="H727" s="9">
        <v>7.5</v>
      </c>
      <c r="I727" s="9"/>
      <c r="J727" s="9">
        <v>1000</v>
      </c>
      <c r="K727" s="5">
        <f t="shared" si="104"/>
        <v>5</v>
      </c>
      <c r="L727" s="6">
        <f t="shared" si="109"/>
        <v>0</v>
      </c>
      <c r="M727" s="3"/>
      <c r="N727" s="11">
        <f t="shared" si="105"/>
        <v>12.5</v>
      </c>
      <c r="O727" s="5"/>
      <c r="P727" s="5">
        <v>1</v>
      </c>
      <c r="Q727" s="5">
        <v>0.25</v>
      </c>
      <c r="R727" s="12">
        <f t="shared" si="108"/>
        <v>13.75</v>
      </c>
      <c r="S727" s="3"/>
      <c r="T727" s="9">
        <f>SUMIFS('Shop Wastage+CS Margin'!F:F,'Shop Wastage+CS Margin'!D:D,'Franchise Wastage '!D727,'Shop Wastage+CS Margin'!C:C,'Franchise Wastage '!C727)</f>
        <v>31</v>
      </c>
      <c r="U727" s="13">
        <f>SUMIFS('Shop Wastage+CS Margin'!A:A,'Shop Wastage+CS Margin'!D:D,'Franchise Wastage '!D727,'Shop Wastage+CS Margin'!C:C,'Franchise Wastage '!C727)</f>
        <v>5</v>
      </c>
      <c r="V727" s="16">
        <f t="shared" si="110"/>
        <v>19</v>
      </c>
      <c r="W727" s="7">
        <v>20</v>
      </c>
      <c r="X727" s="7">
        <f t="shared" si="107"/>
        <v>6.25</v>
      </c>
      <c r="Y727" s="7">
        <f t="shared" si="106"/>
        <v>17.25</v>
      </c>
      <c r="AA727" s="18">
        <f>SUMIFS(Sheet3!C:C,Sheet3!B:B,'Franchise Wastage '!D727,Sheet3!A:A,'Franchise Wastage '!C728)</f>
        <v>21</v>
      </c>
      <c r="AC727" s="3">
        <f t="shared" si="111"/>
        <v>11</v>
      </c>
    </row>
    <row r="728" spans="1:29" ht="15" customHeight="1" x14ac:dyDescent="0.25">
      <c r="A728">
        <f t="shared" si="103"/>
        <v>20</v>
      </c>
      <c r="B728" s="20" t="s">
        <v>2165</v>
      </c>
      <c r="C728" s="20" t="s">
        <v>164</v>
      </c>
      <c r="D728" s="20" t="s">
        <v>494</v>
      </c>
      <c r="E728" s="20">
        <v>92.5</v>
      </c>
      <c r="F728" s="20">
        <v>3.2</v>
      </c>
      <c r="G728" s="10" t="s">
        <v>10</v>
      </c>
      <c r="H728" s="9">
        <v>7.5</v>
      </c>
      <c r="I728" s="9"/>
      <c r="J728" s="9">
        <v>1000</v>
      </c>
      <c r="K728" s="5">
        <f t="shared" si="104"/>
        <v>5.333333333333333</v>
      </c>
      <c r="L728" s="6">
        <f t="shared" si="109"/>
        <v>0</v>
      </c>
      <c r="M728" s="3"/>
      <c r="N728" s="11">
        <f t="shared" si="105"/>
        <v>12.833333333333332</v>
      </c>
      <c r="O728" s="5"/>
      <c r="P728" s="5">
        <v>1</v>
      </c>
      <c r="Q728" s="5">
        <v>0.25</v>
      </c>
      <c r="R728" s="12">
        <f t="shared" si="108"/>
        <v>14.083333333333332</v>
      </c>
      <c r="S728" s="3"/>
      <c r="T728" s="9">
        <f>SUMIFS('Shop Wastage+CS Margin'!F:F,'Shop Wastage+CS Margin'!D:D,'Franchise Wastage '!D728,'Shop Wastage+CS Margin'!C:C,'Franchise Wastage '!C728)</f>
        <v>29</v>
      </c>
      <c r="U728" s="13">
        <f>SUMIFS('Shop Wastage+CS Margin'!A:A,'Shop Wastage+CS Margin'!D:D,'Franchise Wastage '!D728,'Shop Wastage+CS Margin'!C:C,'Franchise Wastage '!C728)</f>
        <v>5</v>
      </c>
      <c r="V728" s="16">
        <f t="shared" si="110"/>
        <v>19.333333333333332</v>
      </c>
      <c r="W728" s="7">
        <v>20</v>
      </c>
      <c r="X728" s="7">
        <f t="shared" si="107"/>
        <v>5.9166666666666679</v>
      </c>
      <c r="Y728" s="7">
        <f t="shared" si="106"/>
        <v>14.916666666666668</v>
      </c>
      <c r="AA728" s="18">
        <f>SUMIFS(Sheet3!C:C,Sheet3!B:B,'Franchise Wastage '!D728,Sheet3!A:A,'Franchise Wastage '!C729)</f>
        <v>17</v>
      </c>
      <c r="AC728" s="3">
        <f t="shared" si="111"/>
        <v>9</v>
      </c>
    </row>
    <row r="729" spans="1:29" ht="15" customHeight="1" x14ac:dyDescent="0.25">
      <c r="A729">
        <f t="shared" si="103"/>
        <v>19</v>
      </c>
      <c r="B729" s="20" t="s">
        <v>2165</v>
      </c>
      <c r="C729" s="20" t="s">
        <v>164</v>
      </c>
      <c r="D729" s="20" t="s">
        <v>495</v>
      </c>
      <c r="E729" s="20">
        <v>92.5</v>
      </c>
      <c r="F729" s="20">
        <v>3.5</v>
      </c>
      <c r="G729" s="10" t="s">
        <v>10</v>
      </c>
      <c r="H729" s="9">
        <v>7.5</v>
      </c>
      <c r="I729" s="9"/>
      <c r="J729" s="9">
        <v>1000</v>
      </c>
      <c r="K729" s="5">
        <f t="shared" si="104"/>
        <v>5.833333333333333</v>
      </c>
      <c r="L729" s="6">
        <f t="shared" si="109"/>
        <v>0</v>
      </c>
      <c r="M729" s="3"/>
      <c r="N729" s="11">
        <f t="shared" si="105"/>
        <v>13.333333333333332</v>
      </c>
      <c r="O729" s="5"/>
      <c r="P729" s="5">
        <v>1</v>
      </c>
      <c r="Q729" s="5">
        <v>0.25</v>
      </c>
      <c r="R729" s="12">
        <f t="shared" si="108"/>
        <v>14.583333333333332</v>
      </c>
      <c r="S729" s="3"/>
      <c r="T729" s="9">
        <f>SUMIFS('Shop Wastage+CS Margin'!F:F,'Shop Wastage+CS Margin'!D:D,'Franchise Wastage '!D729,'Shop Wastage+CS Margin'!C:C,'Franchise Wastage '!C729)</f>
        <v>25</v>
      </c>
      <c r="U729" s="13">
        <f>SUMIFS('Shop Wastage+CS Margin'!A:A,'Shop Wastage+CS Margin'!D:D,'Franchise Wastage '!D729,'Shop Wastage+CS Margin'!C:C,'Franchise Wastage '!C729)</f>
        <v>3</v>
      </c>
      <c r="V729" s="16">
        <f t="shared" si="110"/>
        <v>17.833333333333332</v>
      </c>
      <c r="W729" s="7">
        <v>19</v>
      </c>
      <c r="X729" s="7">
        <f t="shared" si="107"/>
        <v>4.4166666666666679</v>
      </c>
      <c r="Y729" s="7">
        <f t="shared" si="106"/>
        <v>10.416666666666668</v>
      </c>
      <c r="AA729" s="18">
        <f>SUMIFS(Sheet3!C:C,Sheet3!B:B,'Franchise Wastage '!D729,Sheet3!A:A,'Franchise Wastage '!C730)</f>
        <v>21</v>
      </c>
      <c r="AC729" s="3">
        <f t="shared" si="111"/>
        <v>6</v>
      </c>
    </row>
    <row r="730" spans="1:29" ht="15" customHeight="1" x14ac:dyDescent="0.25">
      <c r="A730">
        <f t="shared" si="103"/>
        <v>19</v>
      </c>
      <c r="B730" s="20" t="s">
        <v>2165</v>
      </c>
      <c r="C730" s="20" t="s">
        <v>164</v>
      </c>
      <c r="D730" s="20" t="s">
        <v>410</v>
      </c>
      <c r="E730" s="20">
        <v>92.5</v>
      </c>
      <c r="F730" s="20">
        <v>2.6</v>
      </c>
      <c r="G730" s="10" t="s">
        <v>10</v>
      </c>
      <c r="H730" s="9">
        <v>7.5</v>
      </c>
      <c r="I730" s="9"/>
      <c r="J730" s="9">
        <v>1000</v>
      </c>
      <c r="K730" s="5">
        <f t="shared" si="104"/>
        <v>4.333333333333333</v>
      </c>
      <c r="L730" s="6">
        <f t="shared" si="109"/>
        <v>0</v>
      </c>
      <c r="M730" s="3"/>
      <c r="N730" s="11">
        <f t="shared" si="105"/>
        <v>11.833333333333332</v>
      </c>
      <c r="O730" s="5"/>
      <c r="P730" s="5">
        <v>1</v>
      </c>
      <c r="Q730" s="5">
        <v>0.25</v>
      </c>
      <c r="R730" s="12">
        <f t="shared" si="108"/>
        <v>13.083333333333332</v>
      </c>
      <c r="S730" s="3"/>
      <c r="T730" s="9">
        <f>SUMIFS('Shop Wastage+CS Margin'!F:F,'Shop Wastage+CS Margin'!D:D,'Franchise Wastage '!D730,'Shop Wastage+CS Margin'!C:C,'Franchise Wastage '!C730)</f>
        <v>35</v>
      </c>
      <c r="U730" s="13">
        <f>SUMIFS('Shop Wastage+CS Margin'!A:A,'Shop Wastage+CS Margin'!D:D,'Franchise Wastage '!D730,'Shop Wastage+CS Margin'!C:C,'Franchise Wastage '!C730)</f>
        <v>5</v>
      </c>
      <c r="V730" s="16">
        <f t="shared" si="110"/>
        <v>18.333333333333332</v>
      </c>
      <c r="W730" s="7">
        <v>19</v>
      </c>
      <c r="X730" s="7">
        <f t="shared" si="107"/>
        <v>5.9166666666666679</v>
      </c>
      <c r="Y730" s="7">
        <f t="shared" si="106"/>
        <v>21.916666666666668</v>
      </c>
      <c r="AA730" s="18">
        <f>SUMIFS(Sheet3!C:C,Sheet3!B:B,'Franchise Wastage '!D730,Sheet3!A:A,'Franchise Wastage '!C731)</f>
        <v>25</v>
      </c>
      <c r="AC730" s="3">
        <f t="shared" si="111"/>
        <v>16</v>
      </c>
    </row>
    <row r="731" spans="1:29" ht="15" customHeight="1" x14ac:dyDescent="0.25">
      <c r="A731">
        <f t="shared" si="103"/>
        <v>21</v>
      </c>
      <c r="B731" s="20" t="s">
        <v>2165</v>
      </c>
      <c r="C731" s="20" t="s">
        <v>164</v>
      </c>
      <c r="D731" s="20" t="s">
        <v>496</v>
      </c>
      <c r="E731" s="20">
        <v>92.5</v>
      </c>
      <c r="F731" s="20">
        <v>3.5</v>
      </c>
      <c r="G731" s="10" t="s">
        <v>10</v>
      </c>
      <c r="H731" s="9">
        <v>7.5</v>
      </c>
      <c r="I731" s="9"/>
      <c r="J731" s="9">
        <v>1000</v>
      </c>
      <c r="K731" s="5">
        <f t="shared" si="104"/>
        <v>5.833333333333333</v>
      </c>
      <c r="L731" s="6">
        <f t="shared" si="109"/>
        <v>0</v>
      </c>
      <c r="M731" s="3"/>
      <c r="N731" s="11">
        <f t="shared" si="105"/>
        <v>13.333333333333332</v>
      </c>
      <c r="O731" s="5"/>
      <c r="P731" s="5">
        <v>1</v>
      </c>
      <c r="Q731" s="5">
        <v>0.25</v>
      </c>
      <c r="R731" s="12">
        <f t="shared" si="108"/>
        <v>14.583333333333332</v>
      </c>
      <c r="S731" s="3"/>
      <c r="T731" s="9">
        <f>SUMIFS('Shop Wastage+CS Margin'!F:F,'Shop Wastage+CS Margin'!D:D,'Franchise Wastage '!D731,'Shop Wastage+CS Margin'!C:C,'Franchise Wastage '!C731)</f>
        <v>31</v>
      </c>
      <c r="U731" s="13">
        <f>SUMIFS('Shop Wastage+CS Margin'!A:A,'Shop Wastage+CS Margin'!D:D,'Franchise Wastage '!D731,'Shop Wastage+CS Margin'!C:C,'Franchise Wastage '!C731)</f>
        <v>5</v>
      </c>
      <c r="V731" s="16">
        <f t="shared" si="110"/>
        <v>19.833333333333332</v>
      </c>
      <c r="W731" s="7">
        <v>21</v>
      </c>
      <c r="X731" s="7">
        <f t="shared" si="107"/>
        <v>6.4166666666666679</v>
      </c>
      <c r="Y731" s="7">
        <f t="shared" si="106"/>
        <v>16.416666666666668</v>
      </c>
      <c r="AA731" s="18">
        <f>SUMIFS(Sheet3!C:C,Sheet3!B:B,'Franchise Wastage '!D731,Sheet3!A:A,'Franchise Wastage '!C732)</f>
        <v>0</v>
      </c>
      <c r="AC731" s="3">
        <f t="shared" si="111"/>
        <v>10</v>
      </c>
    </row>
    <row r="732" spans="1:29" ht="15" customHeight="1" x14ac:dyDescent="0.25">
      <c r="A732">
        <f t="shared" si="103"/>
        <v>17</v>
      </c>
      <c r="B732" s="20" t="s">
        <v>2165</v>
      </c>
      <c r="C732" s="20" t="s">
        <v>164</v>
      </c>
      <c r="D732" s="20" t="s">
        <v>411</v>
      </c>
      <c r="E732" s="20">
        <v>92.5</v>
      </c>
      <c r="F732" s="20">
        <v>2.6</v>
      </c>
      <c r="G732" s="10" t="s">
        <v>10</v>
      </c>
      <c r="H732" s="9">
        <v>7.5</v>
      </c>
      <c r="I732" s="9"/>
      <c r="J732" s="9">
        <v>1000</v>
      </c>
      <c r="K732" s="5">
        <f t="shared" si="104"/>
        <v>4.333333333333333</v>
      </c>
      <c r="L732" s="6">
        <f t="shared" si="109"/>
        <v>0</v>
      </c>
      <c r="M732" s="3"/>
      <c r="N732" s="11">
        <f t="shared" si="105"/>
        <v>11.833333333333332</v>
      </c>
      <c r="O732" s="5"/>
      <c r="P732" s="5">
        <v>1</v>
      </c>
      <c r="Q732" s="5">
        <v>0.25</v>
      </c>
      <c r="R732" s="12">
        <f t="shared" si="108"/>
        <v>13.083333333333332</v>
      </c>
      <c r="S732" s="3"/>
      <c r="T732" s="9">
        <f>SUMIFS('Shop Wastage+CS Margin'!F:F,'Shop Wastage+CS Margin'!D:D,'Franchise Wastage '!D732,'Shop Wastage+CS Margin'!C:C,'Franchise Wastage '!C732)</f>
        <v>26</v>
      </c>
      <c r="U732" s="13">
        <f>SUMIFS('Shop Wastage+CS Margin'!A:A,'Shop Wastage+CS Margin'!D:D,'Franchise Wastage '!D732,'Shop Wastage+CS Margin'!C:C,'Franchise Wastage '!C732)</f>
        <v>3</v>
      </c>
      <c r="V732" s="16">
        <f t="shared" si="110"/>
        <v>16.333333333333332</v>
      </c>
      <c r="W732" s="7">
        <v>17</v>
      </c>
      <c r="X732" s="7">
        <f t="shared" si="107"/>
        <v>3.9166666666666679</v>
      </c>
      <c r="Y732" s="7">
        <f t="shared" si="106"/>
        <v>12.916666666666668</v>
      </c>
      <c r="AA732" s="18">
        <f>SUMIFS(Sheet3!C:C,Sheet3!B:B,'Franchise Wastage '!D732,Sheet3!A:A,'Franchise Wastage '!C733)</f>
        <v>0</v>
      </c>
      <c r="AC732" s="3">
        <f t="shared" si="111"/>
        <v>9</v>
      </c>
    </row>
    <row r="733" spans="1:29" ht="15" customHeight="1" x14ac:dyDescent="0.25">
      <c r="A733">
        <f t="shared" si="103"/>
        <v>21</v>
      </c>
      <c r="B733" s="20" t="s">
        <v>2165</v>
      </c>
      <c r="C733" s="20" t="s">
        <v>164</v>
      </c>
      <c r="D733" s="20" t="s">
        <v>497</v>
      </c>
      <c r="E733" s="20">
        <v>92.5</v>
      </c>
      <c r="F733" s="20">
        <v>3.5</v>
      </c>
      <c r="G733" s="10" t="s">
        <v>10</v>
      </c>
      <c r="H733" s="9">
        <v>7.5</v>
      </c>
      <c r="I733" s="9"/>
      <c r="J733" s="9">
        <v>1000</v>
      </c>
      <c r="K733" s="5">
        <f t="shared" si="104"/>
        <v>5.833333333333333</v>
      </c>
      <c r="L733" s="6">
        <f t="shared" si="109"/>
        <v>0</v>
      </c>
      <c r="M733" s="3"/>
      <c r="N733" s="11">
        <f t="shared" si="105"/>
        <v>13.333333333333332</v>
      </c>
      <c r="O733" s="5"/>
      <c r="P733" s="5">
        <v>1</v>
      </c>
      <c r="Q733" s="5">
        <v>0.25</v>
      </c>
      <c r="R733" s="12">
        <f t="shared" si="108"/>
        <v>14.583333333333332</v>
      </c>
      <c r="S733" s="3"/>
      <c r="T733" s="9">
        <f>SUMIFS('Shop Wastage+CS Margin'!F:F,'Shop Wastage+CS Margin'!D:D,'Franchise Wastage '!D733,'Shop Wastage+CS Margin'!C:C,'Franchise Wastage '!C733)</f>
        <v>31</v>
      </c>
      <c r="U733" s="13">
        <f>SUMIFS('Shop Wastage+CS Margin'!A:A,'Shop Wastage+CS Margin'!D:D,'Franchise Wastage '!D733,'Shop Wastage+CS Margin'!C:C,'Franchise Wastage '!C733)</f>
        <v>5</v>
      </c>
      <c r="V733" s="16">
        <f t="shared" si="110"/>
        <v>19.833333333333332</v>
      </c>
      <c r="W733" s="7">
        <v>21</v>
      </c>
      <c r="X733" s="7">
        <f t="shared" si="107"/>
        <v>6.4166666666666679</v>
      </c>
      <c r="Y733" s="7">
        <f t="shared" si="106"/>
        <v>16.416666666666668</v>
      </c>
      <c r="AA733" s="18">
        <f>SUMIFS(Sheet3!C:C,Sheet3!B:B,'Franchise Wastage '!D733,Sheet3!A:A,'Franchise Wastage '!C734)</f>
        <v>0</v>
      </c>
      <c r="AC733" s="3">
        <f t="shared" si="111"/>
        <v>10</v>
      </c>
    </row>
    <row r="734" spans="1:29" ht="15" customHeight="1" x14ac:dyDescent="0.25">
      <c r="A734">
        <f t="shared" ref="A734:A797" si="113">W734</f>
        <v>22</v>
      </c>
      <c r="B734" s="20" t="s">
        <v>2165</v>
      </c>
      <c r="C734" s="20" t="s">
        <v>164</v>
      </c>
      <c r="D734" s="20" t="s">
        <v>498</v>
      </c>
      <c r="E734" s="20">
        <v>92.5</v>
      </c>
      <c r="F734" s="20">
        <v>4.5</v>
      </c>
      <c r="G734" s="10" t="s">
        <v>10</v>
      </c>
      <c r="H734" s="9">
        <v>7.5</v>
      </c>
      <c r="I734" s="9"/>
      <c r="J734" s="9">
        <v>1000</v>
      </c>
      <c r="K734" s="5">
        <f t="shared" si="104"/>
        <v>7.5</v>
      </c>
      <c r="L734" s="6">
        <f t="shared" si="109"/>
        <v>0</v>
      </c>
      <c r="M734" s="3"/>
      <c r="N734" s="11">
        <f t="shared" si="105"/>
        <v>15</v>
      </c>
      <c r="O734" s="5"/>
      <c r="P734" s="5">
        <v>1</v>
      </c>
      <c r="Q734" s="5">
        <v>0.25</v>
      </c>
      <c r="R734" s="12">
        <f t="shared" si="108"/>
        <v>16.25</v>
      </c>
      <c r="S734" s="3"/>
      <c r="T734" s="9">
        <f>SUMIFS('Shop Wastage+CS Margin'!F:F,'Shop Wastage+CS Margin'!D:D,'Franchise Wastage '!D734,'Shop Wastage+CS Margin'!C:C,'Franchise Wastage '!C734)</f>
        <v>45</v>
      </c>
      <c r="U734" s="13">
        <f>SUMIFS('Shop Wastage+CS Margin'!A:A,'Shop Wastage+CS Margin'!D:D,'Franchise Wastage '!D734,'Shop Wastage+CS Margin'!C:C,'Franchise Wastage '!C734)</f>
        <v>5</v>
      </c>
      <c r="V734" s="16">
        <f t="shared" si="110"/>
        <v>21.5</v>
      </c>
      <c r="W734" s="7">
        <v>22</v>
      </c>
      <c r="X734" s="7">
        <f t="shared" si="107"/>
        <v>5.75</v>
      </c>
      <c r="Y734" s="7">
        <f t="shared" si="106"/>
        <v>28.75</v>
      </c>
      <c r="AA734" s="18">
        <f>SUMIFS(Sheet3!C:C,Sheet3!B:B,'Franchise Wastage '!D734,Sheet3!A:A,'Franchise Wastage '!C735)</f>
        <v>0</v>
      </c>
      <c r="AC734" s="3">
        <f t="shared" si="111"/>
        <v>23</v>
      </c>
    </row>
    <row r="735" spans="1:29" ht="15" customHeight="1" x14ac:dyDescent="0.25">
      <c r="A735">
        <f t="shared" si="113"/>
        <v>19</v>
      </c>
      <c r="B735" s="20" t="s">
        <v>2165</v>
      </c>
      <c r="C735" s="20" t="s">
        <v>327</v>
      </c>
      <c r="D735" s="20" t="s">
        <v>328</v>
      </c>
      <c r="E735" s="20">
        <v>92.5</v>
      </c>
      <c r="F735" s="20">
        <v>2.6</v>
      </c>
      <c r="G735" s="10" t="s">
        <v>10</v>
      </c>
      <c r="H735" s="9">
        <v>7.5</v>
      </c>
      <c r="I735" s="9"/>
      <c r="J735" s="9">
        <v>1000</v>
      </c>
      <c r="K735" s="5">
        <f t="shared" si="104"/>
        <v>4.333333333333333</v>
      </c>
      <c r="L735" s="6">
        <f t="shared" si="109"/>
        <v>0</v>
      </c>
      <c r="M735" s="3"/>
      <c r="N735" s="11">
        <f t="shared" si="105"/>
        <v>11.833333333333332</v>
      </c>
      <c r="O735" s="5"/>
      <c r="P735" s="5">
        <v>1</v>
      </c>
      <c r="Q735" s="5">
        <v>0.25</v>
      </c>
      <c r="R735" s="12">
        <f t="shared" si="108"/>
        <v>13.083333333333332</v>
      </c>
      <c r="S735" s="3"/>
      <c r="T735" s="9">
        <f>SUMIFS('Shop Wastage+CS Margin'!F:F,'Shop Wastage+CS Margin'!D:D,'Franchise Wastage '!D735,'Shop Wastage+CS Margin'!C:C,'Franchise Wastage '!C735)</f>
        <v>34</v>
      </c>
      <c r="U735" s="13">
        <f>SUMIFS('Shop Wastage+CS Margin'!A:A,'Shop Wastage+CS Margin'!D:D,'Franchise Wastage '!D735,'Shop Wastage+CS Margin'!C:C,'Franchise Wastage '!C735)</f>
        <v>5</v>
      </c>
      <c r="V735" s="16">
        <f t="shared" si="110"/>
        <v>18.333333333333332</v>
      </c>
      <c r="W735" s="7">
        <v>19</v>
      </c>
      <c r="X735" s="7">
        <f t="shared" si="107"/>
        <v>5.9166666666666679</v>
      </c>
      <c r="Y735" s="7">
        <f t="shared" si="106"/>
        <v>20.916666666666668</v>
      </c>
      <c r="AA735" s="18">
        <f>SUMIFS(Sheet3!C:C,Sheet3!B:B,'Franchise Wastage '!D735,Sheet3!A:A,'Franchise Wastage '!C736)</f>
        <v>19.111111111111111</v>
      </c>
      <c r="AC735" s="3">
        <f t="shared" si="111"/>
        <v>15</v>
      </c>
    </row>
    <row r="736" spans="1:29" ht="15" customHeight="1" x14ac:dyDescent="0.25">
      <c r="A736">
        <f t="shared" si="113"/>
        <v>19</v>
      </c>
      <c r="B736" s="20" t="s">
        <v>2165</v>
      </c>
      <c r="C736" s="20" t="s">
        <v>327</v>
      </c>
      <c r="D736" s="20" t="s">
        <v>329</v>
      </c>
      <c r="E736" s="20">
        <v>92.5</v>
      </c>
      <c r="F736" s="20">
        <v>2.4</v>
      </c>
      <c r="G736" s="10" t="s">
        <v>10</v>
      </c>
      <c r="H736" s="9">
        <v>7.5</v>
      </c>
      <c r="I736" s="9"/>
      <c r="J736" s="9">
        <v>1000</v>
      </c>
      <c r="K736" s="5">
        <f t="shared" si="104"/>
        <v>4</v>
      </c>
      <c r="L736" s="6">
        <f t="shared" si="109"/>
        <v>0</v>
      </c>
      <c r="M736" s="3"/>
      <c r="N736" s="11">
        <f t="shared" si="105"/>
        <v>11.5</v>
      </c>
      <c r="O736" s="5"/>
      <c r="P736" s="5">
        <v>1</v>
      </c>
      <c r="Q736" s="5">
        <v>0.25</v>
      </c>
      <c r="R736" s="12">
        <f t="shared" si="108"/>
        <v>12.75</v>
      </c>
      <c r="S736" s="3"/>
      <c r="T736" s="9">
        <f>SUMIFS('Shop Wastage+CS Margin'!F:F,'Shop Wastage+CS Margin'!D:D,'Franchise Wastage '!D736,'Shop Wastage+CS Margin'!C:C,'Franchise Wastage '!C736)</f>
        <v>32</v>
      </c>
      <c r="U736" s="13">
        <f>SUMIFS('Shop Wastage+CS Margin'!A:A,'Shop Wastage+CS Margin'!D:D,'Franchise Wastage '!D736,'Shop Wastage+CS Margin'!C:C,'Franchise Wastage '!C736)</f>
        <v>5</v>
      </c>
      <c r="V736" s="16">
        <f t="shared" si="110"/>
        <v>18</v>
      </c>
      <c r="W736" s="7">
        <v>19</v>
      </c>
      <c r="X736" s="7">
        <f t="shared" si="107"/>
        <v>6.25</v>
      </c>
      <c r="Y736" s="7">
        <f t="shared" si="106"/>
        <v>19.25</v>
      </c>
      <c r="AA736" s="18">
        <f>SUMIFS(Sheet3!C:C,Sheet3!B:B,'Franchise Wastage '!D736,Sheet3!A:A,'Franchise Wastage '!C737)</f>
        <v>19.528089887640448</v>
      </c>
      <c r="AC736" s="3">
        <f t="shared" si="111"/>
        <v>13</v>
      </c>
    </row>
    <row r="737" spans="1:29" ht="15" customHeight="1" x14ac:dyDescent="0.25">
      <c r="A737">
        <f t="shared" si="113"/>
        <v>18</v>
      </c>
      <c r="B737" s="20" t="s">
        <v>2165</v>
      </c>
      <c r="C737" s="20" t="s">
        <v>327</v>
      </c>
      <c r="D737" s="20" t="s">
        <v>330</v>
      </c>
      <c r="E737" s="20">
        <v>92.5</v>
      </c>
      <c r="F737" s="20">
        <v>1.8</v>
      </c>
      <c r="G737" s="10" t="s">
        <v>10</v>
      </c>
      <c r="H737" s="9">
        <v>7.5</v>
      </c>
      <c r="I737" s="9"/>
      <c r="J737" s="9">
        <v>1000</v>
      </c>
      <c r="K737" s="5">
        <f t="shared" si="104"/>
        <v>3</v>
      </c>
      <c r="L737" s="6">
        <f t="shared" si="109"/>
        <v>0</v>
      </c>
      <c r="M737" s="3"/>
      <c r="N737" s="11">
        <f t="shared" si="105"/>
        <v>10.5</v>
      </c>
      <c r="O737" s="5"/>
      <c r="P737" s="5">
        <v>1</v>
      </c>
      <c r="Q737" s="5">
        <v>0.25</v>
      </c>
      <c r="R737" s="12">
        <f t="shared" si="108"/>
        <v>11.75</v>
      </c>
      <c r="S737" s="3"/>
      <c r="T737" s="9">
        <f>SUMIFS('Shop Wastage+CS Margin'!F:F,'Shop Wastage+CS Margin'!D:D,'Franchise Wastage '!D737,'Shop Wastage+CS Margin'!C:C,'Franchise Wastage '!C737)</f>
        <v>32</v>
      </c>
      <c r="U737" s="13">
        <f>SUMIFS('Shop Wastage+CS Margin'!A:A,'Shop Wastage+CS Margin'!D:D,'Franchise Wastage '!D737,'Shop Wastage+CS Margin'!C:C,'Franchise Wastage '!C737)</f>
        <v>5</v>
      </c>
      <c r="V737" s="16">
        <f t="shared" si="110"/>
        <v>17</v>
      </c>
      <c r="W737" s="7">
        <v>18</v>
      </c>
      <c r="X737" s="7">
        <f t="shared" si="107"/>
        <v>6.25</v>
      </c>
      <c r="Y737" s="7">
        <f t="shared" si="106"/>
        <v>20.25</v>
      </c>
      <c r="AA737" s="18">
        <f>SUMIFS(Sheet3!C:C,Sheet3!B:B,'Franchise Wastage '!D737,Sheet3!A:A,'Franchise Wastage '!C738)</f>
        <v>19.055555555555557</v>
      </c>
      <c r="AC737" s="3">
        <f t="shared" si="111"/>
        <v>14</v>
      </c>
    </row>
    <row r="738" spans="1:29" ht="15" customHeight="1" x14ac:dyDescent="0.25">
      <c r="A738">
        <f t="shared" si="113"/>
        <v>18</v>
      </c>
      <c r="B738" s="20" t="s">
        <v>2165</v>
      </c>
      <c r="C738" s="20" t="s">
        <v>327</v>
      </c>
      <c r="D738" s="20" t="s">
        <v>331</v>
      </c>
      <c r="E738" s="20">
        <v>92.5</v>
      </c>
      <c r="F738" s="20">
        <v>1.8</v>
      </c>
      <c r="G738" s="10" t="s">
        <v>10</v>
      </c>
      <c r="H738" s="9">
        <v>7.5</v>
      </c>
      <c r="I738" s="9"/>
      <c r="J738" s="9">
        <v>1000</v>
      </c>
      <c r="K738" s="5">
        <f t="shared" si="104"/>
        <v>3</v>
      </c>
      <c r="L738" s="6">
        <f t="shared" si="109"/>
        <v>0</v>
      </c>
      <c r="M738" s="3"/>
      <c r="N738" s="11">
        <f t="shared" si="105"/>
        <v>10.5</v>
      </c>
      <c r="O738" s="5"/>
      <c r="P738" s="5">
        <v>1</v>
      </c>
      <c r="Q738" s="5">
        <v>0.25</v>
      </c>
      <c r="R738" s="12">
        <f t="shared" si="108"/>
        <v>11.75</v>
      </c>
      <c r="S738" s="3"/>
      <c r="T738" s="9">
        <f>SUMIFS('Shop Wastage+CS Margin'!F:F,'Shop Wastage+CS Margin'!D:D,'Franchise Wastage '!D738,'Shop Wastage+CS Margin'!C:C,'Franchise Wastage '!C738)</f>
        <v>32</v>
      </c>
      <c r="U738" s="13">
        <f>SUMIFS('Shop Wastage+CS Margin'!A:A,'Shop Wastage+CS Margin'!D:D,'Franchise Wastage '!D738,'Shop Wastage+CS Margin'!C:C,'Franchise Wastage '!C738)</f>
        <v>5</v>
      </c>
      <c r="V738" s="16">
        <f t="shared" si="110"/>
        <v>17</v>
      </c>
      <c r="W738" s="7">
        <v>18</v>
      </c>
      <c r="X738" s="7">
        <f t="shared" si="107"/>
        <v>6.25</v>
      </c>
      <c r="Y738" s="7">
        <f t="shared" si="106"/>
        <v>20.25</v>
      </c>
      <c r="AA738" s="18">
        <f>SUMIFS(Sheet3!C:C,Sheet3!B:B,'Franchise Wastage '!D738,Sheet3!A:A,'Franchise Wastage '!C739)</f>
        <v>18.706214689265536</v>
      </c>
      <c r="AC738" s="3">
        <f t="shared" si="111"/>
        <v>14</v>
      </c>
    </row>
    <row r="739" spans="1:29" ht="15" customHeight="1" x14ac:dyDescent="0.25">
      <c r="A739">
        <f t="shared" si="113"/>
        <v>20</v>
      </c>
      <c r="B739" s="20" t="s">
        <v>2165</v>
      </c>
      <c r="C739" s="20" t="s">
        <v>327</v>
      </c>
      <c r="D739" s="20" t="s">
        <v>499</v>
      </c>
      <c r="E739" s="20">
        <v>92.5</v>
      </c>
      <c r="F739" s="20">
        <v>3.2</v>
      </c>
      <c r="G739" s="10" t="s">
        <v>10</v>
      </c>
      <c r="H739" s="9">
        <v>7.5</v>
      </c>
      <c r="I739" s="9"/>
      <c r="J739" s="9">
        <v>1000</v>
      </c>
      <c r="K739" s="5">
        <f t="shared" si="104"/>
        <v>5.333333333333333</v>
      </c>
      <c r="L739" s="6">
        <f t="shared" si="109"/>
        <v>0</v>
      </c>
      <c r="M739" s="3"/>
      <c r="N739" s="11">
        <f t="shared" si="105"/>
        <v>12.833333333333332</v>
      </c>
      <c r="O739" s="5"/>
      <c r="P739" s="5">
        <v>1</v>
      </c>
      <c r="Q739" s="5">
        <v>0.25</v>
      </c>
      <c r="R739" s="12">
        <f t="shared" si="108"/>
        <v>14.083333333333332</v>
      </c>
      <c r="S739" s="3"/>
      <c r="T739" s="9">
        <f>SUMIFS('Shop Wastage+CS Margin'!F:F,'Shop Wastage+CS Margin'!D:D,'Franchise Wastage '!D739,'Shop Wastage+CS Margin'!C:C,'Franchise Wastage '!C739)</f>
        <v>30</v>
      </c>
      <c r="U739" s="13">
        <f>SUMIFS('Shop Wastage+CS Margin'!A:A,'Shop Wastage+CS Margin'!D:D,'Franchise Wastage '!D739,'Shop Wastage+CS Margin'!C:C,'Franchise Wastage '!C739)</f>
        <v>5</v>
      </c>
      <c r="V739" s="16">
        <f t="shared" si="110"/>
        <v>19.333333333333332</v>
      </c>
      <c r="W739" s="7">
        <v>20</v>
      </c>
      <c r="X739" s="7">
        <f t="shared" si="107"/>
        <v>5.9166666666666679</v>
      </c>
      <c r="Y739" s="7">
        <f t="shared" si="106"/>
        <v>15.916666666666668</v>
      </c>
      <c r="AA739" s="18">
        <f>SUMIFS(Sheet3!C:C,Sheet3!B:B,'Franchise Wastage '!D739,Sheet3!A:A,'Franchise Wastage '!C740)</f>
        <v>0</v>
      </c>
      <c r="AC739" s="3">
        <f t="shared" si="111"/>
        <v>10</v>
      </c>
    </row>
    <row r="740" spans="1:29" ht="15" customHeight="1" x14ac:dyDescent="0.25">
      <c r="A740">
        <f t="shared" si="113"/>
        <v>18</v>
      </c>
      <c r="B740" s="20" t="s">
        <v>2165</v>
      </c>
      <c r="C740" s="20" t="s">
        <v>327</v>
      </c>
      <c r="D740" s="20" t="s">
        <v>332</v>
      </c>
      <c r="E740" s="20">
        <v>92.5</v>
      </c>
      <c r="F740" s="20">
        <v>2</v>
      </c>
      <c r="G740" s="10" t="s">
        <v>10</v>
      </c>
      <c r="H740" s="9">
        <v>7.5</v>
      </c>
      <c r="I740" s="9"/>
      <c r="J740" s="9">
        <v>1000</v>
      </c>
      <c r="K740" s="5">
        <f t="shared" si="104"/>
        <v>3.3333333333333335</v>
      </c>
      <c r="L740" s="6">
        <f t="shared" si="109"/>
        <v>0</v>
      </c>
      <c r="M740" s="3"/>
      <c r="N740" s="11">
        <f t="shared" si="105"/>
        <v>10.833333333333334</v>
      </c>
      <c r="O740" s="5"/>
      <c r="P740" s="5">
        <v>1</v>
      </c>
      <c r="Q740" s="5">
        <v>0.25</v>
      </c>
      <c r="R740" s="12">
        <f t="shared" si="108"/>
        <v>12.083333333333334</v>
      </c>
      <c r="S740" s="3"/>
      <c r="T740" s="9">
        <f>SUMIFS('Shop Wastage+CS Margin'!F:F,'Shop Wastage+CS Margin'!D:D,'Franchise Wastage '!D740,'Shop Wastage+CS Margin'!C:C,'Franchise Wastage '!C740)</f>
        <v>32</v>
      </c>
      <c r="U740" s="13">
        <f>SUMIFS('Shop Wastage+CS Margin'!A:A,'Shop Wastage+CS Margin'!D:D,'Franchise Wastage '!D740,'Shop Wastage+CS Margin'!C:C,'Franchise Wastage '!C740)</f>
        <v>5</v>
      </c>
      <c r="V740" s="16">
        <f t="shared" si="110"/>
        <v>17.333333333333336</v>
      </c>
      <c r="W740" s="7">
        <v>18</v>
      </c>
      <c r="X740" s="7">
        <f t="shared" si="107"/>
        <v>5.9166666666666661</v>
      </c>
      <c r="Y740" s="7">
        <f t="shared" si="106"/>
        <v>19.916666666666664</v>
      </c>
      <c r="AA740" s="18">
        <f>SUMIFS(Sheet3!C:C,Sheet3!B:B,'Franchise Wastage '!D740,Sheet3!A:A,'Franchise Wastage '!C741)</f>
        <v>18.571428571428573</v>
      </c>
      <c r="AC740" s="3">
        <f t="shared" si="111"/>
        <v>14</v>
      </c>
    </row>
    <row r="741" spans="1:29" ht="15" customHeight="1" x14ac:dyDescent="0.25">
      <c r="A741">
        <f t="shared" si="113"/>
        <v>21</v>
      </c>
      <c r="B741" s="20" t="s">
        <v>2165</v>
      </c>
      <c r="C741" s="20" t="s">
        <v>327</v>
      </c>
      <c r="D741" s="20" t="s">
        <v>500</v>
      </c>
      <c r="E741" s="20">
        <v>92.5</v>
      </c>
      <c r="F741" s="20">
        <v>3.5</v>
      </c>
      <c r="G741" s="10" t="s">
        <v>10</v>
      </c>
      <c r="H741" s="9">
        <v>7.5</v>
      </c>
      <c r="I741" s="9"/>
      <c r="J741" s="9">
        <v>1000</v>
      </c>
      <c r="K741" s="5">
        <f t="shared" si="104"/>
        <v>5.833333333333333</v>
      </c>
      <c r="L741" s="6">
        <f t="shared" si="109"/>
        <v>0</v>
      </c>
      <c r="M741" s="3"/>
      <c r="N741" s="11">
        <f t="shared" si="105"/>
        <v>13.333333333333332</v>
      </c>
      <c r="O741" s="5"/>
      <c r="P741" s="5">
        <v>1</v>
      </c>
      <c r="Q741" s="5">
        <v>0.25</v>
      </c>
      <c r="R741" s="12">
        <f t="shared" si="108"/>
        <v>14.583333333333332</v>
      </c>
      <c r="S741" s="3"/>
      <c r="T741" s="9">
        <f>SUMIFS('Shop Wastage+CS Margin'!F:F,'Shop Wastage+CS Margin'!D:D,'Franchise Wastage '!D741,'Shop Wastage+CS Margin'!C:C,'Franchise Wastage '!C741)</f>
        <v>34</v>
      </c>
      <c r="U741" s="13">
        <f>SUMIFS('Shop Wastage+CS Margin'!A:A,'Shop Wastage+CS Margin'!D:D,'Franchise Wastage '!D741,'Shop Wastage+CS Margin'!C:C,'Franchise Wastage '!C741)</f>
        <v>5</v>
      </c>
      <c r="V741" s="16">
        <f t="shared" si="110"/>
        <v>19.833333333333332</v>
      </c>
      <c r="W741" s="7">
        <v>21</v>
      </c>
      <c r="X741" s="7">
        <f t="shared" si="107"/>
        <v>6.4166666666666679</v>
      </c>
      <c r="Y741" s="7">
        <f t="shared" si="106"/>
        <v>19.416666666666668</v>
      </c>
      <c r="AA741" s="18">
        <f>SUMIFS(Sheet3!C:C,Sheet3!B:B,'Franchise Wastage '!D741,Sheet3!A:A,'Franchise Wastage '!C742)</f>
        <v>0</v>
      </c>
      <c r="AC741" s="3">
        <f t="shared" si="111"/>
        <v>13</v>
      </c>
    </row>
    <row r="742" spans="1:29" ht="15" customHeight="1" x14ac:dyDescent="0.25">
      <c r="A742">
        <f t="shared" si="113"/>
        <v>19</v>
      </c>
      <c r="B742" s="20" t="s">
        <v>2165</v>
      </c>
      <c r="C742" s="20" t="s">
        <v>327</v>
      </c>
      <c r="D742" s="20" t="s">
        <v>501</v>
      </c>
      <c r="E742" s="20">
        <v>92.5</v>
      </c>
      <c r="F742" s="20">
        <v>2.6</v>
      </c>
      <c r="G742" s="10" t="s">
        <v>10</v>
      </c>
      <c r="H742" s="9">
        <v>7.5</v>
      </c>
      <c r="I742" s="9"/>
      <c r="J742" s="9">
        <v>1000</v>
      </c>
      <c r="K742" s="5">
        <f t="shared" ref="K742:K805" si="114">((IF(G742="Net Wt",F742,"0"))*J742)/($D$1*10)</f>
        <v>4.333333333333333</v>
      </c>
      <c r="L742" s="6">
        <f t="shared" si="109"/>
        <v>0</v>
      </c>
      <c r="M742" s="3"/>
      <c r="N742" s="11">
        <f t="shared" ref="N742:N805" si="115">VALUE(K742+L742+H742)</f>
        <v>11.833333333333332</v>
      </c>
      <c r="O742" s="5"/>
      <c r="P742" s="5">
        <v>1</v>
      </c>
      <c r="Q742" s="5">
        <v>0.25</v>
      </c>
      <c r="R742" s="12">
        <f t="shared" si="108"/>
        <v>13.083333333333332</v>
      </c>
      <c r="S742" s="3"/>
      <c r="T742" s="9">
        <f>SUMIFS('Shop Wastage+CS Margin'!F:F,'Shop Wastage+CS Margin'!D:D,'Franchise Wastage '!D742,'Shop Wastage+CS Margin'!C:C,'Franchise Wastage '!C742)</f>
        <v>35</v>
      </c>
      <c r="U742" s="13">
        <f>SUMIFS('Shop Wastage+CS Margin'!A:A,'Shop Wastage+CS Margin'!D:D,'Franchise Wastage '!D742,'Shop Wastage+CS Margin'!C:C,'Franchise Wastage '!C742)</f>
        <v>5</v>
      </c>
      <c r="V742" s="16">
        <f t="shared" si="110"/>
        <v>18.333333333333332</v>
      </c>
      <c r="W742" s="7">
        <v>19</v>
      </c>
      <c r="X742" s="7">
        <f t="shared" si="107"/>
        <v>5.9166666666666679</v>
      </c>
      <c r="Y742" s="7">
        <f t="shared" ref="Y742:Y805" si="116">VALUE(T742-R742)</f>
        <v>21.916666666666668</v>
      </c>
      <c r="AA742" s="18">
        <f>SUMIFS(Sheet3!C:C,Sheet3!B:B,'Franchise Wastage '!D742,Sheet3!A:A,'Franchise Wastage '!C743)</f>
        <v>0</v>
      </c>
      <c r="AC742" s="3">
        <f t="shared" si="111"/>
        <v>16</v>
      </c>
    </row>
    <row r="743" spans="1:29" ht="15" customHeight="1" x14ac:dyDescent="0.25">
      <c r="A743">
        <f t="shared" si="113"/>
        <v>19</v>
      </c>
      <c r="B743" s="20" t="s">
        <v>2165</v>
      </c>
      <c r="C743" s="20" t="s">
        <v>327</v>
      </c>
      <c r="D743" s="20" t="s">
        <v>502</v>
      </c>
      <c r="E743" s="20">
        <v>92.5</v>
      </c>
      <c r="F743" s="20">
        <v>2.7</v>
      </c>
      <c r="G743" s="10" t="s">
        <v>10</v>
      </c>
      <c r="H743" s="9">
        <v>7.5</v>
      </c>
      <c r="I743" s="9"/>
      <c r="J743" s="9">
        <v>1000</v>
      </c>
      <c r="K743" s="5">
        <f t="shared" si="114"/>
        <v>4.5</v>
      </c>
      <c r="L743" s="6">
        <f t="shared" si="109"/>
        <v>0</v>
      </c>
      <c r="M743" s="3"/>
      <c r="N743" s="11">
        <f t="shared" si="115"/>
        <v>12</v>
      </c>
      <c r="O743" s="5"/>
      <c r="P743" s="5">
        <v>1</v>
      </c>
      <c r="Q743" s="5">
        <v>0.25</v>
      </c>
      <c r="R743" s="12">
        <f t="shared" si="108"/>
        <v>13.25</v>
      </c>
      <c r="S743" s="3"/>
      <c r="T743" s="9">
        <f>SUMIFS('Shop Wastage+CS Margin'!F:F,'Shop Wastage+CS Margin'!D:D,'Franchise Wastage '!D743,'Shop Wastage+CS Margin'!C:C,'Franchise Wastage '!C743)</f>
        <v>30</v>
      </c>
      <c r="U743" s="13">
        <f>SUMIFS('Shop Wastage+CS Margin'!A:A,'Shop Wastage+CS Margin'!D:D,'Franchise Wastage '!D743,'Shop Wastage+CS Margin'!C:C,'Franchise Wastage '!C743)</f>
        <v>5</v>
      </c>
      <c r="V743" s="16">
        <f t="shared" si="110"/>
        <v>18.5</v>
      </c>
      <c r="W743" s="7">
        <v>19</v>
      </c>
      <c r="X743" s="7">
        <f t="shared" ref="X743:X806" si="117">W743-R743</f>
        <v>5.75</v>
      </c>
      <c r="Y743" s="7">
        <f t="shared" si="116"/>
        <v>16.75</v>
      </c>
      <c r="AA743" s="18">
        <f>SUMIFS(Sheet3!C:C,Sheet3!B:B,'Franchise Wastage '!D743,Sheet3!A:A,'Franchise Wastage '!C744)</f>
        <v>0</v>
      </c>
      <c r="AC743" s="3">
        <f t="shared" si="111"/>
        <v>11</v>
      </c>
    </row>
    <row r="744" spans="1:29" ht="15" customHeight="1" x14ac:dyDescent="0.25">
      <c r="A744">
        <f t="shared" si="113"/>
        <v>19</v>
      </c>
      <c r="B744" s="20" t="s">
        <v>2165</v>
      </c>
      <c r="C744" s="20" t="s">
        <v>41</v>
      </c>
      <c r="D744" s="20" t="s">
        <v>333</v>
      </c>
      <c r="E744" s="20">
        <v>92.5</v>
      </c>
      <c r="F744" s="20">
        <v>2.2000000000000002</v>
      </c>
      <c r="G744" s="10" t="s">
        <v>10</v>
      </c>
      <c r="H744" s="9">
        <v>7.5</v>
      </c>
      <c r="I744" s="9"/>
      <c r="J744" s="9">
        <v>1000</v>
      </c>
      <c r="K744" s="5">
        <f t="shared" si="114"/>
        <v>3.6666666666666665</v>
      </c>
      <c r="L744" s="6">
        <f t="shared" si="109"/>
        <v>0</v>
      </c>
      <c r="M744" s="3"/>
      <c r="N744" s="11">
        <f t="shared" si="115"/>
        <v>11.166666666666666</v>
      </c>
      <c r="O744" s="5"/>
      <c r="P744" s="5">
        <v>1</v>
      </c>
      <c r="Q744" s="5">
        <v>0.25</v>
      </c>
      <c r="R744" s="12">
        <f t="shared" si="108"/>
        <v>12.416666666666666</v>
      </c>
      <c r="S744" s="3"/>
      <c r="T744" s="9">
        <f>SUMIFS('Shop Wastage+CS Margin'!F:F,'Shop Wastage+CS Margin'!D:D,'Franchise Wastage '!D744,'Shop Wastage+CS Margin'!C:C,'Franchise Wastage '!C744)</f>
        <v>32</v>
      </c>
      <c r="U744" s="13">
        <f>SUMIFS('Shop Wastage+CS Margin'!A:A,'Shop Wastage+CS Margin'!D:D,'Franchise Wastage '!D744,'Shop Wastage+CS Margin'!C:C,'Franchise Wastage '!C744)</f>
        <v>5</v>
      </c>
      <c r="V744" s="16">
        <f t="shared" si="110"/>
        <v>17.666666666666664</v>
      </c>
      <c r="W744" s="7">
        <v>19</v>
      </c>
      <c r="X744" s="7">
        <f t="shared" si="117"/>
        <v>6.5833333333333339</v>
      </c>
      <c r="Y744" s="7">
        <f t="shared" si="116"/>
        <v>19.583333333333336</v>
      </c>
      <c r="AA744" s="18">
        <f>SUMIFS(Sheet3!C:C,Sheet3!B:B,'Franchise Wastage '!D744,Sheet3!A:A,'Franchise Wastage '!C745)</f>
        <v>20.437125748502993</v>
      </c>
      <c r="AC744" s="3">
        <f t="shared" si="111"/>
        <v>13</v>
      </c>
    </row>
    <row r="745" spans="1:29" ht="15" customHeight="1" x14ac:dyDescent="0.25">
      <c r="A745">
        <f t="shared" si="113"/>
        <v>19</v>
      </c>
      <c r="B745" s="20" t="s">
        <v>2165</v>
      </c>
      <c r="C745" s="20" t="s">
        <v>41</v>
      </c>
      <c r="D745" s="20" t="s">
        <v>334</v>
      </c>
      <c r="E745" s="20">
        <v>92.5</v>
      </c>
      <c r="F745" s="20">
        <v>3.2</v>
      </c>
      <c r="G745" s="10" t="s">
        <v>10</v>
      </c>
      <c r="H745" s="9">
        <v>7.5</v>
      </c>
      <c r="I745" s="9"/>
      <c r="J745" s="9">
        <v>1000</v>
      </c>
      <c r="K745" s="5">
        <f t="shared" si="114"/>
        <v>5.333333333333333</v>
      </c>
      <c r="L745" s="6">
        <f t="shared" si="109"/>
        <v>0</v>
      </c>
      <c r="M745" s="3"/>
      <c r="N745" s="11">
        <f t="shared" si="115"/>
        <v>12.833333333333332</v>
      </c>
      <c r="O745" s="5"/>
      <c r="P745" s="5">
        <v>1</v>
      </c>
      <c r="Q745" s="5">
        <v>0.25</v>
      </c>
      <c r="R745" s="12">
        <f t="shared" si="108"/>
        <v>14.083333333333332</v>
      </c>
      <c r="S745" s="3"/>
      <c r="T745" s="9">
        <f>SUMIFS('Shop Wastage+CS Margin'!F:F,'Shop Wastage+CS Margin'!D:D,'Franchise Wastage '!D745,'Shop Wastage+CS Margin'!C:C,'Franchise Wastage '!C745)</f>
        <v>34</v>
      </c>
      <c r="U745" s="13">
        <f>SUMIFS('Shop Wastage+CS Margin'!A:A,'Shop Wastage+CS Margin'!D:D,'Franchise Wastage '!D745,'Shop Wastage+CS Margin'!C:C,'Franchise Wastage '!C745)</f>
        <v>5</v>
      </c>
      <c r="V745" s="16">
        <f t="shared" si="110"/>
        <v>19.333333333333332</v>
      </c>
      <c r="W745" s="7">
        <v>19</v>
      </c>
      <c r="X745" s="7">
        <f t="shared" si="117"/>
        <v>4.9166666666666679</v>
      </c>
      <c r="Y745" s="7">
        <f t="shared" si="116"/>
        <v>19.916666666666668</v>
      </c>
      <c r="AA745" s="18">
        <f>SUMIFS(Sheet3!C:C,Sheet3!B:B,'Franchise Wastage '!D745,Sheet3!A:A,'Franchise Wastage '!C746)</f>
        <v>21.333333333333332</v>
      </c>
      <c r="AC745" s="3">
        <f t="shared" si="111"/>
        <v>15</v>
      </c>
    </row>
    <row r="746" spans="1:29" ht="15" customHeight="1" x14ac:dyDescent="0.25">
      <c r="A746">
        <f t="shared" si="113"/>
        <v>20</v>
      </c>
      <c r="B746" s="20" t="s">
        <v>2165</v>
      </c>
      <c r="C746" s="20" t="s">
        <v>41</v>
      </c>
      <c r="D746" s="20" t="s">
        <v>503</v>
      </c>
      <c r="E746" s="20">
        <v>92.5</v>
      </c>
      <c r="F746" s="20">
        <v>3</v>
      </c>
      <c r="G746" s="10" t="s">
        <v>10</v>
      </c>
      <c r="H746" s="9">
        <v>7.5</v>
      </c>
      <c r="I746" s="9"/>
      <c r="J746" s="9">
        <v>1000</v>
      </c>
      <c r="K746" s="5">
        <f t="shared" si="114"/>
        <v>5</v>
      </c>
      <c r="L746" s="6">
        <f t="shared" si="109"/>
        <v>0</v>
      </c>
      <c r="M746" s="3"/>
      <c r="N746" s="11">
        <f t="shared" si="115"/>
        <v>12.5</v>
      </c>
      <c r="O746" s="5"/>
      <c r="P746" s="5">
        <v>1</v>
      </c>
      <c r="Q746" s="5">
        <v>0.25</v>
      </c>
      <c r="R746" s="12">
        <f t="shared" si="108"/>
        <v>13.75</v>
      </c>
      <c r="S746" s="3"/>
      <c r="T746" s="9">
        <f>SUMIFS('Shop Wastage+CS Margin'!F:F,'Shop Wastage+CS Margin'!D:D,'Franchise Wastage '!D746,'Shop Wastage+CS Margin'!C:C,'Franchise Wastage '!C746)</f>
        <v>34</v>
      </c>
      <c r="U746" s="13">
        <f>SUMIFS('Shop Wastage+CS Margin'!A:A,'Shop Wastage+CS Margin'!D:D,'Franchise Wastage '!D746,'Shop Wastage+CS Margin'!C:C,'Franchise Wastage '!C746)</f>
        <v>5</v>
      </c>
      <c r="V746" s="16">
        <f t="shared" si="110"/>
        <v>19</v>
      </c>
      <c r="W746" s="7">
        <v>20</v>
      </c>
      <c r="X746" s="7">
        <f t="shared" si="117"/>
        <v>6.25</v>
      </c>
      <c r="Y746" s="7">
        <f t="shared" si="116"/>
        <v>20.25</v>
      </c>
      <c r="AA746" s="18">
        <f>SUMIFS(Sheet3!C:C,Sheet3!B:B,'Franchise Wastage '!D746,Sheet3!A:A,'Franchise Wastage '!C747)</f>
        <v>22.67439024390244</v>
      </c>
      <c r="AC746" s="3">
        <f t="shared" si="111"/>
        <v>14</v>
      </c>
    </row>
    <row r="747" spans="1:29" ht="15" customHeight="1" x14ac:dyDescent="0.25">
      <c r="A747">
        <f t="shared" si="113"/>
        <v>27</v>
      </c>
      <c r="B747" s="20" t="s">
        <v>2165</v>
      </c>
      <c r="C747" s="20" t="s">
        <v>41</v>
      </c>
      <c r="D747" s="20" t="s">
        <v>503</v>
      </c>
      <c r="E747" s="20">
        <v>80</v>
      </c>
      <c r="F747" s="20">
        <v>1.5</v>
      </c>
      <c r="G747" s="10" t="s">
        <v>10</v>
      </c>
      <c r="H747" s="9">
        <v>18</v>
      </c>
      <c r="I747" s="9"/>
      <c r="J747" s="9">
        <v>1000</v>
      </c>
      <c r="K747" s="5">
        <f t="shared" si="114"/>
        <v>2.5</v>
      </c>
      <c r="L747" s="6">
        <f t="shared" si="109"/>
        <v>0</v>
      </c>
      <c r="M747" s="3"/>
      <c r="N747" s="11">
        <f t="shared" si="115"/>
        <v>20.5</v>
      </c>
      <c r="O747" s="5"/>
      <c r="P747" s="5">
        <v>1</v>
      </c>
      <c r="Q747" s="5">
        <v>0.25</v>
      </c>
      <c r="R747" s="12">
        <f t="shared" si="108"/>
        <v>21.75</v>
      </c>
      <c r="S747" s="3"/>
      <c r="T747" s="9">
        <f>SUMIFS('Shop Wastage+CS Margin'!F:F,'Shop Wastage+CS Margin'!D:D,'Franchise Wastage '!D747,'Shop Wastage+CS Margin'!C:C,'Franchise Wastage '!C747)</f>
        <v>34</v>
      </c>
      <c r="U747" s="13">
        <f>SUMIFS('Shop Wastage+CS Margin'!A:A,'Shop Wastage+CS Margin'!D:D,'Franchise Wastage '!D747,'Shop Wastage+CS Margin'!C:C,'Franchise Wastage '!C747)</f>
        <v>5</v>
      </c>
      <c r="V747" s="16">
        <f t="shared" si="110"/>
        <v>27</v>
      </c>
      <c r="W747" s="7">
        <v>27</v>
      </c>
      <c r="X747" s="7">
        <f t="shared" si="117"/>
        <v>5.25</v>
      </c>
      <c r="Y747" s="7">
        <f t="shared" si="116"/>
        <v>12.25</v>
      </c>
      <c r="AA747" s="18">
        <f>SUMIFS(Sheet3!C:C,Sheet3!B:B,'Franchise Wastage '!D747,Sheet3!A:A,'Franchise Wastage '!C748)</f>
        <v>22.67439024390244</v>
      </c>
      <c r="AC747" s="3">
        <f t="shared" si="111"/>
        <v>7</v>
      </c>
    </row>
    <row r="748" spans="1:29" ht="15" customHeight="1" x14ac:dyDescent="0.25">
      <c r="A748">
        <f t="shared" si="113"/>
        <v>20</v>
      </c>
      <c r="B748" s="20" t="s">
        <v>2165</v>
      </c>
      <c r="C748" s="20" t="s">
        <v>41</v>
      </c>
      <c r="D748" s="20" t="s">
        <v>504</v>
      </c>
      <c r="E748" s="20">
        <v>92.5</v>
      </c>
      <c r="F748" s="20">
        <v>3.2</v>
      </c>
      <c r="G748" s="10" t="s">
        <v>10</v>
      </c>
      <c r="H748" s="9">
        <v>7.5</v>
      </c>
      <c r="I748" s="9"/>
      <c r="J748" s="9">
        <v>1000</v>
      </c>
      <c r="K748" s="5">
        <f t="shared" si="114"/>
        <v>5.333333333333333</v>
      </c>
      <c r="L748" s="6">
        <f t="shared" si="109"/>
        <v>0</v>
      </c>
      <c r="M748" s="3"/>
      <c r="N748" s="11">
        <f t="shared" si="115"/>
        <v>12.833333333333332</v>
      </c>
      <c r="O748" s="5"/>
      <c r="P748" s="5">
        <v>1</v>
      </c>
      <c r="Q748" s="5">
        <v>0.25</v>
      </c>
      <c r="R748" s="12">
        <f t="shared" si="108"/>
        <v>14.083333333333332</v>
      </c>
      <c r="S748" s="3"/>
      <c r="T748" s="9">
        <f>SUMIFS('Shop Wastage+CS Margin'!F:F,'Shop Wastage+CS Margin'!D:D,'Franchise Wastage '!D748,'Shop Wastage+CS Margin'!C:C,'Franchise Wastage '!C748)</f>
        <v>34</v>
      </c>
      <c r="U748" s="13">
        <f>SUMIFS('Shop Wastage+CS Margin'!A:A,'Shop Wastage+CS Margin'!D:D,'Franchise Wastage '!D748,'Shop Wastage+CS Margin'!C:C,'Franchise Wastage '!C748)</f>
        <v>5</v>
      </c>
      <c r="V748" s="16">
        <f t="shared" si="110"/>
        <v>19.333333333333332</v>
      </c>
      <c r="W748" s="7">
        <v>20</v>
      </c>
      <c r="X748" s="7">
        <f t="shared" si="117"/>
        <v>5.9166666666666679</v>
      </c>
      <c r="Y748" s="7">
        <f t="shared" si="116"/>
        <v>19.916666666666668</v>
      </c>
      <c r="AA748" s="18">
        <f>SUMIFS(Sheet3!C:C,Sheet3!B:B,'Franchise Wastage '!D748,Sheet3!A:A,'Franchise Wastage '!C749)</f>
        <v>21.333333333333332</v>
      </c>
      <c r="AC748" s="3">
        <f t="shared" si="111"/>
        <v>14</v>
      </c>
    </row>
    <row r="749" spans="1:29" ht="15" customHeight="1" x14ac:dyDescent="0.25">
      <c r="A749">
        <f t="shared" si="113"/>
        <v>20</v>
      </c>
      <c r="B749" s="20" t="s">
        <v>2165</v>
      </c>
      <c r="C749" s="20" t="s">
        <v>41</v>
      </c>
      <c r="D749" s="20" t="s">
        <v>335</v>
      </c>
      <c r="E749" s="20">
        <v>92.5</v>
      </c>
      <c r="F749" s="20">
        <v>3.2</v>
      </c>
      <c r="G749" s="10" t="s">
        <v>10</v>
      </c>
      <c r="H749" s="9">
        <v>7.5</v>
      </c>
      <c r="I749" s="9"/>
      <c r="J749" s="9">
        <v>1000</v>
      </c>
      <c r="K749" s="5">
        <f t="shared" si="114"/>
        <v>5.333333333333333</v>
      </c>
      <c r="L749" s="6">
        <f t="shared" si="109"/>
        <v>0</v>
      </c>
      <c r="M749" s="3"/>
      <c r="N749" s="11">
        <f t="shared" si="115"/>
        <v>12.833333333333332</v>
      </c>
      <c r="O749" s="5"/>
      <c r="P749" s="5">
        <v>1</v>
      </c>
      <c r="Q749" s="5">
        <v>0.25</v>
      </c>
      <c r="R749" s="12">
        <f t="shared" si="108"/>
        <v>14.083333333333332</v>
      </c>
      <c r="S749" s="3"/>
      <c r="T749" s="9">
        <f>SUMIFS('Shop Wastage+CS Margin'!F:F,'Shop Wastage+CS Margin'!D:D,'Franchise Wastage '!D749,'Shop Wastage+CS Margin'!C:C,'Franchise Wastage '!C749)</f>
        <v>34</v>
      </c>
      <c r="U749" s="13">
        <f>SUMIFS('Shop Wastage+CS Margin'!A:A,'Shop Wastage+CS Margin'!D:D,'Franchise Wastage '!D749,'Shop Wastage+CS Margin'!C:C,'Franchise Wastage '!C749)</f>
        <v>5</v>
      </c>
      <c r="V749" s="16">
        <f t="shared" si="110"/>
        <v>19.333333333333332</v>
      </c>
      <c r="W749" s="7">
        <v>20</v>
      </c>
      <c r="X749" s="7">
        <f t="shared" si="117"/>
        <v>5.9166666666666679</v>
      </c>
      <c r="Y749" s="7">
        <f t="shared" si="116"/>
        <v>19.916666666666668</v>
      </c>
      <c r="AA749" s="18">
        <f>SUMIFS(Sheet3!C:C,Sheet3!B:B,'Franchise Wastage '!D749,Sheet3!A:A,'Franchise Wastage '!C750)</f>
        <v>22</v>
      </c>
      <c r="AC749" s="3">
        <f t="shared" si="111"/>
        <v>14</v>
      </c>
    </row>
    <row r="750" spans="1:29" ht="15" customHeight="1" x14ac:dyDescent="0.25">
      <c r="A750">
        <f t="shared" si="113"/>
        <v>20</v>
      </c>
      <c r="B750" s="20" t="s">
        <v>2165</v>
      </c>
      <c r="C750" s="20" t="s">
        <v>41</v>
      </c>
      <c r="D750" s="20" t="s">
        <v>42</v>
      </c>
      <c r="E750" s="20">
        <v>92.5</v>
      </c>
      <c r="F750" s="20">
        <v>2.8</v>
      </c>
      <c r="G750" s="10" t="s">
        <v>10</v>
      </c>
      <c r="H750" s="9">
        <v>7.5</v>
      </c>
      <c r="I750" s="9"/>
      <c r="J750" s="9">
        <v>1000</v>
      </c>
      <c r="K750" s="5">
        <f t="shared" si="114"/>
        <v>4.666666666666667</v>
      </c>
      <c r="L750" s="6">
        <f t="shared" si="109"/>
        <v>0</v>
      </c>
      <c r="M750" s="3"/>
      <c r="N750" s="11">
        <f t="shared" si="115"/>
        <v>12.166666666666668</v>
      </c>
      <c r="O750" s="5"/>
      <c r="P750" s="5">
        <v>1</v>
      </c>
      <c r="Q750" s="5">
        <v>0.25</v>
      </c>
      <c r="R750" s="12">
        <f t="shared" si="108"/>
        <v>13.416666666666668</v>
      </c>
      <c r="S750" s="3"/>
      <c r="T750" s="9">
        <f>SUMIFS('Shop Wastage+CS Margin'!F:F,'Shop Wastage+CS Margin'!D:D,'Franchise Wastage '!D750,'Shop Wastage+CS Margin'!C:C,'Franchise Wastage '!C750)</f>
        <v>34</v>
      </c>
      <c r="U750" s="13">
        <f>SUMIFS('Shop Wastage+CS Margin'!A:A,'Shop Wastage+CS Margin'!D:D,'Franchise Wastage '!D750,'Shop Wastage+CS Margin'!C:C,'Franchise Wastage '!C750)</f>
        <v>5</v>
      </c>
      <c r="V750" s="16">
        <f t="shared" si="110"/>
        <v>18.666666666666668</v>
      </c>
      <c r="W750" s="7">
        <v>20</v>
      </c>
      <c r="X750" s="7">
        <f t="shared" si="117"/>
        <v>6.5833333333333321</v>
      </c>
      <c r="Y750" s="7">
        <f t="shared" si="116"/>
        <v>20.583333333333332</v>
      </c>
      <c r="AA750" s="18">
        <f>SUMIFS(Sheet3!C:C,Sheet3!B:B,'Franchise Wastage '!D750,Sheet3!A:A,'Franchise Wastage '!C751)</f>
        <v>22.09090909090909</v>
      </c>
      <c r="AC750" s="3">
        <f t="shared" si="111"/>
        <v>14</v>
      </c>
    </row>
    <row r="751" spans="1:29" ht="15" customHeight="1" x14ac:dyDescent="0.25">
      <c r="A751">
        <f t="shared" si="113"/>
        <v>21</v>
      </c>
      <c r="B751" s="20" t="s">
        <v>2165</v>
      </c>
      <c r="C751" s="20" t="s">
        <v>41</v>
      </c>
      <c r="D751" s="20" t="s">
        <v>336</v>
      </c>
      <c r="E751" s="20">
        <v>92.5</v>
      </c>
      <c r="F751" s="20">
        <v>3.5</v>
      </c>
      <c r="G751" s="10" t="s">
        <v>10</v>
      </c>
      <c r="H751" s="9">
        <v>7.5</v>
      </c>
      <c r="I751" s="9"/>
      <c r="J751" s="9">
        <v>1000</v>
      </c>
      <c r="K751" s="5">
        <f t="shared" si="114"/>
        <v>5.833333333333333</v>
      </c>
      <c r="L751" s="6">
        <f t="shared" si="109"/>
        <v>0</v>
      </c>
      <c r="M751" s="3"/>
      <c r="N751" s="11">
        <f t="shared" si="115"/>
        <v>13.333333333333332</v>
      </c>
      <c r="O751" s="5"/>
      <c r="P751" s="5">
        <v>1</v>
      </c>
      <c r="Q751" s="5">
        <v>0.25</v>
      </c>
      <c r="R751" s="12">
        <f t="shared" si="108"/>
        <v>14.583333333333332</v>
      </c>
      <c r="S751" s="3"/>
      <c r="T751" s="9">
        <f>SUMIFS('Shop Wastage+CS Margin'!F:F,'Shop Wastage+CS Margin'!D:D,'Franchise Wastage '!D751,'Shop Wastage+CS Margin'!C:C,'Franchise Wastage '!C751)</f>
        <v>38</v>
      </c>
      <c r="U751" s="13">
        <f>SUMIFS('Shop Wastage+CS Margin'!A:A,'Shop Wastage+CS Margin'!D:D,'Franchise Wastage '!D751,'Shop Wastage+CS Margin'!C:C,'Franchise Wastage '!C751)</f>
        <v>5</v>
      </c>
      <c r="V751" s="16">
        <f t="shared" si="110"/>
        <v>19.833333333333332</v>
      </c>
      <c r="W751" s="7">
        <v>21</v>
      </c>
      <c r="X751" s="7">
        <f t="shared" si="117"/>
        <v>6.4166666666666679</v>
      </c>
      <c r="Y751" s="7">
        <f t="shared" si="116"/>
        <v>23.416666666666668</v>
      </c>
      <c r="AA751" s="18">
        <f>SUMIFS(Sheet3!C:C,Sheet3!B:B,'Franchise Wastage '!D751,Sheet3!A:A,'Franchise Wastage '!C752)</f>
        <v>21.93548387096774</v>
      </c>
      <c r="AC751" s="3">
        <f t="shared" si="111"/>
        <v>17</v>
      </c>
    </row>
    <row r="752" spans="1:29" ht="15" customHeight="1" x14ac:dyDescent="0.25">
      <c r="A752">
        <f t="shared" si="113"/>
        <v>27.5</v>
      </c>
      <c r="B752" s="20" t="s">
        <v>2165</v>
      </c>
      <c r="C752" s="20" t="s">
        <v>41</v>
      </c>
      <c r="D752" s="20" t="s">
        <v>505</v>
      </c>
      <c r="E752" s="20">
        <v>80</v>
      </c>
      <c r="F752" s="20">
        <v>1.5</v>
      </c>
      <c r="G752" s="10" t="s">
        <v>10</v>
      </c>
      <c r="H752" s="9">
        <v>18</v>
      </c>
      <c r="I752" s="9"/>
      <c r="J752" s="9">
        <v>1000</v>
      </c>
      <c r="K752" s="5">
        <f t="shared" si="114"/>
        <v>2.5</v>
      </c>
      <c r="L752" s="6">
        <f t="shared" si="109"/>
        <v>0</v>
      </c>
      <c r="M752" s="3"/>
      <c r="N752" s="11">
        <f t="shared" si="115"/>
        <v>20.5</v>
      </c>
      <c r="O752" s="5"/>
      <c r="P752" s="5">
        <v>1</v>
      </c>
      <c r="Q752" s="5">
        <v>0.25</v>
      </c>
      <c r="R752" s="12">
        <f t="shared" si="108"/>
        <v>21.75</v>
      </c>
      <c r="S752" s="3"/>
      <c r="T752" s="9">
        <f>SUMIFS('Shop Wastage+CS Margin'!F:F,'Shop Wastage+CS Margin'!D:D,'Franchise Wastage '!D752,'Shop Wastage+CS Margin'!C:C,'Franchise Wastage '!C752)</f>
        <v>38</v>
      </c>
      <c r="U752" s="13">
        <f>SUMIFS('Shop Wastage+CS Margin'!A:A,'Shop Wastage+CS Margin'!D:D,'Franchise Wastage '!D752,'Shop Wastage+CS Margin'!C:C,'Franchise Wastage '!C752)</f>
        <v>5</v>
      </c>
      <c r="V752" s="16">
        <f t="shared" si="110"/>
        <v>27</v>
      </c>
      <c r="W752" s="7">
        <v>27.5</v>
      </c>
      <c r="X752" s="7">
        <f t="shared" si="117"/>
        <v>5.75</v>
      </c>
      <c r="Y752" s="7">
        <f t="shared" si="116"/>
        <v>16.25</v>
      </c>
      <c r="AA752" s="18">
        <f>SUMIFS(Sheet3!C:C,Sheet3!B:B,'Franchise Wastage '!D752,Sheet3!A:A,'Franchise Wastage '!C753)</f>
        <v>30</v>
      </c>
      <c r="AC752" s="3">
        <f t="shared" si="111"/>
        <v>10.5</v>
      </c>
    </row>
    <row r="753" spans="1:29" ht="15" customHeight="1" x14ac:dyDescent="0.25">
      <c r="A753">
        <f t="shared" si="113"/>
        <v>27.5</v>
      </c>
      <c r="B753" s="20" t="s">
        <v>2165</v>
      </c>
      <c r="C753" s="20" t="s">
        <v>41</v>
      </c>
      <c r="D753" s="20" t="s">
        <v>506</v>
      </c>
      <c r="E753" s="20">
        <v>92.5</v>
      </c>
      <c r="F753" s="20">
        <v>1.5</v>
      </c>
      <c r="G753" s="10" t="s">
        <v>10</v>
      </c>
      <c r="H753" s="9">
        <v>18</v>
      </c>
      <c r="I753" s="9"/>
      <c r="J753" s="9">
        <v>1000</v>
      </c>
      <c r="K753" s="5">
        <f t="shared" si="114"/>
        <v>2.5</v>
      </c>
      <c r="L753" s="6">
        <f t="shared" si="109"/>
        <v>0</v>
      </c>
      <c r="M753" s="3"/>
      <c r="N753" s="11">
        <f t="shared" si="115"/>
        <v>20.5</v>
      </c>
      <c r="O753" s="5"/>
      <c r="P753" s="5">
        <v>1</v>
      </c>
      <c r="Q753" s="5">
        <v>0.25</v>
      </c>
      <c r="R753" s="12">
        <f t="shared" si="108"/>
        <v>21.75</v>
      </c>
      <c r="S753" s="3"/>
      <c r="T753" s="9">
        <f>SUMIFS('Shop Wastage+CS Margin'!F:F,'Shop Wastage+CS Margin'!D:D,'Franchise Wastage '!D753,'Shop Wastage+CS Margin'!C:C,'Franchise Wastage '!C753)</f>
        <v>34</v>
      </c>
      <c r="U753" s="13">
        <f>SUMIFS('Shop Wastage+CS Margin'!A:A,'Shop Wastage+CS Margin'!D:D,'Franchise Wastage '!D753,'Shop Wastage+CS Margin'!C:C,'Franchise Wastage '!C753)</f>
        <v>5</v>
      </c>
      <c r="V753" s="16">
        <f t="shared" si="110"/>
        <v>27</v>
      </c>
      <c r="W753" s="7">
        <v>27.5</v>
      </c>
      <c r="X753" s="7">
        <f t="shared" si="117"/>
        <v>5.75</v>
      </c>
      <c r="Y753" s="7">
        <f t="shared" si="116"/>
        <v>12.25</v>
      </c>
      <c r="AA753" s="18">
        <f>SUMIFS(Sheet3!C:C,Sheet3!B:B,'Franchise Wastage '!D753,Sheet3!A:A,'Franchise Wastage '!C754)</f>
        <v>0</v>
      </c>
      <c r="AC753" s="3">
        <f t="shared" si="111"/>
        <v>6.5</v>
      </c>
    </row>
    <row r="754" spans="1:29" ht="15" customHeight="1" x14ac:dyDescent="0.25">
      <c r="A754">
        <f t="shared" si="113"/>
        <v>21</v>
      </c>
      <c r="B754" s="20" t="s">
        <v>2165</v>
      </c>
      <c r="C754" s="20" t="s">
        <v>69</v>
      </c>
      <c r="D754" s="20" t="s">
        <v>507</v>
      </c>
      <c r="E754" s="20">
        <v>92.5</v>
      </c>
      <c r="F754" s="20">
        <v>3.5</v>
      </c>
      <c r="G754" s="10" t="s">
        <v>10</v>
      </c>
      <c r="H754" s="9">
        <v>7.5</v>
      </c>
      <c r="I754" s="9"/>
      <c r="J754" s="9">
        <v>1000</v>
      </c>
      <c r="K754" s="5">
        <f t="shared" si="114"/>
        <v>5.833333333333333</v>
      </c>
      <c r="L754" s="6">
        <f t="shared" si="109"/>
        <v>0</v>
      </c>
      <c r="M754" s="3"/>
      <c r="N754" s="11">
        <f t="shared" si="115"/>
        <v>13.333333333333332</v>
      </c>
      <c r="O754" s="5"/>
      <c r="P754" s="5">
        <v>1</v>
      </c>
      <c r="Q754" s="5">
        <v>0.25</v>
      </c>
      <c r="R754" s="12">
        <f t="shared" si="108"/>
        <v>14.583333333333332</v>
      </c>
      <c r="S754" s="3"/>
      <c r="T754" s="9">
        <f>SUMIFS('Shop Wastage+CS Margin'!F:F,'Shop Wastage+CS Margin'!D:D,'Franchise Wastage '!D754,'Shop Wastage+CS Margin'!C:C,'Franchise Wastage '!C754)</f>
        <v>32</v>
      </c>
      <c r="U754" s="13">
        <f>SUMIFS('Shop Wastage+CS Margin'!A:A,'Shop Wastage+CS Margin'!D:D,'Franchise Wastage '!D754,'Shop Wastage+CS Margin'!C:C,'Franchise Wastage '!C754)</f>
        <v>5</v>
      </c>
      <c r="V754" s="16">
        <f t="shared" si="110"/>
        <v>19.833333333333332</v>
      </c>
      <c r="W754" s="7">
        <v>21</v>
      </c>
      <c r="X754" s="7">
        <f t="shared" si="117"/>
        <v>6.4166666666666679</v>
      </c>
      <c r="Y754" s="7">
        <f t="shared" si="116"/>
        <v>17.416666666666668</v>
      </c>
      <c r="AA754" s="18">
        <f>SUMIFS(Sheet3!C:C,Sheet3!B:B,'Franchise Wastage '!D754,Sheet3!A:A,'Franchise Wastage '!C755)</f>
        <v>0</v>
      </c>
      <c r="AC754" s="3">
        <f t="shared" si="111"/>
        <v>11</v>
      </c>
    </row>
    <row r="755" spans="1:29" ht="15" customHeight="1" x14ac:dyDescent="0.25">
      <c r="A755">
        <f t="shared" si="113"/>
        <v>20</v>
      </c>
      <c r="B755" s="20" t="s">
        <v>2165</v>
      </c>
      <c r="C755" s="20" t="s">
        <v>69</v>
      </c>
      <c r="D755" s="20" t="s">
        <v>508</v>
      </c>
      <c r="E755" s="20">
        <v>92.5</v>
      </c>
      <c r="F755" s="20">
        <v>3.2</v>
      </c>
      <c r="G755" s="10" t="s">
        <v>10</v>
      </c>
      <c r="H755" s="9">
        <v>7.5</v>
      </c>
      <c r="I755" s="9"/>
      <c r="J755" s="9">
        <v>1000</v>
      </c>
      <c r="K755" s="5">
        <f t="shared" si="114"/>
        <v>5.333333333333333</v>
      </c>
      <c r="L755" s="6">
        <f t="shared" si="109"/>
        <v>0</v>
      </c>
      <c r="M755" s="3"/>
      <c r="N755" s="11">
        <f t="shared" si="115"/>
        <v>12.833333333333332</v>
      </c>
      <c r="O755" s="5"/>
      <c r="P755" s="5">
        <v>1</v>
      </c>
      <c r="Q755" s="5">
        <v>0.25</v>
      </c>
      <c r="R755" s="12">
        <f t="shared" si="108"/>
        <v>14.083333333333332</v>
      </c>
      <c r="S755" s="3"/>
      <c r="T755" s="9">
        <f>SUMIFS('Shop Wastage+CS Margin'!F:F,'Shop Wastage+CS Margin'!D:D,'Franchise Wastage '!D755,'Shop Wastage+CS Margin'!C:C,'Franchise Wastage '!C755)</f>
        <v>32</v>
      </c>
      <c r="U755" s="13">
        <f>SUMIFS('Shop Wastage+CS Margin'!A:A,'Shop Wastage+CS Margin'!D:D,'Franchise Wastage '!D755,'Shop Wastage+CS Margin'!C:C,'Franchise Wastage '!C755)</f>
        <v>5</v>
      </c>
      <c r="V755" s="16">
        <f t="shared" si="110"/>
        <v>19.333333333333332</v>
      </c>
      <c r="W755" s="7">
        <v>20</v>
      </c>
      <c r="X755" s="7">
        <f t="shared" si="117"/>
        <v>5.9166666666666679</v>
      </c>
      <c r="Y755" s="7">
        <f t="shared" si="116"/>
        <v>17.916666666666668</v>
      </c>
      <c r="AA755" s="18">
        <f>SUMIFS(Sheet3!C:C,Sheet3!B:B,'Franchise Wastage '!D755,Sheet3!A:A,'Franchise Wastage '!C756)</f>
        <v>0</v>
      </c>
      <c r="AC755" s="3">
        <f t="shared" si="111"/>
        <v>12</v>
      </c>
    </row>
    <row r="756" spans="1:29" ht="15" customHeight="1" x14ac:dyDescent="0.25">
      <c r="A756">
        <f t="shared" si="113"/>
        <v>19</v>
      </c>
      <c r="B756" s="20" t="s">
        <v>2165</v>
      </c>
      <c r="C756" s="20" t="s">
        <v>69</v>
      </c>
      <c r="D756" s="20" t="s">
        <v>337</v>
      </c>
      <c r="E756" s="20">
        <v>92.5</v>
      </c>
      <c r="F756" s="20">
        <v>2.4</v>
      </c>
      <c r="G756" s="10" t="s">
        <v>10</v>
      </c>
      <c r="H756" s="9">
        <v>7.5</v>
      </c>
      <c r="I756" s="9"/>
      <c r="J756" s="9">
        <v>1000</v>
      </c>
      <c r="K756" s="5">
        <f t="shared" si="114"/>
        <v>4</v>
      </c>
      <c r="L756" s="6">
        <f t="shared" si="109"/>
        <v>0</v>
      </c>
      <c r="M756" s="3"/>
      <c r="N756" s="11">
        <f t="shared" si="115"/>
        <v>11.5</v>
      </c>
      <c r="O756" s="5"/>
      <c r="P756" s="5">
        <v>1</v>
      </c>
      <c r="Q756" s="5">
        <v>0.25</v>
      </c>
      <c r="R756" s="12">
        <f t="shared" si="108"/>
        <v>12.75</v>
      </c>
      <c r="S756" s="3"/>
      <c r="T756" s="9">
        <f>SUMIFS('Shop Wastage+CS Margin'!F:F,'Shop Wastage+CS Margin'!D:D,'Franchise Wastage '!D756,'Shop Wastage+CS Margin'!C:C,'Franchise Wastage '!C756)</f>
        <v>32</v>
      </c>
      <c r="U756" s="13">
        <f>SUMIFS('Shop Wastage+CS Margin'!A:A,'Shop Wastage+CS Margin'!D:D,'Franchise Wastage '!D756,'Shop Wastage+CS Margin'!C:C,'Franchise Wastage '!C756)</f>
        <v>5</v>
      </c>
      <c r="V756" s="16">
        <f t="shared" si="110"/>
        <v>18</v>
      </c>
      <c r="W756" s="7">
        <v>19</v>
      </c>
      <c r="X756" s="7">
        <f t="shared" si="117"/>
        <v>6.25</v>
      </c>
      <c r="Y756" s="7">
        <f t="shared" si="116"/>
        <v>19.25</v>
      </c>
      <c r="AA756" s="18">
        <f>SUMIFS(Sheet3!C:C,Sheet3!B:B,'Franchise Wastage '!D756,Sheet3!A:A,'Franchise Wastage '!C757)</f>
        <v>20</v>
      </c>
      <c r="AC756" s="3">
        <f t="shared" si="111"/>
        <v>13</v>
      </c>
    </row>
    <row r="757" spans="1:29" ht="15" customHeight="1" x14ac:dyDescent="0.25">
      <c r="A757">
        <f t="shared" si="113"/>
        <v>20</v>
      </c>
      <c r="B757" s="20" t="s">
        <v>2165</v>
      </c>
      <c r="C757" s="20" t="s">
        <v>69</v>
      </c>
      <c r="D757" s="20" t="s">
        <v>338</v>
      </c>
      <c r="E757" s="20">
        <v>92.5</v>
      </c>
      <c r="F757" s="20">
        <v>2.8</v>
      </c>
      <c r="G757" s="10" t="s">
        <v>10</v>
      </c>
      <c r="H757" s="9">
        <v>7.5</v>
      </c>
      <c r="I757" s="9"/>
      <c r="J757" s="9">
        <v>1000</v>
      </c>
      <c r="K757" s="5">
        <f t="shared" si="114"/>
        <v>4.666666666666667</v>
      </c>
      <c r="L757" s="6">
        <f t="shared" si="109"/>
        <v>0</v>
      </c>
      <c r="M757" s="3"/>
      <c r="N757" s="11">
        <f t="shared" si="115"/>
        <v>12.166666666666668</v>
      </c>
      <c r="O757" s="5"/>
      <c r="P757" s="5">
        <v>1</v>
      </c>
      <c r="Q757" s="5">
        <v>0.25</v>
      </c>
      <c r="R757" s="12">
        <f t="shared" ref="R757:R819" si="118">N757+P757+Q757</f>
        <v>13.416666666666668</v>
      </c>
      <c r="S757" s="3"/>
      <c r="T757" s="9">
        <f>SUMIFS('Shop Wastage+CS Margin'!F:F,'Shop Wastage+CS Margin'!D:D,'Franchise Wastage '!D757,'Shop Wastage+CS Margin'!C:C,'Franchise Wastage '!C757)</f>
        <v>32</v>
      </c>
      <c r="U757" s="13">
        <f>SUMIFS('Shop Wastage+CS Margin'!A:A,'Shop Wastage+CS Margin'!D:D,'Franchise Wastage '!D757,'Shop Wastage+CS Margin'!C:C,'Franchise Wastage '!C757)</f>
        <v>5</v>
      </c>
      <c r="V757" s="16">
        <f t="shared" si="110"/>
        <v>18.666666666666668</v>
      </c>
      <c r="W757" s="7">
        <v>20</v>
      </c>
      <c r="X757" s="7">
        <f t="shared" si="117"/>
        <v>6.5833333333333321</v>
      </c>
      <c r="Y757" s="7">
        <f t="shared" si="116"/>
        <v>18.583333333333332</v>
      </c>
      <c r="AA757" s="18">
        <f>SUMIFS(Sheet3!C:C,Sheet3!B:B,'Franchise Wastage '!D757,Sheet3!A:A,'Franchise Wastage '!C758)</f>
        <v>0</v>
      </c>
      <c r="AC757" s="3">
        <f t="shared" si="111"/>
        <v>12</v>
      </c>
    </row>
    <row r="758" spans="1:29" ht="15" customHeight="1" x14ac:dyDescent="0.25">
      <c r="A758">
        <f t="shared" si="113"/>
        <v>19</v>
      </c>
      <c r="B758" s="20" t="s">
        <v>2165</v>
      </c>
      <c r="C758" s="20" t="s">
        <v>69</v>
      </c>
      <c r="D758" s="20" t="s">
        <v>339</v>
      </c>
      <c r="E758" s="20">
        <v>92.5</v>
      </c>
      <c r="F758" s="20">
        <v>2.4</v>
      </c>
      <c r="G758" s="10" t="s">
        <v>10</v>
      </c>
      <c r="H758" s="9">
        <v>7.5</v>
      </c>
      <c r="I758" s="9"/>
      <c r="J758" s="9">
        <v>1000</v>
      </c>
      <c r="K758" s="5">
        <f t="shared" si="114"/>
        <v>4</v>
      </c>
      <c r="L758" s="6">
        <f t="shared" ref="L758:L821" si="119">(((IF(G758="Pcs",F758,"0"))/J758)*1000)/($D$1*10)</f>
        <v>0</v>
      </c>
      <c r="M758" s="3"/>
      <c r="N758" s="11">
        <f t="shared" si="115"/>
        <v>11.5</v>
      </c>
      <c r="O758" s="5"/>
      <c r="P758" s="5">
        <v>1</v>
      </c>
      <c r="Q758" s="5">
        <v>0.25</v>
      </c>
      <c r="R758" s="12">
        <f t="shared" si="118"/>
        <v>12.75</v>
      </c>
      <c r="S758" s="3"/>
      <c r="T758" s="9">
        <f>SUMIFS('Shop Wastage+CS Margin'!F:F,'Shop Wastage+CS Margin'!D:D,'Franchise Wastage '!D758,'Shop Wastage+CS Margin'!C:C,'Franchise Wastage '!C758)</f>
        <v>30</v>
      </c>
      <c r="U758" s="13">
        <f>SUMIFS('Shop Wastage+CS Margin'!A:A,'Shop Wastage+CS Margin'!D:D,'Franchise Wastage '!D758,'Shop Wastage+CS Margin'!C:C,'Franchise Wastage '!C758)</f>
        <v>5</v>
      </c>
      <c r="V758" s="16">
        <f t="shared" si="110"/>
        <v>18</v>
      </c>
      <c r="W758" s="7">
        <v>19</v>
      </c>
      <c r="X758" s="7">
        <f t="shared" si="117"/>
        <v>6.25</v>
      </c>
      <c r="Y758" s="7">
        <f t="shared" si="116"/>
        <v>17.25</v>
      </c>
      <c r="AA758" s="18">
        <f>SUMIFS(Sheet3!C:C,Sheet3!B:B,'Franchise Wastage '!D758,Sheet3!A:A,'Franchise Wastage '!C759)</f>
        <v>20.399999999999999</v>
      </c>
      <c r="AC758" s="3">
        <f t="shared" si="111"/>
        <v>11</v>
      </c>
    </row>
    <row r="759" spans="1:29" ht="15" customHeight="1" x14ac:dyDescent="0.25">
      <c r="A759">
        <f t="shared" si="113"/>
        <v>20</v>
      </c>
      <c r="B759" s="20" t="s">
        <v>2165</v>
      </c>
      <c r="C759" s="20" t="s">
        <v>69</v>
      </c>
      <c r="D759" s="20" t="s">
        <v>509</v>
      </c>
      <c r="E759" s="20">
        <v>92.5</v>
      </c>
      <c r="F759" s="20">
        <v>3</v>
      </c>
      <c r="G759" s="10" t="s">
        <v>10</v>
      </c>
      <c r="H759" s="9">
        <v>7.5</v>
      </c>
      <c r="I759" s="9"/>
      <c r="J759" s="9">
        <v>1000</v>
      </c>
      <c r="K759" s="5">
        <f t="shared" si="114"/>
        <v>5</v>
      </c>
      <c r="L759" s="6">
        <f t="shared" si="119"/>
        <v>0</v>
      </c>
      <c r="M759" s="3"/>
      <c r="N759" s="11">
        <f t="shared" si="115"/>
        <v>12.5</v>
      </c>
      <c r="O759" s="5"/>
      <c r="P759" s="5">
        <v>1</v>
      </c>
      <c r="Q759" s="5">
        <v>0.25</v>
      </c>
      <c r="R759" s="12">
        <f t="shared" si="118"/>
        <v>13.75</v>
      </c>
      <c r="S759" s="3"/>
      <c r="T759" s="9">
        <f>SUMIFS('Shop Wastage+CS Margin'!F:F,'Shop Wastage+CS Margin'!D:D,'Franchise Wastage '!D759,'Shop Wastage+CS Margin'!C:C,'Franchise Wastage '!C759)</f>
        <v>32</v>
      </c>
      <c r="U759" s="13">
        <f>SUMIFS('Shop Wastage+CS Margin'!A:A,'Shop Wastage+CS Margin'!D:D,'Franchise Wastage '!D759,'Shop Wastage+CS Margin'!C:C,'Franchise Wastage '!C759)</f>
        <v>5</v>
      </c>
      <c r="V759" s="16">
        <f t="shared" si="110"/>
        <v>19</v>
      </c>
      <c r="W759" s="7">
        <v>20</v>
      </c>
      <c r="X759" s="7">
        <f t="shared" si="117"/>
        <v>6.25</v>
      </c>
      <c r="Y759" s="7">
        <f t="shared" si="116"/>
        <v>18.25</v>
      </c>
      <c r="AA759" s="18">
        <f>SUMIFS(Sheet3!C:C,Sheet3!B:B,'Franchise Wastage '!D759,Sheet3!A:A,'Franchise Wastage '!C760)</f>
        <v>0</v>
      </c>
      <c r="AC759" s="3">
        <f t="shared" si="111"/>
        <v>12</v>
      </c>
    </row>
    <row r="760" spans="1:29" ht="15" customHeight="1" x14ac:dyDescent="0.25">
      <c r="A760">
        <f t="shared" si="113"/>
        <v>20</v>
      </c>
      <c r="B760" s="20" t="s">
        <v>2165</v>
      </c>
      <c r="C760" s="20" t="s">
        <v>69</v>
      </c>
      <c r="D760" s="20" t="s">
        <v>510</v>
      </c>
      <c r="E760" s="20">
        <v>92.5</v>
      </c>
      <c r="F760" s="20">
        <v>2.8</v>
      </c>
      <c r="G760" s="10" t="s">
        <v>10</v>
      </c>
      <c r="H760" s="9">
        <v>7.5</v>
      </c>
      <c r="I760" s="9"/>
      <c r="J760" s="9">
        <v>1000</v>
      </c>
      <c r="K760" s="5">
        <f t="shared" si="114"/>
        <v>4.666666666666667</v>
      </c>
      <c r="L760" s="6">
        <f t="shared" si="119"/>
        <v>0</v>
      </c>
      <c r="M760" s="3"/>
      <c r="N760" s="11">
        <f t="shared" si="115"/>
        <v>12.166666666666668</v>
      </c>
      <c r="O760" s="5"/>
      <c r="P760" s="5">
        <v>1</v>
      </c>
      <c r="Q760" s="5">
        <v>0.25</v>
      </c>
      <c r="R760" s="12">
        <f t="shared" si="118"/>
        <v>13.416666666666668</v>
      </c>
      <c r="S760" s="3"/>
      <c r="T760" s="9">
        <f>SUMIFS('Shop Wastage+CS Margin'!F:F,'Shop Wastage+CS Margin'!D:D,'Franchise Wastage '!D760,'Shop Wastage+CS Margin'!C:C,'Franchise Wastage '!C760)</f>
        <v>32</v>
      </c>
      <c r="U760" s="13">
        <f>SUMIFS('Shop Wastage+CS Margin'!A:A,'Shop Wastage+CS Margin'!D:D,'Franchise Wastage '!D760,'Shop Wastage+CS Margin'!C:C,'Franchise Wastage '!C760)</f>
        <v>5</v>
      </c>
      <c r="V760" s="16">
        <f t="shared" si="110"/>
        <v>18.666666666666668</v>
      </c>
      <c r="W760" s="7">
        <v>20</v>
      </c>
      <c r="X760" s="7">
        <f t="shared" si="117"/>
        <v>6.5833333333333321</v>
      </c>
      <c r="Y760" s="7">
        <f t="shared" si="116"/>
        <v>18.583333333333332</v>
      </c>
      <c r="AA760" s="18">
        <f>SUMIFS(Sheet3!C:C,Sheet3!B:B,'Franchise Wastage '!D760,Sheet3!A:A,'Franchise Wastage '!C761)</f>
        <v>20</v>
      </c>
      <c r="AC760" s="3">
        <f t="shared" si="111"/>
        <v>12</v>
      </c>
    </row>
    <row r="761" spans="1:29" ht="15" customHeight="1" x14ac:dyDescent="0.25">
      <c r="A761">
        <f t="shared" si="113"/>
        <v>19</v>
      </c>
      <c r="B761" s="20" t="s">
        <v>2165</v>
      </c>
      <c r="C761" s="20" t="s">
        <v>69</v>
      </c>
      <c r="D761" s="20" t="s">
        <v>511</v>
      </c>
      <c r="E761" s="20">
        <v>92.5</v>
      </c>
      <c r="F761" s="20">
        <v>3.2</v>
      </c>
      <c r="G761" s="10" t="s">
        <v>10</v>
      </c>
      <c r="H761" s="9">
        <v>7.5</v>
      </c>
      <c r="I761" s="9"/>
      <c r="J761" s="9">
        <v>1000</v>
      </c>
      <c r="K761" s="5">
        <f t="shared" si="114"/>
        <v>5.333333333333333</v>
      </c>
      <c r="L761" s="6">
        <f t="shared" si="119"/>
        <v>0</v>
      </c>
      <c r="M761" s="3"/>
      <c r="N761" s="11">
        <f t="shared" si="115"/>
        <v>12.833333333333332</v>
      </c>
      <c r="O761" s="5"/>
      <c r="P761" s="5">
        <v>1</v>
      </c>
      <c r="Q761" s="5">
        <v>0.25</v>
      </c>
      <c r="R761" s="12">
        <f t="shared" si="118"/>
        <v>14.083333333333332</v>
      </c>
      <c r="S761" s="3"/>
      <c r="T761" s="9">
        <f>SUMIFS('Shop Wastage+CS Margin'!F:F,'Shop Wastage+CS Margin'!D:D,'Franchise Wastage '!D761,'Shop Wastage+CS Margin'!C:C,'Franchise Wastage '!C761)</f>
        <v>27</v>
      </c>
      <c r="U761" s="13">
        <f>SUMIFS('Shop Wastage+CS Margin'!A:A,'Shop Wastage+CS Margin'!D:D,'Franchise Wastage '!D761,'Shop Wastage+CS Margin'!C:C,'Franchise Wastage '!C761)</f>
        <v>5</v>
      </c>
      <c r="V761" s="16">
        <f t="shared" si="110"/>
        <v>19.333333333333332</v>
      </c>
      <c r="W761" s="7">
        <v>19</v>
      </c>
      <c r="X761" s="7">
        <f t="shared" si="117"/>
        <v>4.9166666666666679</v>
      </c>
      <c r="Y761" s="7">
        <f t="shared" si="116"/>
        <v>12.916666666666668</v>
      </c>
      <c r="AA761" s="18">
        <f>SUMIFS(Sheet3!C:C,Sheet3!B:B,'Franchise Wastage '!D761,Sheet3!A:A,'Franchise Wastage '!C762)</f>
        <v>0</v>
      </c>
      <c r="AC761" s="3">
        <f t="shared" si="111"/>
        <v>8</v>
      </c>
    </row>
    <row r="762" spans="1:29" ht="15" customHeight="1" x14ac:dyDescent="0.25">
      <c r="A762">
        <f t="shared" si="113"/>
        <v>23</v>
      </c>
      <c r="B762" s="20" t="s">
        <v>2165</v>
      </c>
      <c r="C762" s="20" t="s">
        <v>69</v>
      </c>
      <c r="D762" s="20" t="s">
        <v>512</v>
      </c>
      <c r="E762" s="20">
        <v>92.5</v>
      </c>
      <c r="F762" s="20">
        <v>5</v>
      </c>
      <c r="G762" s="10" t="s">
        <v>10</v>
      </c>
      <c r="H762" s="9">
        <v>7.5</v>
      </c>
      <c r="I762" s="9"/>
      <c r="J762" s="9">
        <v>1000</v>
      </c>
      <c r="K762" s="5">
        <f t="shared" si="114"/>
        <v>8.3333333333333339</v>
      </c>
      <c r="L762" s="6">
        <f t="shared" si="119"/>
        <v>0</v>
      </c>
      <c r="M762" s="3"/>
      <c r="N762" s="11">
        <f t="shared" si="115"/>
        <v>15.833333333333334</v>
      </c>
      <c r="O762" s="5"/>
      <c r="P762" s="5">
        <v>1</v>
      </c>
      <c r="Q762" s="5">
        <v>0.25</v>
      </c>
      <c r="R762" s="12">
        <f t="shared" si="118"/>
        <v>17.083333333333336</v>
      </c>
      <c r="S762" s="3"/>
      <c r="T762" s="9">
        <f>SUMIFS('Shop Wastage+CS Margin'!F:F,'Shop Wastage+CS Margin'!D:D,'Franchise Wastage '!D762,'Shop Wastage+CS Margin'!C:C,'Franchise Wastage '!C762)</f>
        <v>35</v>
      </c>
      <c r="U762" s="13">
        <f>SUMIFS('Shop Wastage+CS Margin'!A:A,'Shop Wastage+CS Margin'!D:D,'Franchise Wastage '!D762,'Shop Wastage+CS Margin'!C:C,'Franchise Wastage '!C762)</f>
        <v>5</v>
      </c>
      <c r="V762" s="16">
        <f t="shared" si="110"/>
        <v>22.333333333333336</v>
      </c>
      <c r="W762" s="7">
        <v>23</v>
      </c>
      <c r="X762" s="7">
        <f t="shared" si="117"/>
        <v>5.9166666666666643</v>
      </c>
      <c r="Y762" s="7">
        <f t="shared" si="116"/>
        <v>17.916666666666664</v>
      </c>
      <c r="AA762" s="18">
        <f>SUMIFS(Sheet3!C:C,Sheet3!B:B,'Franchise Wastage '!D762,Sheet3!A:A,'Franchise Wastage '!#REF!)</f>
        <v>0</v>
      </c>
      <c r="AC762" s="3">
        <f t="shared" si="111"/>
        <v>12</v>
      </c>
    </row>
    <row r="763" spans="1:29" ht="15" customHeight="1" x14ac:dyDescent="0.25">
      <c r="A763">
        <f t="shared" si="113"/>
        <v>20</v>
      </c>
      <c r="B763" s="20" t="s">
        <v>2165</v>
      </c>
      <c r="C763" s="20" t="s">
        <v>69</v>
      </c>
      <c r="D763" s="20" t="s">
        <v>513</v>
      </c>
      <c r="E763" s="20">
        <v>92.5</v>
      </c>
      <c r="F763" s="20">
        <v>2.8</v>
      </c>
      <c r="G763" s="10" t="s">
        <v>10</v>
      </c>
      <c r="H763" s="9">
        <v>7.5</v>
      </c>
      <c r="I763" s="9"/>
      <c r="J763" s="9">
        <v>1000</v>
      </c>
      <c r="K763" s="5">
        <f t="shared" si="114"/>
        <v>4.666666666666667</v>
      </c>
      <c r="L763" s="6">
        <f t="shared" si="119"/>
        <v>0</v>
      </c>
      <c r="M763" s="3"/>
      <c r="N763" s="11">
        <f t="shared" si="115"/>
        <v>12.166666666666668</v>
      </c>
      <c r="O763" s="5"/>
      <c r="P763" s="5">
        <v>1</v>
      </c>
      <c r="Q763" s="5">
        <v>0.25</v>
      </c>
      <c r="R763" s="12">
        <f t="shared" si="118"/>
        <v>13.416666666666668</v>
      </c>
      <c r="S763" s="3"/>
      <c r="T763" s="9">
        <f>SUMIFS('Shop Wastage+CS Margin'!F:F,'Shop Wastage+CS Margin'!D:D,'Franchise Wastage '!D763,'Shop Wastage+CS Margin'!C:C,'Franchise Wastage '!C763)</f>
        <v>32</v>
      </c>
      <c r="U763" s="13">
        <f>SUMIFS('Shop Wastage+CS Margin'!A:A,'Shop Wastage+CS Margin'!D:D,'Franchise Wastage '!D763,'Shop Wastage+CS Margin'!C:C,'Franchise Wastage '!C763)</f>
        <v>5</v>
      </c>
      <c r="V763" s="16">
        <f t="shared" si="110"/>
        <v>18.666666666666668</v>
      </c>
      <c r="W763" s="7">
        <v>20</v>
      </c>
      <c r="X763" s="7">
        <f t="shared" si="117"/>
        <v>6.5833333333333321</v>
      </c>
      <c r="Y763" s="7">
        <f t="shared" si="116"/>
        <v>18.583333333333332</v>
      </c>
      <c r="AA763" s="18">
        <f>SUMIFS(Sheet3!C:C,Sheet3!B:B,'Franchise Wastage '!D763,Sheet3!A:A,'Franchise Wastage '!C764)</f>
        <v>22</v>
      </c>
      <c r="AC763" s="3">
        <f t="shared" si="111"/>
        <v>12</v>
      </c>
    </row>
    <row r="764" spans="1:29" ht="15" customHeight="1" x14ac:dyDescent="0.25">
      <c r="A764">
        <f t="shared" si="113"/>
        <v>23</v>
      </c>
      <c r="B764" s="20" t="s">
        <v>2165</v>
      </c>
      <c r="C764" s="20" t="s">
        <v>69</v>
      </c>
      <c r="D764" s="20" t="s">
        <v>514</v>
      </c>
      <c r="E764" s="20">
        <v>70</v>
      </c>
      <c r="F764" s="20">
        <v>1</v>
      </c>
      <c r="G764" s="10" t="s">
        <v>10</v>
      </c>
      <c r="H764" s="9">
        <v>15</v>
      </c>
      <c r="I764" s="9"/>
      <c r="J764" s="9">
        <v>1000</v>
      </c>
      <c r="K764" s="5">
        <f t="shared" si="114"/>
        <v>1.6666666666666667</v>
      </c>
      <c r="L764" s="6">
        <f t="shared" si="119"/>
        <v>0</v>
      </c>
      <c r="M764" s="3"/>
      <c r="N764" s="11">
        <f t="shared" si="115"/>
        <v>16.666666666666668</v>
      </c>
      <c r="O764" s="5"/>
      <c r="P764" s="5">
        <v>1</v>
      </c>
      <c r="Q764" s="5">
        <v>0.25</v>
      </c>
      <c r="R764" s="12">
        <f t="shared" si="118"/>
        <v>17.916666666666668</v>
      </c>
      <c r="S764" s="3"/>
      <c r="T764" s="9">
        <f>SUMIFS('Shop Wastage+CS Margin'!F:F,'Shop Wastage+CS Margin'!D:D,'Franchise Wastage '!D764,'Shop Wastage+CS Margin'!C:C,'Franchise Wastage '!C764)</f>
        <v>32</v>
      </c>
      <c r="U764" s="13">
        <f>SUMIFS('Shop Wastage+CS Margin'!A:A,'Shop Wastage+CS Margin'!D:D,'Franchise Wastage '!D764,'Shop Wastage+CS Margin'!C:C,'Franchise Wastage '!C764)</f>
        <v>5</v>
      </c>
      <c r="V764" s="16">
        <f t="shared" si="110"/>
        <v>23.166666666666668</v>
      </c>
      <c r="W764" s="7">
        <v>23</v>
      </c>
      <c r="X764" s="7">
        <f t="shared" si="117"/>
        <v>5.0833333333333321</v>
      </c>
      <c r="Y764" s="7">
        <f t="shared" si="116"/>
        <v>14.083333333333332</v>
      </c>
      <c r="AA764" s="18">
        <f>SUMIFS(Sheet3!C:C,Sheet3!B:B,'Franchise Wastage '!D764,Sheet3!A:A,'Franchise Wastage '!C765)</f>
        <v>0</v>
      </c>
      <c r="AC764" s="3">
        <f t="shared" si="111"/>
        <v>9</v>
      </c>
    </row>
    <row r="765" spans="1:29" ht="15" customHeight="1" x14ac:dyDescent="0.25">
      <c r="A765">
        <f t="shared" si="113"/>
        <v>21</v>
      </c>
      <c r="B765" s="20" t="s">
        <v>2165</v>
      </c>
      <c r="C765" s="20" t="s">
        <v>69</v>
      </c>
      <c r="D765" s="20" t="s">
        <v>515</v>
      </c>
      <c r="E765" s="20">
        <v>92.5</v>
      </c>
      <c r="F765" s="20">
        <v>3.5</v>
      </c>
      <c r="G765" s="10" t="s">
        <v>10</v>
      </c>
      <c r="H765" s="9">
        <v>7.5</v>
      </c>
      <c r="I765" s="9"/>
      <c r="J765" s="9">
        <v>1000</v>
      </c>
      <c r="K765" s="5">
        <f t="shared" si="114"/>
        <v>5.833333333333333</v>
      </c>
      <c r="L765" s="6">
        <f t="shared" si="119"/>
        <v>0</v>
      </c>
      <c r="M765" s="3"/>
      <c r="N765" s="11">
        <f t="shared" si="115"/>
        <v>13.333333333333332</v>
      </c>
      <c r="O765" s="5"/>
      <c r="P765" s="5">
        <v>1</v>
      </c>
      <c r="Q765" s="5">
        <v>0.25</v>
      </c>
      <c r="R765" s="12">
        <f t="shared" si="118"/>
        <v>14.583333333333332</v>
      </c>
      <c r="S765" s="3"/>
      <c r="T765" s="9">
        <f>SUMIFS('Shop Wastage+CS Margin'!F:F,'Shop Wastage+CS Margin'!D:D,'Franchise Wastage '!D765,'Shop Wastage+CS Margin'!C:C,'Franchise Wastage '!C765)</f>
        <v>32</v>
      </c>
      <c r="U765" s="13">
        <f>SUMIFS('Shop Wastage+CS Margin'!A:A,'Shop Wastage+CS Margin'!D:D,'Franchise Wastage '!D765,'Shop Wastage+CS Margin'!C:C,'Franchise Wastage '!C765)</f>
        <v>5</v>
      </c>
      <c r="V765" s="16">
        <f t="shared" si="110"/>
        <v>19.833333333333332</v>
      </c>
      <c r="W765" s="7">
        <v>21</v>
      </c>
      <c r="X765" s="7">
        <f t="shared" si="117"/>
        <v>6.4166666666666679</v>
      </c>
      <c r="Y765" s="7">
        <f t="shared" si="116"/>
        <v>17.416666666666668</v>
      </c>
      <c r="AA765" s="18">
        <f>SUMIFS(Sheet3!C:C,Sheet3!B:B,'Franchise Wastage '!D765,Sheet3!A:A,'Franchise Wastage '!C766)</f>
        <v>0</v>
      </c>
      <c r="AC765" s="3">
        <f t="shared" si="111"/>
        <v>11</v>
      </c>
    </row>
    <row r="766" spans="1:29" ht="15" customHeight="1" x14ac:dyDescent="0.25">
      <c r="A766">
        <f t="shared" si="113"/>
        <v>19</v>
      </c>
      <c r="B766" s="20" t="s">
        <v>2165</v>
      </c>
      <c r="C766" s="20" t="s">
        <v>69</v>
      </c>
      <c r="D766" s="20" t="s">
        <v>516</v>
      </c>
      <c r="E766" s="20">
        <v>92.5</v>
      </c>
      <c r="F766" s="20">
        <v>2.6</v>
      </c>
      <c r="G766" s="10" t="s">
        <v>10</v>
      </c>
      <c r="H766" s="9">
        <v>7.5</v>
      </c>
      <c r="I766" s="9"/>
      <c r="J766" s="9">
        <v>1000</v>
      </c>
      <c r="K766" s="5">
        <f t="shared" si="114"/>
        <v>4.333333333333333</v>
      </c>
      <c r="L766" s="6">
        <f t="shared" si="119"/>
        <v>0</v>
      </c>
      <c r="M766" s="3"/>
      <c r="N766" s="11">
        <f t="shared" si="115"/>
        <v>11.833333333333332</v>
      </c>
      <c r="O766" s="5"/>
      <c r="P766" s="5">
        <v>1</v>
      </c>
      <c r="Q766" s="5">
        <v>0.25</v>
      </c>
      <c r="R766" s="12">
        <f t="shared" si="118"/>
        <v>13.083333333333332</v>
      </c>
      <c r="S766" s="3"/>
      <c r="T766" s="9">
        <f>SUMIFS('Shop Wastage+CS Margin'!F:F,'Shop Wastage+CS Margin'!D:D,'Franchise Wastage '!D766,'Shop Wastage+CS Margin'!C:C,'Franchise Wastage '!C766)</f>
        <v>32</v>
      </c>
      <c r="U766" s="13">
        <f>SUMIFS('Shop Wastage+CS Margin'!A:A,'Shop Wastage+CS Margin'!D:D,'Franchise Wastage '!D766,'Shop Wastage+CS Margin'!C:C,'Franchise Wastage '!C766)</f>
        <v>5</v>
      </c>
      <c r="V766" s="16">
        <f t="shared" si="110"/>
        <v>18.333333333333332</v>
      </c>
      <c r="W766" s="7">
        <v>19</v>
      </c>
      <c r="X766" s="7">
        <f t="shared" si="117"/>
        <v>5.9166666666666679</v>
      </c>
      <c r="Y766" s="7">
        <f t="shared" si="116"/>
        <v>18.916666666666668</v>
      </c>
      <c r="AA766" s="18">
        <f>SUMIFS(Sheet3!C:C,Sheet3!B:B,'Franchise Wastage '!D766,Sheet3!A:A,'Franchise Wastage '!C767)</f>
        <v>19</v>
      </c>
      <c r="AC766" s="3">
        <f t="shared" si="111"/>
        <v>13</v>
      </c>
    </row>
    <row r="767" spans="1:29" ht="15" customHeight="1" x14ac:dyDescent="0.25">
      <c r="A767">
        <f t="shared" si="113"/>
        <v>20</v>
      </c>
      <c r="B767" s="20" t="s">
        <v>2165</v>
      </c>
      <c r="C767" s="20" t="s">
        <v>69</v>
      </c>
      <c r="D767" s="20" t="s">
        <v>517</v>
      </c>
      <c r="E767" s="20">
        <v>92.5</v>
      </c>
      <c r="F767" s="20">
        <v>3.2</v>
      </c>
      <c r="G767" s="10" t="s">
        <v>10</v>
      </c>
      <c r="H767" s="9">
        <v>7.5</v>
      </c>
      <c r="I767" s="9"/>
      <c r="J767" s="9">
        <v>1000</v>
      </c>
      <c r="K767" s="5">
        <f t="shared" si="114"/>
        <v>5.333333333333333</v>
      </c>
      <c r="L767" s="6">
        <f t="shared" si="119"/>
        <v>0</v>
      </c>
      <c r="M767" s="3"/>
      <c r="N767" s="11">
        <f t="shared" si="115"/>
        <v>12.833333333333332</v>
      </c>
      <c r="O767" s="5"/>
      <c r="P767" s="5">
        <v>1</v>
      </c>
      <c r="Q767" s="5">
        <v>0.25</v>
      </c>
      <c r="R767" s="12">
        <f t="shared" si="118"/>
        <v>14.083333333333332</v>
      </c>
      <c r="S767" s="3"/>
      <c r="T767" s="9">
        <f>SUMIFS('Shop Wastage+CS Margin'!F:F,'Shop Wastage+CS Margin'!D:D,'Franchise Wastage '!D767,'Shop Wastage+CS Margin'!C:C,'Franchise Wastage '!C767)</f>
        <v>30</v>
      </c>
      <c r="U767" s="13">
        <f>SUMIFS('Shop Wastage+CS Margin'!A:A,'Shop Wastage+CS Margin'!D:D,'Franchise Wastage '!D767,'Shop Wastage+CS Margin'!C:C,'Franchise Wastage '!C767)</f>
        <v>5</v>
      </c>
      <c r="V767" s="16">
        <f t="shared" si="110"/>
        <v>19.333333333333332</v>
      </c>
      <c r="W767" s="7">
        <v>20</v>
      </c>
      <c r="X767" s="7">
        <f t="shared" si="117"/>
        <v>5.9166666666666679</v>
      </c>
      <c r="Y767" s="7">
        <f t="shared" si="116"/>
        <v>15.916666666666668</v>
      </c>
      <c r="AA767" s="18">
        <f>SUMIFS(Sheet3!C:C,Sheet3!B:B,'Franchise Wastage '!D767,Sheet3!A:A,'Franchise Wastage '!C768)</f>
        <v>0</v>
      </c>
      <c r="AC767" s="3">
        <f t="shared" si="111"/>
        <v>10</v>
      </c>
    </row>
    <row r="768" spans="1:29" ht="15" customHeight="1" x14ac:dyDescent="0.25">
      <c r="A768">
        <f t="shared" si="113"/>
        <v>21</v>
      </c>
      <c r="B768" s="20" t="s">
        <v>2165</v>
      </c>
      <c r="C768" s="20" t="s">
        <v>69</v>
      </c>
      <c r="D768" s="20" t="s">
        <v>518</v>
      </c>
      <c r="E768" s="20">
        <v>92.5</v>
      </c>
      <c r="F768" s="20">
        <v>3.5</v>
      </c>
      <c r="G768" s="10" t="s">
        <v>10</v>
      </c>
      <c r="H768" s="9">
        <v>7.5</v>
      </c>
      <c r="I768" s="9"/>
      <c r="J768" s="9">
        <v>1000</v>
      </c>
      <c r="K768" s="5">
        <f t="shared" si="114"/>
        <v>5.833333333333333</v>
      </c>
      <c r="L768" s="6">
        <f t="shared" si="119"/>
        <v>0</v>
      </c>
      <c r="M768" s="3"/>
      <c r="N768" s="11">
        <f t="shared" si="115"/>
        <v>13.333333333333332</v>
      </c>
      <c r="O768" s="5"/>
      <c r="P768" s="5">
        <v>1</v>
      </c>
      <c r="Q768" s="5">
        <v>0.25</v>
      </c>
      <c r="R768" s="12">
        <f t="shared" si="118"/>
        <v>14.583333333333332</v>
      </c>
      <c r="S768" s="3"/>
      <c r="T768" s="9">
        <f>SUMIFS('Shop Wastage+CS Margin'!F:F,'Shop Wastage+CS Margin'!D:D,'Franchise Wastage '!D768,'Shop Wastage+CS Margin'!C:C,'Franchise Wastage '!C768)</f>
        <v>37</v>
      </c>
      <c r="U768" s="13">
        <f>SUMIFS('Shop Wastage+CS Margin'!A:A,'Shop Wastage+CS Margin'!D:D,'Franchise Wastage '!D768,'Shop Wastage+CS Margin'!C:C,'Franchise Wastage '!C768)</f>
        <v>5</v>
      </c>
      <c r="V768" s="16">
        <f t="shared" si="110"/>
        <v>19.833333333333332</v>
      </c>
      <c r="W768" s="7">
        <v>21</v>
      </c>
      <c r="X768" s="7">
        <f t="shared" si="117"/>
        <v>6.4166666666666679</v>
      </c>
      <c r="Y768" s="7">
        <f t="shared" si="116"/>
        <v>22.416666666666668</v>
      </c>
      <c r="AA768" s="18">
        <f>SUMIFS(Sheet3!C:C,Sheet3!B:B,'Franchise Wastage '!D768,Sheet3!A:A,'Franchise Wastage '!C769)</f>
        <v>22</v>
      </c>
      <c r="AC768" s="3">
        <f t="shared" si="111"/>
        <v>16</v>
      </c>
    </row>
    <row r="769" spans="1:29" ht="15" customHeight="1" x14ac:dyDescent="0.25">
      <c r="A769">
        <f t="shared" si="113"/>
        <v>20</v>
      </c>
      <c r="B769" s="20" t="s">
        <v>2165</v>
      </c>
      <c r="C769" s="20" t="s">
        <v>69</v>
      </c>
      <c r="D769" s="20" t="s">
        <v>519</v>
      </c>
      <c r="E769" s="20">
        <v>92.5</v>
      </c>
      <c r="F769" s="20">
        <v>2.8</v>
      </c>
      <c r="G769" s="10" t="s">
        <v>10</v>
      </c>
      <c r="H769" s="9">
        <v>7.5</v>
      </c>
      <c r="I769" s="9"/>
      <c r="J769" s="9">
        <v>1000</v>
      </c>
      <c r="K769" s="5">
        <f t="shared" si="114"/>
        <v>4.666666666666667</v>
      </c>
      <c r="L769" s="6">
        <f t="shared" si="119"/>
        <v>0</v>
      </c>
      <c r="M769" s="3"/>
      <c r="N769" s="11">
        <f t="shared" si="115"/>
        <v>12.166666666666668</v>
      </c>
      <c r="O769" s="5"/>
      <c r="P769" s="5">
        <v>1</v>
      </c>
      <c r="Q769" s="5">
        <v>0.25</v>
      </c>
      <c r="R769" s="12">
        <f t="shared" si="118"/>
        <v>13.416666666666668</v>
      </c>
      <c r="S769" s="3"/>
      <c r="T769" s="9">
        <f>SUMIFS('Shop Wastage+CS Margin'!F:F,'Shop Wastage+CS Margin'!D:D,'Franchise Wastage '!D769,'Shop Wastage+CS Margin'!C:C,'Franchise Wastage '!C769)</f>
        <v>30</v>
      </c>
      <c r="U769" s="13">
        <f>SUMIFS('Shop Wastage+CS Margin'!A:A,'Shop Wastage+CS Margin'!D:D,'Franchise Wastage '!D769,'Shop Wastage+CS Margin'!C:C,'Franchise Wastage '!C769)</f>
        <v>5</v>
      </c>
      <c r="V769" s="16">
        <f t="shared" si="110"/>
        <v>18.666666666666668</v>
      </c>
      <c r="W769" s="7">
        <v>20</v>
      </c>
      <c r="X769" s="7">
        <f t="shared" si="117"/>
        <v>6.5833333333333321</v>
      </c>
      <c r="Y769" s="7">
        <f t="shared" si="116"/>
        <v>16.583333333333332</v>
      </c>
      <c r="AA769" s="18">
        <f>SUMIFS(Sheet3!C:C,Sheet3!B:B,'Franchise Wastage '!D769,Sheet3!A:A,'Franchise Wastage '!C770)</f>
        <v>0</v>
      </c>
      <c r="AC769" s="3">
        <f t="shared" si="111"/>
        <v>10</v>
      </c>
    </row>
    <row r="770" spans="1:29" ht="15" customHeight="1" x14ac:dyDescent="0.25">
      <c r="A770">
        <f t="shared" si="113"/>
        <v>27</v>
      </c>
      <c r="B770" s="20" t="s">
        <v>520</v>
      </c>
      <c r="C770" s="20" t="s">
        <v>424</v>
      </c>
      <c r="D770" s="20" t="s">
        <v>521</v>
      </c>
      <c r="E770" s="20">
        <v>95</v>
      </c>
      <c r="F770" s="20">
        <v>700</v>
      </c>
      <c r="G770" s="10" t="s">
        <v>20</v>
      </c>
      <c r="H770" s="9">
        <v>0</v>
      </c>
      <c r="I770" s="9"/>
      <c r="J770" s="9">
        <v>55</v>
      </c>
      <c r="K770" s="5">
        <f t="shared" si="114"/>
        <v>0</v>
      </c>
      <c r="L770" s="6">
        <f t="shared" si="119"/>
        <v>21.212121212121211</v>
      </c>
      <c r="M770" s="3"/>
      <c r="N770" s="11">
        <f t="shared" si="115"/>
        <v>21.212121212121211</v>
      </c>
      <c r="O770" s="5"/>
      <c r="P770" s="5">
        <v>1</v>
      </c>
      <c r="Q770" s="5">
        <v>0.25</v>
      </c>
      <c r="R770" s="12">
        <f t="shared" si="118"/>
        <v>22.462121212121211</v>
      </c>
      <c r="S770" s="3"/>
      <c r="T770" s="9">
        <f>SUMIFS('Shop Wastage+CS Margin'!F:F,'Shop Wastage+CS Margin'!D:D,'Franchise Wastage '!D770,'Shop Wastage+CS Margin'!C:C,'Franchise Wastage '!C770)</f>
        <v>37</v>
      </c>
      <c r="U770" s="13">
        <f>SUMIFS('Shop Wastage+CS Margin'!A:A,'Shop Wastage+CS Margin'!D:D,'Franchise Wastage '!D770,'Shop Wastage+CS Margin'!C:C,'Franchise Wastage '!C770)</f>
        <v>5</v>
      </c>
      <c r="V770" s="16">
        <f t="shared" si="110"/>
        <v>27.712121212121211</v>
      </c>
      <c r="W770" s="3">
        <v>27</v>
      </c>
      <c r="X770" s="7">
        <f t="shared" si="117"/>
        <v>4.537878787878789</v>
      </c>
      <c r="Y770" s="7">
        <f t="shared" si="116"/>
        <v>14.537878787878789</v>
      </c>
      <c r="AA770" s="18">
        <f>SUMIFS(Sheet3!C:C,Sheet3!B:B,'Franchise Wastage '!D770,Sheet3!A:A,'Franchise Wastage '!C771)</f>
        <v>0</v>
      </c>
      <c r="AC770" s="3">
        <f t="shared" si="111"/>
        <v>10</v>
      </c>
    </row>
    <row r="771" spans="1:29" ht="15" customHeight="1" x14ac:dyDescent="0.25">
      <c r="A771">
        <f t="shared" si="113"/>
        <v>15</v>
      </c>
      <c r="B771" s="20" t="s">
        <v>520</v>
      </c>
      <c r="C771" s="20" t="s">
        <v>221</v>
      </c>
      <c r="D771" s="20" t="s">
        <v>229</v>
      </c>
      <c r="E771" s="20">
        <v>100</v>
      </c>
      <c r="F771" s="20">
        <v>5.2</v>
      </c>
      <c r="G771" s="10" t="s">
        <v>10</v>
      </c>
      <c r="H771" s="9">
        <v>0</v>
      </c>
      <c r="I771" s="9"/>
      <c r="J771" s="9">
        <v>1000</v>
      </c>
      <c r="K771" s="5">
        <f t="shared" si="114"/>
        <v>8.6666666666666661</v>
      </c>
      <c r="L771" s="6">
        <f t="shared" si="119"/>
        <v>0</v>
      </c>
      <c r="M771" s="3"/>
      <c r="N771" s="11">
        <f t="shared" si="115"/>
        <v>8.6666666666666661</v>
      </c>
      <c r="O771" s="5"/>
      <c r="P771" s="5">
        <v>1</v>
      </c>
      <c r="Q771" s="5">
        <v>0.25</v>
      </c>
      <c r="R771" s="12">
        <f t="shared" si="118"/>
        <v>9.9166666666666661</v>
      </c>
      <c r="S771" s="3"/>
      <c r="T771" s="9">
        <f>SUMIFS('Shop Wastage+CS Margin'!F:F,'Shop Wastage+CS Margin'!D:D,'Franchise Wastage '!D771,'Shop Wastage+CS Margin'!C:C,'Franchise Wastage '!C771)</f>
        <v>29</v>
      </c>
      <c r="U771" s="13">
        <f>SUMIFS('Shop Wastage+CS Margin'!A:A,'Shop Wastage+CS Margin'!D:D,'Franchise Wastage '!D771,'Shop Wastage+CS Margin'!C:C,'Franchise Wastage '!C771)</f>
        <v>5</v>
      </c>
      <c r="V771" s="16">
        <f t="shared" si="110"/>
        <v>15.166666666666666</v>
      </c>
      <c r="W771" s="3">
        <v>15</v>
      </c>
      <c r="X771" s="7">
        <f t="shared" si="117"/>
        <v>5.0833333333333339</v>
      </c>
      <c r="Y771" s="7">
        <f t="shared" si="116"/>
        <v>19.083333333333336</v>
      </c>
      <c r="AA771" s="18">
        <f>SUMIFS(Sheet3!C:C,Sheet3!B:B,'Franchise Wastage '!D771,Sheet3!A:A,'Franchise Wastage '!C772)</f>
        <v>18</v>
      </c>
      <c r="AC771" s="3">
        <f t="shared" si="111"/>
        <v>14</v>
      </c>
    </row>
    <row r="772" spans="1:29" ht="15" customHeight="1" x14ac:dyDescent="0.25">
      <c r="A772">
        <f t="shared" si="113"/>
        <v>15</v>
      </c>
      <c r="B772" s="20" t="s">
        <v>520</v>
      </c>
      <c r="C772" s="20" t="s">
        <v>221</v>
      </c>
      <c r="D772" s="20" t="s">
        <v>230</v>
      </c>
      <c r="E772" s="20">
        <v>100</v>
      </c>
      <c r="F772" s="20">
        <v>5.2</v>
      </c>
      <c r="G772" s="10" t="s">
        <v>10</v>
      </c>
      <c r="H772" s="9">
        <v>0</v>
      </c>
      <c r="I772" s="9"/>
      <c r="J772" s="9">
        <v>1000</v>
      </c>
      <c r="K772" s="5">
        <f t="shared" si="114"/>
        <v>8.6666666666666661</v>
      </c>
      <c r="L772" s="6">
        <f t="shared" si="119"/>
        <v>0</v>
      </c>
      <c r="M772" s="3"/>
      <c r="N772" s="11">
        <f t="shared" si="115"/>
        <v>8.6666666666666661</v>
      </c>
      <c r="O772" s="5"/>
      <c r="P772" s="5">
        <v>1</v>
      </c>
      <c r="Q772" s="5">
        <v>0.25</v>
      </c>
      <c r="R772" s="12">
        <f t="shared" si="118"/>
        <v>9.9166666666666661</v>
      </c>
      <c r="S772" s="3"/>
      <c r="T772" s="9">
        <f>SUMIFS('Shop Wastage+CS Margin'!F:F,'Shop Wastage+CS Margin'!D:D,'Franchise Wastage '!D772,'Shop Wastage+CS Margin'!C:C,'Franchise Wastage '!C772)</f>
        <v>29</v>
      </c>
      <c r="U772" s="13">
        <f>SUMIFS('Shop Wastage+CS Margin'!A:A,'Shop Wastage+CS Margin'!D:D,'Franchise Wastage '!D772,'Shop Wastage+CS Margin'!C:C,'Franchise Wastage '!C772)</f>
        <v>5</v>
      </c>
      <c r="V772" s="16">
        <f t="shared" si="110"/>
        <v>15.166666666666666</v>
      </c>
      <c r="W772" s="3">
        <v>15</v>
      </c>
      <c r="X772" s="7">
        <f t="shared" si="117"/>
        <v>5.0833333333333339</v>
      </c>
      <c r="Y772" s="7">
        <f t="shared" si="116"/>
        <v>19.083333333333336</v>
      </c>
      <c r="AA772" s="18">
        <f>SUMIFS(Sheet3!C:C,Sheet3!B:B,'Franchise Wastage '!D772,Sheet3!A:A,'Franchise Wastage '!C773)</f>
        <v>0</v>
      </c>
      <c r="AC772" s="3">
        <f t="shared" si="111"/>
        <v>14</v>
      </c>
    </row>
    <row r="773" spans="1:29" ht="15" customHeight="1" x14ac:dyDescent="0.25">
      <c r="A773">
        <f t="shared" si="113"/>
        <v>27</v>
      </c>
      <c r="B773" s="20" t="s">
        <v>522</v>
      </c>
      <c r="C773" s="20" t="s">
        <v>477</v>
      </c>
      <c r="D773" s="20" t="s">
        <v>478</v>
      </c>
      <c r="E773" s="20">
        <v>75</v>
      </c>
      <c r="F773" s="20">
        <v>1</v>
      </c>
      <c r="G773" s="10" t="s">
        <v>10</v>
      </c>
      <c r="H773" s="9">
        <v>19</v>
      </c>
      <c r="I773" s="9"/>
      <c r="J773" s="9">
        <v>1000</v>
      </c>
      <c r="K773" s="5">
        <f t="shared" si="114"/>
        <v>1.6666666666666667</v>
      </c>
      <c r="L773" s="6">
        <f t="shared" si="119"/>
        <v>0</v>
      </c>
      <c r="M773" s="3"/>
      <c r="N773" s="11">
        <f t="shared" si="115"/>
        <v>20.666666666666668</v>
      </c>
      <c r="O773" s="5"/>
      <c r="P773" s="5">
        <v>1</v>
      </c>
      <c r="Q773" s="5">
        <v>0.25</v>
      </c>
      <c r="R773" s="12">
        <f t="shared" si="118"/>
        <v>21.916666666666668</v>
      </c>
      <c r="S773" s="3"/>
      <c r="T773" s="9">
        <f>SUMIFS('Shop Wastage+CS Margin'!F:F,'Shop Wastage+CS Margin'!D:D,'Franchise Wastage '!D773,'Shop Wastage+CS Margin'!C:C,'Franchise Wastage '!C773)</f>
        <v>37</v>
      </c>
      <c r="U773" s="13">
        <f>SUMIFS('Shop Wastage+CS Margin'!A:A,'Shop Wastage+CS Margin'!D:D,'Franchise Wastage '!D773,'Shop Wastage+CS Margin'!C:C,'Franchise Wastage '!C773)</f>
        <v>5</v>
      </c>
      <c r="V773" s="16">
        <f t="shared" ref="V773:V836" si="120">R773+U773+Q773</f>
        <v>27.166666666666668</v>
      </c>
      <c r="W773" s="3">
        <v>27</v>
      </c>
      <c r="X773" s="7">
        <f t="shared" si="117"/>
        <v>5.0833333333333321</v>
      </c>
      <c r="Y773" s="7">
        <f t="shared" si="116"/>
        <v>15.083333333333332</v>
      </c>
      <c r="AA773" s="18">
        <f>SUMIFS(Sheet3!C:C,Sheet3!B:B,'Franchise Wastage '!D773,Sheet3!A:A,'Franchise Wastage '!C774)</f>
        <v>0</v>
      </c>
      <c r="AC773" s="3">
        <f t="shared" si="111"/>
        <v>10</v>
      </c>
    </row>
    <row r="774" spans="1:29" ht="15" customHeight="1" x14ac:dyDescent="0.25">
      <c r="A774">
        <f t="shared" si="113"/>
        <v>23</v>
      </c>
      <c r="B774" s="20" t="s">
        <v>522</v>
      </c>
      <c r="C774" s="20" t="s">
        <v>38</v>
      </c>
      <c r="D774" s="20" t="s">
        <v>39</v>
      </c>
      <c r="E774" s="20">
        <v>75</v>
      </c>
      <c r="F774" s="20">
        <v>0.75</v>
      </c>
      <c r="G774" s="10" t="s">
        <v>10</v>
      </c>
      <c r="H774" s="9">
        <v>15</v>
      </c>
      <c r="I774" s="9"/>
      <c r="J774" s="9">
        <v>1000</v>
      </c>
      <c r="K774" s="5">
        <f t="shared" si="114"/>
        <v>1.25</v>
      </c>
      <c r="L774" s="6">
        <f t="shared" si="119"/>
        <v>0</v>
      </c>
      <c r="M774" s="3"/>
      <c r="N774" s="11">
        <f t="shared" si="115"/>
        <v>16.25</v>
      </c>
      <c r="O774" s="5"/>
      <c r="P774" s="5">
        <v>1</v>
      </c>
      <c r="Q774" s="5">
        <v>0.25</v>
      </c>
      <c r="R774" s="12">
        <f t="shared" si="118"/>
        <v>17.5</v>
      </c>
      <c r="S774" s="3"/>
      <c r="T774" s="9">
        <f>SUMIFS('Shop Wastage+CS Margin'!F:F,'Shop Wastage+CS Margin'!D:D,'Franchise Wastage '!D774,'Shop Wastage+CS Margin'!C:C,'Franchise Wastage '!C774)</f>
        <v>32</v>
      </c>
      <c r="U774" s="13">
        <f>SUMIFS('Shop Wastage+CS Margin'!A:A,'Shop Wastage+CS Margin'!D:D,'Franchise Wastage '!D774,'Shop Wastage+CS Margin'!C:C,'Franchise Wastage '!C774)</f>
        <v>5</v>
      </c>
      <c r="V774" s="16">
        <f t="shared" si="120"/>
        <v>22.75</v>
      </c>
      <c r="W774" s="3">
        <v>23</v>
      </c>
      <c r="X774" s="7">
        <f t="shared" si="117"/>
        <v>5.5</v>
      </c>
      <c r="Y774" s="7">
        <f t="shared" si="116"/>
        <v>14.5</v>
      </c>
      <c r="AA774" s="18">
        <f>SUMIFS(Sheet3!C:C,Sheet3!B:B,'Franchise Wastage '!D774,Sheet3!A:A,'Franchise Wastage '!C775)</f>
        <v>21.88372093023256</v>
      </c>
      <c r="AC774" s="3">
        <f t="shared" si="111"/>
        <v>9</v>
      </c>
    </row>
    <row r="775" spans="1:29" ht="15" customHeight="1" x14ac:dyDescent="0.25">
      <c r="A775">
        <f t="shared" si="113"/>
        <v>16</v>
      </c>
      <c r="B775" s="20" t="s">
        <v>522</v>
      </c>
      <c r="C775" s="20" t="s">
        <v>38</v>
      </c>
      <c r="D775" s="20" t="s">
        <v>479</v>
      </c>
      <c r="E775" s="20">
        <v>92.5</v>
      </c>
      <c r="F775" s="20">
        <v>3</v>
      </c>
      <c r="G775" s="10" t="s">
        <v>10</v>
      </c>
      <c r="H775" s="9">
        <v>7.5</v>
      </c>
      <c r="I775" s="9"/>
      <c r="J775" s="9">
        <v>1000</v>
      </c>
      <c r="K775" s="5">
        <f t="shared" si="114"/>
        <v>5</v>
      </c>
      <c r="L775" s="6">
        <f t="shared" si="119"/>
        <v>0</v>
      </c>
      <c r="M775" s="3"/>
      <c r="N775" s="11">
        <f t="shared" si="115"/>
        <v>12.5</v>
      </c>
      <c r="O775" s="5"/>
      <c r="P775" s="5">
        <v>1</v>
      </c>
      <c r="Q775" s="5">
        <v>0.25</v>
      </c>
      <c r="R775" s="12">
        <f t="shared" si="118"/>
        <v>13.75</v>
      </c>
      <c r="S775" s="3"/>
      <c r="T775" s="9">
        <f>SUMIFS('Shop Wastage+CS Margin'!F:F,'Shop Wastage+CS Margin'!D:D,'Franchise Wastage '!D775,'Shop Wastage+CS Margin'!C:C,'Franchise Wastage '!C775)</f>
        <v>20</v>
      </c>
      <c r="U775" s="13">
        <f>SUMIFS('Shop Wastage+CS Margin'!A:A,'Shop Wastage+CS Margin'!D:D,'Franchise Wastage '!D775,'Shop Wastage+CS Margin'!C:C,'Franchise Wastage '!C775)</f>
        <v>3</v>
      </c>
      <c r="V775" s="16">
        <f t="shared" si="120"/>
        <v>17</v>
      </c>
      <c r="W775" s="3">
        <v>16</v>
      </c>
      <c r="X775" s="7">
        <f t="shared" si="117"/>
        <v>2.25</v>
      </c>
      <c r="Y775" s="7">
        <f t="shared" si="116"/>
        <v>6.25</v>
      </c>
      <c r="AA775" s="18">
        <f>SUMIFS(Sheet3!C:C,Sheet3!B:B,'Franchise Wastage '!D775,Sheet3!A:A,'Franchise Wastage '!C776)</f>
        <v>0</v>
      </c>
      <c r="AC775" s="3">
        <f t="shared" si="111"/>
        <v>4</v>
      </c>
    </row>
    <row r="776" spans="1:29" ht="15" customHeight="1" x14ac:dyDescent="0.25">
      <c r="A776">
        <f t="shared" si="113"/>
        <v>22</v>
      </c>
      <c r="B776" s="20" t="s">
        <v>522</v>
      </c>
      <c r="C776" s="20" t="s">
        <v>158</v>
      </c>
      <c r="D776" s="20" t="s">
        <v>255</v>
      </c>
      <c r="E776" s="20">
        <v>85</v>
      </c>
      <c r="F776" s="20">
        <v>0.8</v>
      </c>
      <c r="G776" s="10" t="s">
        <v>10</v>
      </c>
      <c r="H776" s="9">
        <v>15</v>
      </c>
      <c r="I776" s="9"/>
      <c r="J776" s="9">
        <v>1000</v>
      </c>
      <c r="K776" s="5">
        <f t="shared" si="114"/>
        <v>1.3333333333333333</v>
      </c>
      <c r="L776" s="6">
        <f t="shared" si="119"/>
        <v>0</v>
      </c>
      <c r="M776" s="3"/>
      <c r="N776" s="11">
        <f t="shared" si="115"/>
        <v>16.333333333333332</v>
      </c>
      <c r="O776" s="5"/>
      <c r="P776" s="5">
        <v>1</v>
      </c>
      <c r="Q776" s="5">
        <v>0.25</v>
      </c>
      <c r="R776" s="12">
        <f t="shared" si="118"/>
        <v>17.583333333333332</v>
      </c>
      <c r="S776" s="3"/>
      <c r="T776" s="9">
        <f>SUMIFS('Shop Wastage+CS Margin'!F:F,'Shop Wastage+CS Margin'!D:D,'Franchise Wastage '!D776,'Shop Wastage+CS Margin'!C:C,'Franchise Wastage '!C776)</f>
        <v>31</v>
      </c>
      <c r="U776" s="13">
        <f>SUMIFS('Shop Wastage+CS Margin'!A:A,'Shop Wastage+CS Margin'!D:D,'Franchise Wastage '!D776,'Shop Wastage+CS Margin'!C:C,'Franchise Wastage '!C776)</f>
        <v>5</v>
      </c>
      <c r="V776" s="16">
        <f t="shared" si="120"/>
        <v>22.833333333333332</v>
      </c>
      <c r="W776" s="3">
        <v>22</v>
      </c>
      <c r="X776" s="7">
        <f t="shared" si="117"/>
        <v>4.4166666666666679</v>
      </c>
      <c r="Y776" s="7">
        <f t="shared" si="116"/>
        <v>13.416666666666668</v>
      </c>
      <c r="AA776" s="18">
        <f>SUMIFS(Sheet3!C:C,Sheet3!B:B,'Franchise Wastage '!D776,Sheet3!A:A,'Franchise Wastage '!C777)</f>
        <v>0</v>
      </c>
      <c r="AC776" s="3">
        <f t="shared" ref="AC776:AC839" si="121">T776-W776</f>
        <v>9</v>
      </c>
    </row>
    <row r="777" spans="1:29" ht="15" customHeight="1" x14ac:dyDescent="0.25">
      <c r="A777">
        <f t="shared" si="113"/>
        <v>21</v>
      </c>
      <c r="B777" s="20" t="s">
        <v>522</v>
      </c>
      <c r="C777" s="20" t="s">
        <v>264</v>
      </c>
      <c r="D777" s="20" t="s">
        <v>265</v>
      </c>
      <c r="E777" s="20">
        <v>92.5</v>
      </c>
      <c r="F777" s="20">
        <v>4.3</v>
      </c>
      <c r="G777" s="10" t="s">
        <v>10</v>
      </c>
      <c r="H777" s="9">
        <v>7.5</v>
      </c>
      <c r="I777" s="9"/>
      <c r="J777" s="9">
        <v>1000</v>
      </c>
      <c r="K777" s="5">
        <f t="shared" si="114"/>
        <v>7.166666666666667</v>
      </c>
      <c r="L777" s="6">
        <f t="shared" si="119"/>
        <v>0</v>
      </c>
      <c r="M777" s="3"/>
      <c r="N777" s="11">
        <f t="shared" si="115"/>
        <v>14.666666666666668</v>
      </c>
      <c r="O777" s="5"/>
      <c r="P777" s="5">
        <v>1</v>
      </c>
      <c r="Q777" s="5">
        <v>0.25</v>
      </c>
      <c r="R777" s="12">
        <f t="shared" si="118"/>
        <v>15.916666666666668</v>
      </c>
      <c r="S777" s="3"/>
      <c r="T777" s="9">
        <f>SUMIFS('Shop Wastage+CS Margin'!F:F,'Shop Wastage+CS Margin'!D:D,'Franchise Wastage '!D777,'Shop Wastage+CS Margin'!C:C,'Franchise Wastage '!C777)</f>
        <v>28</v>
      </c>
      <c r="U777" s="13">
        <f>SUMIFS('Shop Wastage+CS Margin'!A:A,'Shop Wastage+CS Margin'!D:D,'Franchise Wastage '!D777,'Shop Wastage+CS Margin'!C:C,'Franchise Wastage '!C777)</f>
        <v>5</v>
      </c>
      <c r="V777" s="16">
        <f t="shared" si="120"/>
        <v>21.166666666666668</v>
      </c>
      <c r="W777" s="3">
        <v>21</v>
      </c>
      <c r="X777" s="7">
        <f t="shared" si="117"/>
        <v>5.0833333333333321</v>
      </c>
      <c r="Y777" s="7">
        <f t="shared" si="116"/>
        <v>12.083333333333332</v>
      </c>
      <c r="AA777" s="18">
        <f>SUMIFS(Sheet3!C:C,Sheet3!B:B,'Franchise Wastage '!D777,Sheet3!A:A,'Franchise Wastage '!C778)</f>
        <v>26</v>
      </c>
      <c r="AC777" s="3">
        <f t="shared" si="121"/>
        <v>7</v>
      </c>
    </row>
    <row r="778" spans="1:29" ht="15" customHeight="1" x14ac:dyDescent="0.25">
      <c r="A778">
        <f t="shared" si="113"/>
        <v>21</v>
      </c>
      <c r="B778" s="20" t="s">
        <v>522</v>
      </c>
      <c r="C778" s="20" t="s">
        <v>264</v>
      </c>
      <c r="D778" s="20" t="s">
        <v>266</v>
      </c>
      <c r="E778" s="20">
        <v>92.5</v>
      </c>
      <c r="F778" s="20">
        <v>4.3</v>
      </c>
      <c r="G778" s="10" t="s">
        <v>10</v>
      </c>
      <c r="H778" s="9">
        <v>7.5</v>
      </c>
      <c r="I778" s="9"/>
      <c r="J778" s="9">
        <v>1000</v>
      </c>
      <c r="K778" s="5">
        <f t="shared" si="114"/>
        <v>7.166666666666667</v>
      </c>
      <c r="L778" s="6">
        <f t="shared" si="119"/>
        <v>0</v>
      </c>
      <c r="M778" s="3"/>
      <c r="N778" s="11">
        <f t="shared" si="115"/>
        <v>14.666666666666668</v>
      </c>
      <c r="O778" s="5"/>
      <c r="P778" s="5">
        <v>1</v>
      </c>
      <c r="Q778" s="5">
        <v>0.25</v>
      </c>
      <c r="R778" s="12">
        <f t="shared" si="118"/>
        <v>15.916666666666668</v>
      </c>
      <c r="S778" s="3"/>
      <c r="T778" s="9">
        <f>SUMIFS('Shop Wastage+CS Margin'!F:F,'Shop Wastage+CS Margin'!D:D,'Franchise Wastage '!D778,'Shop Wastage+CS Margin'!C:C,'Franchise Wastage '!C778)</f>
        <v>28</v>
      </c>
      <c r="U778" s="13">
        <f>SUMIFS('Shop Wastage+CS Margin'!A:A,'Shop Wastage+CS Margin'!D:D,'Franchise Wastage '!D778,'Shop Wastage+CS Margin'!C:C,'Franchise Wastage '!C778)</f>
        <v>5</v>
      </c>
      <c r="V778" s="16">
        <f t="shared" si="120"/>
        <v>21.166666666666668</v>
      </c>
      <c r="W778" s="3">
        <v>21</v>
      </c>
      <c r="X778" s="7">
        <f t="shared" si="117"/>
        <v>5.0833333333333321</v>
      </c>
      <c r="Y778" s="7">
        <f t="shared" si="116"/>
        <v>12.083333333333332</v>
      </c>
      <c r="AA778" s="18">
        <f>SUMIFS(Sheet3!C:C,Sheet3!B:B,'Franchise Wastage '!D778,Sheet3!A:A,'Franchise Wastage '!C779)</f>
        <v>24</v>
      </c>
      <c r="AC778" s="3">
        <f t="shared" si="121"/>
        <v>7</v>
      </c>
    </row>
    <row r="779" spans="1:29" ht="15" customHeight="1" x14ac:dyDescent="0.25">
      <c r="A779">
        <f t="shared" si="113"/>
        <v>21</v>
      </c>
      <c r="B779" s="20" t="s">
        <v>522</v>
      </c>
      <c r="C779" s="20" t="s">
        <v>264</v>
      </c>
      <c r="D779" s="20" t="s">
        <v>267</v>
      </c>
      <c r="E779" s="20">
        <v>92.5</v>
      </c>
      <c r="F779" s="20">
        <v>4.3</v>
      </c>
      <c r="G779" s="10" t="s">
        <v>10</v>
      </c>
      <c r="H779" s="9">
        <v>7.5</v>
      </c>
      <c r="I779" s="9"/>
      <c r="J779" s="9">
        <v>1000</v>
      </c>
      <c r="K779" s="5">
        <f t="shared" si="114"/>
        <v>7.166666666666667</v>
      </c>
      <c r="L779" s="6">
        <f t="shared" si="119"/>
        <v>0</v>
      </c>
      <c r="M779" s="3"/>
      <c r="N779" s="11">
        <f t="shared" si="115"/>
        <v>14.666666666666668</v>
      </c>
      <c r="O779" s="5"/>
      <c r="P779" s="5">
        <v>1</v>
      </c>
      <c r="Q779" s="5">
        <v>0.25</v>
      </c>
      <c r="R779" s="12">
        <f t="shared" si="118"/>
        <v>15.916666666666668</v>
      </c>
      <c r="S779" s="3"/>
      <c r="T779" s="9">
        <f>SUMIFS('Shop Wastage+CS Margin'!F:F,'Shop Wastage+CS Margin'!D:D,'Franchise Wastage '!D779,'Shop Wastage+CS Margin'!C:C,'Franchise Wastage '!C779)</f>
        <v>28</v>
      </c>
      <c r="U779" s="13">
        <f>SUMIFS('Shop Wastage+CS Margin'!A:A,'Shop Wastage+CS Margin'!D:D,'Franchise Wastage '!D779,'Shop Wastage+CS Margin'!C:C,'Franchise Wastage '!C779)</f>
        <v>5</v>
      </c>
      <c r="V779" s="16">
        <f t="shared" si="120"/>
        <v>21.166666666666668</v>
      </c>
      <c r="W779" s="3">
        <v>21</v>
      </c>
      <c r="X779" s="7">
        <f t="shared" si="117"/>
        <v>5.0833333333333321</v>
      </c>
      <c r="Y779" s="7">
        <f t="shared" si="116"/>
        <v>12.083333333333332</v>
      </c>
      <c r="AA779" s="18">
        <f>SUMIFS(Sheet3!C:C,Sheet3!B:B,'Franchise Wastage '!D779,Sheet3!A:A,'Franchise Wastage '!C780)</f>
        <v>26.666666666666668</v>
      </c>
      <c r="AC779" s="3">
        <f t="shared" si="121"/>
        <v>7</v>
      </c>
    </row>
    <row r="780" spans="1:29" ht="15" customHeight="1" x14ac:dyDescent="0.25">
      <c r="A780">
        <f t="shared" si="113"/>
        <v>21</v>
      </c>
      <c r="B780" s="20" t="s">
        <v>522</v>
      </c>
      <c r="C780" s="20" t="s">
        <v>264</v>
      </c>
      <c r="D780" s="20" t="s">
        <v>268</v>
      </c>
      <c r="E780" s="20">
        <v>92.5</v>
      </c>
      <c r="F780" s="20">
        <v>4.3</v>
      </c>
      <c r="G780" s="10" t="s">
        <v>10</v>
      </c>
      <c r="H780" s="9">
        <v>7.5</v>
      </c>
      <c r="I780" s="9"/>
      <c r="J780" s="9">
        <v>1000</v>
      </c>
      <c r="K780" s="5">
        <f t="shared" si="114"/>
        <v>7.166666666666667</v>
      </c>
      <c r="L780" s="6">
        <f t="shared" si="119"/>
        <v>0</v>
      </c>
      <c r="M780" s="3"/>
      <c r="N780" s="11">
        <f t="shared" si="115"/>
        <v>14.666666666666668</v>
      </c>
      <c r="O780" s="5"/>
      <c r="P780" s="5">
        <v>1</v>
      </c>
      <c r="Q780" s="5">
        <v>0.25</v>
      </c>
      <c r="R780" s="12">
        <f t="shared" si="118"/>
        <v>15.916666666666668</v>
      </c>
      <c r="S780" s="3"/>
      <c r="T780" s="9">
        <f>SUMIFS('Shop Wastage+CS Margin'!F:F,'Shop Wastage+CS Margin'!D:D,'Franchise Wastage '!D780,'Shop Wastage+CS Margin'!C:C,'Franchise Wastage '!C780)</f>
        <v>28</v>
      </c>
      <c r="U780" s="13">
        <f>SUMIFS('Shop Wastage+CS Margin'!A:A,'Shop Wastage+CS Margin'!D:D,'Franchise Wastage '!D780,'Shop Wastage+CS Margin'!C:C,'Franchise Wastage '!C780)</f>
        <v>5</v>
      </c>
      <c r="V780" s="16">
        <f t="shared" si="120"/>
        <v>21.166666666666668</v>
      </c>
      <c r="W780" s="3">
        <v>21</v>
      </c>
      <c r="X780" s="7">
        <f t="shared" si="117"/>
        <v>5.0833333333333321</v>
      </c>
      <c r="Y780" s="7">
        <f t="shared" si="116"/>
        <v>12.083333333333332</v>
      </c>
      <c r="AA780" s="18">
        <f>SUMIFS(Sheet3!C:C,Sheet3!B:B,'Franchise Wastage '!D780,Sheet3!A:A,'Franchise Wastage '!C781)</f>
        <v>27</v>
      </c>
      <c r="AC780" s="3">
        <f t="shared" si="121"/>
        <v>7</v>
      </c>
    </row>
    <row r="781" spans="1:29" ht="15" customHeight="1" x14ac:dyDescent="0.25">
      <c r="A781">
        <f t="shared" si="113"/>
        <v>21</v>
      </c>
      <c r="B781" s="20" t="s">
        <v>522</v>
      </c>
      <c r="C781" s="20" t="s">
        <v>264</v>
      </c>
      <c r="D781" s="20" t="s">
        <v>269</v>
      </c>
      <c r="E781" s="20">
        <v>92.5</v>
      </c>
      <c r="F781" s="20">
        <v>4.3</v>
      </c>
      <c r="G781" s="10" t="s">
        <v>10</v>
      </c>
      <c r="H781" s="9">
        <v>7.5</v>
      </c>
      <c r="I781" s="9"/>
      <c r="J781" s="9">
        <v>1000</v>
      </c>
      <c r="K781" s="5">
        <f t="shared" si="114"/>
        <v>7.166666666666667</v>
      </c>
      <c r="L781" s="6">
        <f t="shared" si="119"/>
        <v>0</v>
      </c>
      <c r="M781" s="3"/>
      <c r="N781" s="11">
        <f t="shared" si="115"/>
        <v>14.666666666666668</v>
      </c>
      <c r="O781" s="5"/>
      <c r="P781" s="5">
        <v>1</v>
      </c>
      <c r="Q781" s="5">
        <v>0.25</v>
      </c>
      <c r="R781" s="12">
        <f t="shared" si="118"/>
        <v>15.916666666666668</v>
      </c>
      <c r="S781" s="3"/>
      <c r="T781" s="9">
        <f>SUMIFS('Shop Wastage+CS Margin'!F:F,'Shop Wastage+CS Margin'!D:D,'Franchise Wastage '!D781,'Shop Wastage+CS Margin'!C:C,'Franchise Wastage '!C781)</f>
        <v>28</v>
      </c>
      <c r="U781" s="13">
        <f>SUMIFS('Shop Wastage+CS Margin'!A:A,'Shop Wastage+CS Margin'!D:D,'Franchise Wastage '!D781,'Shop Wastage+CS Margin'!C:C,'Franchise Wastage '!C781)</f>
        <v>5</v>
      </c>
      <c r="V781" s="16">
        <f t="shared" si="120"/>
        <v>21.166666666666668</v>
      </c>
      <c r="W781" s="3">
        <v>21</v>
      </c>
      <c r="X781" s="7">
        <f t="shared" si="117"/>
        <v>5.0833333333333321</v>
      </c>
      <c r="Y781" s="7">
        <f t="shared" si="116"/>
        <v>12.083333333333332</v>
      </c>
      <c r="AA781" s="18">
        <f>SUMIFS(Sheet3!C:C,Sheet3!B:B,'Franchise Wastage '!D781,Sheet3!A:A,'Franchise Wastage '!C782)</f>
        <v>0</v>
      </c>
      <c r="AC781" s="3">
        <f t="shared" si="121"/>
        <v>7</v>
      </c>
    </row>
    <row r="782" spans="1:29" ht="15" customHeight="1" x14ac:dyDescent="0.25">
      <c r="A782">
        <f t="shared" si="113"/>
        <v>21</v>
      </c>
      <c r="B782" s="20" t="s">
        <v>522</v>
      </c>
      <c r="C782" s="20" t="s">
        <v>264</v>
      </c>
      <c r="D782" s="20" t="s">
        <v>270</v>
      </c>
      <c r="E782" s="20">
        <v>92.5</v>
      </c>
      <c r="F782" s="20">
        <v>4.3</v>
      </c>
      <c r="G782" s="10" t="s">
        <v>10</v>
      </c>
      <c r="H782" s="9">
        <v>7.5</v>
      </c>
      <c r="I782" s="9"/>
      <c r="J782" s="9">
        <v>1000</v>
      </c>
      <c r="K782" s="5">
        <f t="shared" si="114"/>
        <v>7.166666666666667</v>
      </c>
      <c r="L782" s="6">
        <f t="shared" si="119"/>
        <v>0</v>
      </c>
      <c r="M782" s="3"/>
      <c r="N782" s="11">
        <f t="shared" si="115"/>
        <v>14.666666666666668</v>
      </c>
      <c r="O782" s="5"/>
      <c r="P782" s="5">
        <v>1</v>
      </c>
      <c r="Q782" s="5">
        <v>0.25</v>
      </c>
      <c r="R782" s="12">
        <f t="shared" si="118"/>
        <v>15.916666666666668</v>
      </c>
      <c r="S782" s="3"/>
      <c r="T782" s="9">
        <f>SUMIFS('Shop Wastage+CS Margin'!F:F,'Shop Wastage+CS Margin'!D:D,'Franchise Wastage '!D782,'Shop Wastage+CS Margin'!C:C,'Franchise Wastage '!C782)</f>
        <v>28</v>
      </c>
      <c r="U782" s="13">
        <f>SUMIFS('Shop Wastage+CS Margin'!A:A,'Shop Wastage+CS Margin'!D:D,'Franchise Wastage '!D782,'Shop Wastage+CS Margin'!C:C,'Franchise Wastage '!C782)</f>
        <v>5</v>
      </c>
      <c r="V782" s="16">
        <f t="shared" si="120"/>
        <v>21.166666666666668</v>
      </c>
      <c r="W782" s="3">
        <v>21</v>
      </c>
      <c r="X782" s="7">
        <f t="shared" si="117"/>
        <v>5.0833333333333321</v>
      </c>
      <c r="Y782" s="7">
        <f t="shared" si="116"/>
        <v>12.083333333333332</v>
      </c>
      <c r="AA782" s="18">
        <f>SUMIFS(Sheet3!C:C,Sheet3!B:B,'Franchise Wastage '!D782,Sheet3!A:A,'Franchise Wastage '!C783)</f>
        <v>26.857142857142858</v>
      </c>
      <c r="AC782" s="3">
        <f t="shared" si="121"/>
        <v>7</v>
      </c>
    </row>
    <row r="783" spans="1:29" ht="15" customHeight="1" x14ac:dyDescent="0.25">
      <c r="A783">
        <f t="shared" si="113"/>
        <v>21</v>
      </c>
      <c r="B783" s="20" t="s">
        <v>522</v>
      </c>
      <c r="C783" s="20" t="s">
        <v>264</v>
      </c>
      <c r="D783" s="20" t="s">
        <v>271</v>
      </c>
      <c r="E783" s="20">
        <v>92.5</v>
      </c>
      <c r="F783" s="20">
        <v>4.3</v>
      </c>
      <c r="G783" s="10" t="s">
        <v>10</v>
      </c>
      <c r="H783" s="9">
        <v>7.5</v>
      </c>
      <c r="I783" s="9"/>
      <c r="J783" s="9">
        <v>1000</v>
      </c>
      <c r="K783" s="5">
        <f t="shared" si="114"/>
        <v>7.166666666666667</v>
      </c>
      <c r="L783" s="6">
        <f t="shared" si="119"/>
        <v>0</v>
      </c>
      <c r="M783" s="3"/>
      <c r="N783" s="11">
        <f t="shared" si="115"/>
        <v>14.666666666666668</v>
      </c>
      <c r="O783" s="5"/>
      <c r="P783" s="5">
        <v>1</v>
      </c>
      <c r="Q783" s="5">
        <v>0.25</v>
      </c>
      <c r="R783" s="12">
        <f t="shared" si="118"/>
        <v>15.916666666666668</v>
      </c>
      <c r="S783" s="3"/>
      <c r="T783" s="9">
        <f>SUMIFS('Shop Wastage+CS Margin'!F:F,'Shop Wastage+CS Margin'!D:D,'Franchise Wastage '!D783,'Shop Wastage+CS Margin'!C:C,'Franchise Wastage '!C783)</f>
        <v>28</v>
      </c>
      <c r="U783" s="13">
        <f>SUMIFS('Shop Wastage+CS Margin'!A:A,'Shop Wastage+CS Margin'!D:D,'Franchise Wastage '!D783,'Shop Wastage+CS Margin'!C:C,'Franchise Wastage '!C783)</f>
        <v>5</v>
      </c>
      <c r="V783" s="16">
        <f t="shared" si="120"/>
        <v>21.166666666666668</v>
      </c>
      <c r="W783" s="3">
        <v>21</v>
      </c>
      <c r="X783" s="7">
        <f t="shared" si="117"/>
        <v>5.0833333333333321</v>
      </c>
      <c r="Y783" s="7">
        <f t="shared" si="116"/>
        <v>12.083333333333332</v>
      </c>
      <c r="AA783" s="18">
        <f>SUMIFS(Sheet3!C:C,Sheet3!B:B,'Franchise Wastage '!D783,Sheet3!A:A,'Franchise Wastage '!C784)</f>
        <v>24.666666666666668</v>
      </c>
      <c r="AC783" s="3">
        <f t="shared" si="121"/>
        <v>7</v>
      </c>
    </row>
    <row r="784" spans="1:29" ht="15" customHeight="1" x14ac:dyDescent="0.25">
      <c r="A784">
        <f t="shared" si="113"/>
        <v>21</v>
      </c>
      <c r="B784" s="20" t="s">
        <v>522</v>
      </c>
      <c r="C784" s="20" t="s">
        <v>264</v>
      </c>
      <c r="D784" s="20" t="s">
        <v>272</v>
      </c>
      <c r="E784" s="20">
        <v>92.5</v>
      </c>
      <c r="F784" s="20">
        <v>4.3</v>
      </c>
      <c r="G784" s="10" t="s">
        <v>10</v>
      </c>
      <c r="H784" s="9">
        <v>7.5</v>
      </c>
      <c r="I784" s="9"/>
      <c r="J784" s="9">
        <v>1000</v>
      </c>
      <c r="K784" s="5">
        <f t="shared" si="114"/>
        <v>7.166666666666667</v>
      </c>
      <c r="L784" s="6">
        <f t="shared" si="119"/>
        <v>0</v>
      </c>
      <c r="M784" s="3"/>
      <c r="N784" s="11">
        <f t="shared" si="115"/>
        <v>14.666666666666668</v>
      </c>
      <c r="O784" s="5"/>
      <c r="P784" s="5">
        <v>1</v>
      </c>
      <c r="Q784" s="5">
        <v>0.25</v>
      </c>
      <c r="R784" s="12">
        <f t="shared" si="118"/>
        <v>15.916666666666668</v>
      </c>
      <c r="S784" s="3"/>
      <c r="T784" s="9">
        <f>SUMIFS('Shop Wastage+CS Margin'!F:F,'Shop Wastage+CS Margin'!D:D,'Franchise Wastage '!D784,'Shop Wastage+CS Margin'!C:C,'Franchise Wastage '!C784)</f>
        <v>28</v>
      </c>
      <c r="U784" s="13">
        <f>SUMIFS('Shop Wastage+CS Margin'!A:A,'Shop Wastage+CS Margin'!D:D,'Franchise Wastage '!D784,'Shop Wastage+CS Margin'!C:C,'Franchise Wastage '!C784)</f>
        <v>5</v>
      </c>
      <c r="V784" s="16">
        <f t="shared" si="120"/>
        <v>21.166666666666668</v>
      </c>
      <c r="W784" s="3">
        <v>21</v>
      </c>
      <c r="X784" s="7">
        <f t="shared" si="117"/>
        <v>5.0833333333333321</v>
      </c>
      <c r="Y784" s="7">
        <f t="shared" si="116"/>
        <v>12.083333333333332</v>
      </c>
      <c r="AA784" s="18">
        <f>SUMIFS(Sheet3!C:C,Sheet3!B:B,'Franchise Wastage '!D784,Sheet3!A:A,'Franchise Wastage '!C785)</f>
        <v>24</v>
      </c>
      <c r="AC784" s="3">
        <f t="shared" si="121"/>
        <v>7</v>
      </c>
    </row>
    <row r="785" spans="1:29" ht="15" customHeight="1" x14ac:dyDescent="0.25">
      <c r="A785">
        <f t="shared" si="113"/>
        <v>21</v>
      </c>
      <c r="B785" s="20" t="s">
        <v>522</v>
      </c>
      <c r="C785" s="20" t="s">
        <v>264</v>
      </c>
      <c r="D785" s="20" t="s">
        <v>273</v>
      </c>
      <c r="E785" s="20">
        <v>92.5</v>
      </c>
      <c r="F785" s="20">
        <v>4.3</v>
      </c>
      <c r="G785" s="10" t="s">
        <v>10</v>
      </c>
      <c r="H785" s="9">
        <v>7.5</v>
      </c>
      <c r="I785" s="9"/>
      <c r="J785" s="9">
        <v>1000</v>
      </c>
      <c r="K785" s="5">
        <f t="shared" si="114"/>
        <v>7.166666666666667</v>
      </c>
      <c r="L785" s="6">
        <f t="shared" si="119"/>
        <v>0</v>
      </c>
      <c r="M785" s="3"/>
      <c r="N785" s="11">
        <f t="shared" si="115"/>
        <v>14.666666666666668</v>
      </c>
      <c r="O785" s="5"/>
      <c r="P785" s="5">
        <v>1</v>
      </c>
      <c r="Q785" s="5">
        <v>0.25</v>
      </c>
      <c r="R785" s="12">
        <f t="shared" si="118"/>
        <v>15.916666666666668</v>
      </c>
      <c r="S785" s="3"/>
      <c r="T785" s="9">
        <f>SUMIFS('Shop Wastage+CS Margin'!F:F,'Shop Wastage+CS Margin'!D:D,'Franchise Wastage '!D785,'Shop Wastage+CS Margin'!C:C,'Franchise Wastage '!C785)</f>
        <v>28</v>
      </c>
      <c r="U785" s="13">
        <f>SUMIFS('Shop Wastage+CS Margin'!A:A,'Shop Wastage+CS Margin'!D:D,'Franchise Wastage '!D785,'Shop Wastage+CS Margin'!C:C,'Franchise Wastage '!C785)</f>
        <v>5</v>
      </c>
      <c r="V785" s="16">
        <f t="shared" si="120"/>
        <v>21.166666666666668</v>
      </c>
      <c r="W785" s="3">
        <v>21</v>
      </c>
      <c r="X785" s="7">
        <f t="shared" si="117"/>
        <v>5.0833333333333321</v>
      </c>
      <c r="Y785" s="7">
        <f t="shared" si="116"/>
        <v>12.083333333333332</v>
      </c>
      <c r="AA785" s="18">
        <f>SUMIFS(Sheet3!C:C,Sheet3!B:B,'Franchise Wastage '!D785,Sheet3!A:A,'Franchise Wastage '!C786)</f>
        <v>0</v>
      </c>
      <c r="AC785" s="3">
        <f t="shared" si="121"/>
        <v>7</v>
      </c>
    </row>
    <row r="786" spans="1:29" ht="15" customHeight="1" x14ac:dyDescent="0.25">
      <c r="A786">
        <f t="shared" si="113"/>
        <v>21</v>
      </c>
      <c r="B786" s="20" t="s">
        <v>522</v>
      </c>
      <c r="C786" s="20" t="s">
        <v>264</v>
      </c>
      <c r="D786" s="20" t="s">
        <v>274</v>
      </c>
      <c r="E786" s="20">
        <v>92.5</v>
      </c>
      <c r="F786" s="20">
        <v>4.3</v>
      </c>
      <c r="G786" s="10" t="s">
        <v>10</v>
      </c>
      <c r="H786" s="9">
        <v>7.5</v>
      </c>
      <c r="I786" s="9"/>
      <c r="J786" s="9">
        <v>1000</v>
      </c>
      <c r="K786" s="5">
        <f t="shared" si="114"/>
        <v>7.166666666666667</v>
      </c>
      <c r="L786" s="6">
        <f t="shared" si="119"/>
        <v>0</v>
      </c>
      <c r="M786" s="3"/>
      <c r="N786" s="11">
        <f t="shared" si="115"/>
        <v>14.666666666666668</v>
      </c>
      <c r="O786" s="5"/>
      <c r="P786" s="5">
        <v>1</v>
      </c>
      <c r="Q786" s="5">
        <v>0.25</v>
      </c>
      <c r="R786" s="12">
        <f t="shared" si="118"/>
        <v>15.916666666666668</v>
      </c>
      <c r="S786" s="3"/>
      <c r="T786" s="9">
        <f>SUMIFS('Shop Wastage+CS Margin'!F:F,'Shop Wastage+CS Margin'!D:D,'Franchise Wastage '!D786,'Shop Wastage+CS Margin'!C:C,'Franchise Wastage '!C786)</f>
        <v>28</v>
      </c>
      <c r="U786" s="13">
        <f>SUMIFS('Shop Wastage+CS Margin'!A:A,'Shop Wastage+CS Margin'!D:D,'Franchise Wastage '!D786,'Shop Wastage+CS Margin'!C:C,'Franchise Wastage '!C786)</f>
        <v>5</v>
      </c>
      <c r="V786" s="16">
        <f t="shared" si="120"/>
        <v>21.166666666666668</v>
      </c>
      <c r="W786" s="3">
        <v>21</v>
      </c>
      <c r="X786" s="7">
        <f t="shared" si="117"/>
        <v>5.0833333333333321</v>
      </c>
      <c r="Y786" s="7">
        <f t="shared" si="116"/>
        <v>12.083333333333332</v>
      </c>
      <c r="AA786" s="18">
        <f>SUMIFS(Sheet3!C:C,Sheet3!B:B,'Franchise Wastage '!D786,Sheet3!A:A,'Franchise Wastage '!C787)</f>
        <v>0</v>
      </c>
      <c r="AC786" s="3">
        <f t="shared" si="121"/>
        <v>7</v>
      </c>
    </row>
    <row r="787" spans="1:29" ht="15" customHeight="1" x14ac:dyDescent="0.25">
      <c r="A787">
        <f t="shared" si="113"/>
        <v>21</v>
      </c>
      <c r="B787" s="20" t="s">
        <v>522</v>
      </c>
      <c r="C787" s="20" t="s">
        <v>264</v>
      </c>
      <c r="D787" s="20" t="s">
        <v>275</v>
      </c>
      <c r="E787" s="20">
        <v>92.5</v>
      </c>
      <c r="F787" s="20">
        <v>4.3</v>
      </c>
      <c r="G787" s="10" t="s">
        <v>10</v>
      </c>
      <c r="H787" s="9">
        <v>7.5</v>
      </c>
      <c r="I787" s="9"/>
      <c r="J787" s="9">
        <v>1000</v>
      </c>
      <c r="K787" s="5">
        <f t="shared" si="114"/>
        <v>7.166666666666667</v>
      </c>
      <c r="L787" s="6">
        <f t="shared" si="119"/>
        <v>0</v>
      </c>
      <c r="M787" s="3"/>
      <c r="N787" s="11">
        <f t="shared" si="115"/>
        <v>14.666666666666668</v>
      </c>
      <c r="O787" s="5"/>
      <c r="P787" s="5">
        <v>1</v>
      </c>
      <c r="Q787" s="5">
        <v>0.25</v>
      </c>
      <c r="R787" s="12">
        <f t="shared" si="118"/>
        <v>15.916666666666668</v>
      </c>
      <c r="S787" s="3"/>
      <c r="T787" s="9">
        <f>SUMIFS('Shop Wastage+CS Margin'!F:F,'Shop Wastage+CS Margin'!D:D,'Franchise Wastage '!D787,'Shop Wastage+CS Margin'!C:C,'Franchise Wastage '!C787)</f>
        <v>28</v>
      </c>
      <c r="U787" s="13">
        <f>SUMIFS('Shop Wastage+CS Margin'!A:A,'Shop Wastage+CS Margin'!D:D,'Franchise Wastage '!D787,'Shop Wastage+CS Margin'!C:C,'Franchise Wastage '!C787)</f>
        <v>5</v>
      </c>
      <c r="V787" s="16">
        <f t="shared" si="120"/>
        <v>21.166666666666668</v>
      </c>
      <c r="W787" s="3">
        <v>21</v>
      </c>
      <c r="X787" s="7">
        <f t="shared" si="117"/>
        <v>5.0833333333333321</v>
      </c>
      <c r="Y787" s="7">
        <f t="shared" si="116"/>
        <v>12.083333333333332</v>
      </c>
      <c r="AA787" s="18">
        <f>SUMIFS(Sheet3!C:C,Sheet3!B:B,'Franchise Wastage '!D787,Sheet3!A:A,'Franchise Wastage '!C788)</f>
        <v>0</v>
      </c>
      <c r="AC787" s="3">
        <f t="shared" si="121"/>
        <v>7</v>
      </c>
    </row>
    <row r="788" spans="1:29" ht="15" customHeight="1" x14ac:dyDescent="0.25">
      <c r="A788">
        <f t="shared" si="113"/>
        <v>21</v>
      </c>
      <c r="B788" s="20" t="s">
        <v>522</v>
      </c>
      <c r="C788" s="20" t="s">
        <v>264</v>
      </c>
      <c r="D788" s="20" t="s">
        <v>276</v>
      </c>
      <c r="E788" s="20">
        <v>92.5</v>
      </c>
      <c r="F788" s="20">
        <v>4.3</v>
      </c>
      <c r="G788" s="10" t="s">
        <v>10</v>
      </c>
      <c r="H788" s="9">
        <v>7.5</v>
      </c>
      <c r="I788" s="9"/>
      <c r="J788" s="9">
        <v>1000</v>
      </c>
      <c r="K788" s="5">
        <f t="shared" si="114"/>
        <v>7.166666666666667</v>
      </c>
      <c r="L788" s="6">
        <f t="shared" si="119"/>
        <v>0</v>
      </c>
      <c r="M788" s="3"/>
      <c r="N788" s="11">
        <f t="shared" si="115"/>
        <v>14.666666666666668</v>
      </c>
      <c r="O788" s="5"/>
      <c r="P788" s="5">
        <v>1</v>
      </c>
      <c r="Q788" s="5">
        <v>0.25</v>
      </c>
      <c r="R788" s="12">
        <f t="shared" si="118"/>
        <v>15.916666666666668</v>
      </c>
      <c r="S788" s="3"/>
      <c r="T788" s="9">
        <f>SUMIFS('Shop Wastage+CS Margin'!F:F,'Shop Wastage+CS Margin'!D:D,'Franchise Wastage '!D788,'Shop Wastage+CS Margin'!C:C,'Franchise Wastage '!C788)</f>
        <v>28</v>
      </c>
      <c r="U788" s="13">
        <f>SUMIFS('Shop Wastage+CS Margin'!A:A,'Shop Wastage+CS Margin'!D:D,'Franchise Wastage '!D788,'Shop Wastage+CS Margin'!C:C,'Franchise Wastage '!C788)</f>
        <v>5</v>
      </c>
      <c r="V788" s="16">
        <f t="shared" si="120"/>
        <v>21.166666666666668</v>
      </c>
      <c r="W788" s="3">
        <v>21</v>
      </c>
      <c r="X788" s="7">
        <f t="shared" si="117"/>
        <v>5.0833333333333321</v>
      </c>
      <c r="Y788" s="7">
        <f t="shared" si="116"/>
        <v>12.083333333333332</v>
      </c>
      <c r="AA788" s="18">
        <f>SUMIFS(Sheet3!C:C,Sheet3!B:B,'Franchise Wastage '!D788,Sheet3!A:A,'Franchise Wastage '!C789)</f>
        <v>25</v>
      </c>
      <c r="AC788" s="3">
        <f t="shared" si="121"/>
        <v>7</v>
      </c>
    </row>
    <row r="789" spans="1:29" ht="15" customHeight="1" x14ac:dyDescent="0.25">
      <c r="A789">
        <f t="shared" si="113"/>
        <v>21</v>
      </c>
      <c r="B789" s="20" t="s">
        <v>522</v>
      </c>
      <c r="C789" s="20" t="s">
        <v>264</v>
      </c>
      <c r="D789" s="20" t="s">
        <v>277</v>
      </c>
      <c r="E789" s="20">
        <v>92.5</v>
      </c>
      <c r="F789" s="20">
        <v>4.3</v>
      </c>
      <c r="G789" s="10" t="s">
        <v>10</v>
      </c>
      <c r="H789" s="9">
        <v>7.5</v>
      </c>
      <c r="I789" s="9"/>
      <c r="J789" s="9">
        <v>1000</v>
      </c>
      <c r="K789" s="5">
        <f t="shared" si="114"/>
        <v>7.166666666666667</v>
      </c>
      <c r="L789" s="6">
        <f t="shared" si="119"/>
        <v>0</v>
      </c>
      <c r="M789" s="3"/>
      <c r="N789" s="11">
        <f t="shared" si="115"/>
        <v>14.666666666666668</v>
      </c>
      <c r="O789" s="5"/>
      <c r="P789" s="5">
        <v>1</v>
      </c>
      <c r="Q789" s="5">
        <v>0.25</v>
      </c>
      <c r="R789" s="12">
        <f t="shared" si="118"/>
        <v>15.916666666666668</v>
      </c>
      <c r="S789" s="3"/>
      <c r="T789" s="9">
        <f>SUMIFS('Shop Wastage+CS Margin'!F:F,'Shop Wastage+CS Margin'!D:D,'Franchise Wastage '!D789,'Shop Wastage+CS Margin'!C:C,'Franchise Wastage '!C789)</f>
        <v>28</v>
      </c>
      <c r="U789" s="13">
        <f>SUMIFS('Shop Wastage+CS Margin'!A:A,'Shop Wastage+CS Margin'!D:D,'Franchise Wastage '!D789,'Shop Wastage+CS Margin'!C:C,'Franchise Wastage '!C789)</f>
        <v>5</v>
      </c>
      <c r="V789" s="16">
        <f t="shared" si="120"/>
        <v>21.166666666666668</v>
      </c>
      <c r="W789" s="3">
        <v>21</v>
      </c>
      <c r="X789" s="7">
        <f t="shared" si="117"/>
        <v>5.0833333333333321</v>
      </c>
      <c r="Y789" s="7">
        <f t="shared" si="116"/>
        <v>12.083333333333332</v>
      </c>
      <c r="AA789" s="18">
        <f>SUMIFS(Sheet3!C:C,Sheet3!B:B,'Franchise Wastage '!D789,Sheet3!A:A,'Franchise Wastage '!C790)</f>
        <v>27</v>
      </c>
      <c r="AC789" s="3">
        <f t="shared" si="121"/>
        <v>7</v>
      </c>
    </row>
    <row r="790" spans="1:29" ht="15" customHeight="1" x14ac:dyDescent="0.25">
      <c r="A790">
        <f t="shared" si="113"/>
        <v>21</v>
      </c>
      <c r="B790" s="20" t="s">
        <v>522</v>
      </c>
      <c r="C790" s="20" t="s">
        <v>264</v>
      </c>
      <c r="D790" s="20" t="s">
        <v>278</v>
      </c>
      <c r="E790" s="20">
        <v>92.5</v>
      </c>
      <c r="F790" s="20">
        <v>4.3</v>
      </c>
      <c r="G790" s="10" t="s">
        <v>10</v>
      </c>
      <c r="H790" s="9">
        <v>7.5</v>
      </c>
      <c r="I790" s="9"/>
      <c r="J790" s="9">
        <v>1000</v>
      </c>
      <c r="K790" s="5">
        <f t="shared" si="114"/>
        <v>7.166666666666667</v>
      </c>
      <c r="L790" s="6">
        <f t="shared" si="119"/>
        <v>0</v>
      </c>
      <c r="M790" s="3"/>
      <c r="N790" s="11">
        <f t="shared" si="115"/>
        <v>14.666666666666668</v>
      </c>
      <c r="O790" s="5"/>
      <c r="P790" s="5">
        <v>1</v>
      </c>
      <c r="Q790" s="5">
        <v>0.25</v>
      </c>
      <c r="R790" s="12">
        <f t="shared" si="118"/>
        <v>15.916666666666668</v>
      </c>
      <c r="S790" s="3"/>
      <c r="T790" s="9">
        <f>SUMIFS('Shop Wastage+CS Margin'!F:F,'Shop Wastage+CS Margin'!D:D,'Franchise Wastage '!D790,'Shop Wastage+CS Margin'!C:C,'Franchise Wastage '!C790)</f>
        <v>28</v>
      </c>
      <c r="U790" s="13">
        <f>SUMIFS('Shop Wastage+CS Margin'!A:A,'Shop Wastage+CS Margin'!D:D,'Franchise Wastage '!D790,'Shop Wastage+CS Margin'!C:C,'Franchise Wastage '!C790)</f>
        <v>5</v>
      </c>
      <c r="V790" s="16">
        <f t="shared" si="120"/>
        <v>21.166666666666668</v>
      </c>
      <c r="W790" s="3">
        <v>21</v>
      </c>
      <c r="X790" s="7">
        <f t="shared" si="117"/>
        <v>5.0833333333333321</v>
      </c>
      <c r="Y790" s="7">
        <f t="shared" si="116"/>
        <v>12.083333333333332</v>
      </c>
      <c r="AA790" s="18">
        <f>SUMIFS(Sheet3!C:C,Sheet3!B:B,'Franchise Wastage '!D790,Sheet3!A:A,'Franchise Wastage '!C791)</f>
        <v>0</v>
      </c>
      <c r="AC790" s="3">
        <f t="shared" si="121"/>
        <v>7</v>
      </c>
    </row>
    <row r="791" spans="1:29" ht="15" customHeight="1" x14ac:dyDescent="0.25">
      <c r="A791">
        <f t="shared" si="113"/>
        <v>21</v>
      </c>
      <c r="B791" s="20" t="s">
        <v>522</v>
      </c>
      <c r="C791" s="20" t="s">
        <v>264</v>
      </c>
      <c r="D791" s="20" t="s">
        <v>280</v>
      </c>
      <c r="E791" s="20">
        <v>92.5</v>
      </c>
      <c r="F791" s="20">
        <v>4.3</v>
      </c>
      <c r="G791" s="10" t="s">
        <v>10</v>
      </c>
      <c r="H791" s="9">
        <v>7.5</v>
      </c>
      <c r="I791" s="9"/>
      <c r="J791" s="9">
        <v>1000</v>
      </c>
      <c r="K791" s="5">
        <f t="shared" si="114"/>
        <v>7.166666666666667</v>
      </c>
      <c r="L791" s="6">
        <f t="shared" si="119"/>
        <v>0</v>
      </c>
      <c r="M791" s="3"/>
      <c r="N791" s="11">
        <f t="shared" si="115"/>
        <v>14.666666666666668</v>
      </c>
      <c r="O791" s="5"/>
      <c r="P791" s="5">
        <v>1</v>
      </c>
      <c r="Q791" s="5">
        <v>0.25</v>
      </c>
      <c r="R791" s="12">
        <f t="shared" si="118"/>
        <v>15.916666666666668</v>
      </c>
      <c r="S791" s="3"/>
      <c r="T791" s="9">
        <f>SUMIFS('Shop Wastage+CS Margin'!F:F,'Shop Wastage+CS Margin'!D:D,'Franchise Wastage '!D791,'Shop Wastage+CS Margin'!C:C,'Franchise Wastage '!C791)</f>
        <v>28</v>
      </c>
      <c r="U791" s="13">
        <f>SUMIFS('Shop Wastage+CS Margin'!A:A,'Shop Wastage+CS Margin'!D:D,'Franchise Wastage '!D791,'Shop Wastage+CS Margin'!C:C,'Franchise Wastage '!C791)</f>
        <v>5</v>
      </c>
      <c r="V791" s="16">
        <f t="shared" si="120"/>
        <v>21.166666666666668</v>
      </c>
      <c r="W791" s="3">
        <v>21</v>
      </c>
      <c r="X791" s="7">
        <f t="shared" si="117"/>
        <v>5.0833333333333321</v>
      </c>
      <c r="Y791" s="7">
        <f t="shared" si="116"/>
        <v>12.083333333333332</v>
      </c>
      <c r="AA791" s="18">
        <f>SUMIFS(Sheet3!C:C,Sheet3!B:B,'Franchise Wastage '!D791,Sheet3!A:A,'Franchise Wastage '!C792)</f>
        <v>0</v>
      </c>
      <c r="AC791" s="3">
        <f t="shared" si="121"/>
        <v>7</v>
      </c>
    </row>
    <row r="792" spans="1:29" ht="15" customHeight="1" x14ac:dyDescent="0.25">
      <c r="A792">
        <f t="shared" si="113"/>
        <v>21</v>
      </c>
      <c r="B792" s="20" t="s">
        <v>522</v>
      </c>
      <c r="C792" s="20" t="s">
        <v>264</v>
      </c>
      <c r="D792" s="20" t="s">
        <v>281</v>
      </c>
      <c r="E792" s="20">
        <v>92.5</v>
      </c>
      <c r="F792" s="20">
        <v>4.3</v>
      </c>
      <c r="G792" s="10" t="s">
        <v>10</v>
      </c>
      <c r="H792" s="9">
        <v>7.5</v>
      </c>
      <c r="I792" s="9"/>
      <c r="J792" s="9">
        <v>1000</v>
      </c>
      <c r="K792" s="5">
        <f t="shared" si="114"/>
        <v>7.166666666666667</v>
      </c>
      <c r="L792" s="6">
        <f t="shared" si="119"/>
        <v>0</v>
      </c>
      <c r="M792" s="3"/>
      <c r="N792" s="11">
        <f t="shared" si="115"/>
        <v>14.666666666666668</v>
      </c>
      <c r="O792" s="5"/>
      <c r="P792" s="5">
        <v>1</v>
      </c>
      <c r="Q792" s="5">
        <v>0.25</v>
      </c>
      <c r="R792" s="12">
        <f t="shared" si="118"/>
        <v>15.916666666666668</v>
      </c>
      <c r="S792" s="3"/>
      <c r="T792" s="9">
        <f>SUMIFS('Shop Wastage+CS Margin'!F:F,'Shop Wastage+CS Margin'!D:D,'Franchise Wastage '!D792,'Shop Wastage+CS Margin'!C:C,'Franchise Wastage '!C792)</f>
        <v>28</v>
      </c>
      <c r="U792" s="13">
        <f>SUMIFS('Shop Wastage+CS Margin'!A:A,'Shop Wastage+CS Margin'!D:D,'Franchise Wastage '!D792,'Shop Wastage+CS Margin'!C:C,'Franchise Wastage '!C792)</f>
        <v>5</v>
      </c>
      <c r="V792" s="16">
        <f t="shared" si="120"/>
        <v>21.166666666666668</v>
      </c>
      <c r="W792" s="3">
        <v>21</v>
      </c>
      <c r="X792" s="7">
        <f t="shared" si="117"/>
        <v>5.0833333333333321</v>
      </c>
      <c r="Y792" s="7">
        <f t="shared" si="116"/>
        <v>12.083333333333332</v>
      </c>
      <c r="AA792" s="18">
        <f>SUMIFS(Sheet3!C:C,Sheet3!B:B,'Franchise Wastage '!D792,Sheet3!A:A,'Franchise Wastage '!C793)</f>
        <v>0</v>
      </c>
      <c r="AC792" s="3">
        <f t="shared" si="121"/>
        <v>7</v>
      </c>
    </row>
    <row r="793" spans="1:29" ht="15" customHeight="1" x14ac:dyDescent="0.25">
      <c r="A793">
        <f t="shared" si="113"/>
        <v>21</v>
      </c>
      <c r="B793" s="20" t="s">
        <v>522</v>
      </c>
      <c r="C793" s="20" t="s">
        <v>264</v>
      </c>
      <c r="D793" s="20" t="s">
        <v>284</v>
      </c>
      <c r="E793" s="20">
        <v>92.5</v>
      </c>
      <c r="F793" s="20">
        <v>4.3</v>
      </c>
      <c r="G793" s="10" t="s">
        <v>10</v>
      </c>
      <c r="H793" s="9">
        <v>7.5</v>
      </c>
      <c r="I793" s="9"/>
      <c r="J793" s="9">
        <v>1000</v>
      </c>
      <c r="K793" s="5">
        <f t="shared" si="114"/>
        <v>7.166666666666667</v>
      </c>
      <c r="L793" s="6">
        <f t="shared" si="119"/>
        <v>0</v>
      </c>
      <c r="M793" s="3"/>
      <c r="N793" s="11">
        <f t="shared" si="115"/>
        <v>14.666666666666668</v>
      </c>
      <c r="O793" s="5"/>
      <c r="P793" s="5">
        <v>1</v>
      </c>
      <c r="Q793" s="5">
        <v>0.25</v>
      </c>
      <c r="R793" s="12">
        <f t="shared" si="118"/>
        <v>15.916666666666668</v>
      </c>
      <c r="S793" s="3"/>
      <c r="T793" s="9">
        <f>SUMIFS('Shop Wastage+CS Margin'!F:F,'Shop Wastage+CS Margin'!D:D,'Franchise Wastage '!D793,'Shop Wastage+CS Margin'!C:C,'Franchise Wastage '!C793)</f>
        <v>28</v>
      </c>
      <c r="U793" s="13">
        <f>SUMIFS('Shop Wastage+CS Margin'!A:A,'Shop Wastage+CS Margin'!D:D,'Franchise Wastage '!D793,'Shop Wastage+CS Margin'!C:C,'Franchise Wastage '!C793)</f>
        <v>5</v>
      </c>
      <c r="V793" s="16">
        <f t="shared" si="120"/>
        <v>21.166666666666668</v>
      </c>
      <c r="W793" s="3">
        <v>21</v>
      </c>
      <c r="X793" s="7">
        <f t="shared" si="117"/>
        <v>5.0833333333333321</v>
      </c>
      <c r="Y793" s="7">
        <f t="shared" si="116"/>
        <v>12.083333333333332</v>
      </c>
      <c r="AA793" s="18">
        <f>SUMIFS(Sheet3!C:C,Sheet3!B:B,'Franchise Wastage '!D793,Sheet3!A:A,'Franchise Wastage '!C794)</f>
        <v>0</v>
      </c>
      <c r="AC793" s="3">
        <f t="shared" si="121"/>
        <v>7</v>
      </c>
    </row>
    <row r="794" spans="1:29" ht="15" customHeight="1" x14ac:dyDescent="0.25">
      <c r="A794">
        <f t="shared" si="113"/>
        <v>21</v>
      </c>
      <c r="B794" s="20" t="s">
        <v>522</v>
      </c>
      <c r="C794" s="20" t="s">
        <v>264</v>
      </c>
      <c r="D794" s="20" t="s">
        <v>285</v>
      </c>
      <c r="E794" s="20">
        <v>92.5</v>
      </c>
      <c r="F794" s="20">
        <v>4.3</v>
      </c>
      <c r="G794" s="10" t="s">
        <v>10</v>
      </c>
      <c r="H794" s="9">
        <v>7.5</v>
      </c>
      <c r="I794" s="9"/>
      <c r="J794" s="9">
        <v>1000</v>
      </c>
      <c r="K794" s="5">
        <f t="shared" si="114"/>
        <v>7.166666666666667</v>
      </c>
      <c r="L794" s="6">
        <f t="shared" si="119"/>
        <v>0</v>
      </c>
      <c r="M794" s="3"/>
      <c r="N794" s="11">
        <f t="shared" si="115"/>
        <v>14.666666666666668</v>
      </c>
      <c r="O794" s="5"/>
      <c r="P794" s="5">
        <v>1</v>
      </c>
      <c r="Q794" s="5">
        <v>0.25</v>
      </c>
      <c r="R794" s="12">
        <f t="shared" si="118"/>
        <v>15.916666666666668</v>
      </c>
      <c r="S794" s="3"/>
      <c r="T794" s="9">
        <f>SUMIFS('Shop Wastage+CS Margin'!F:F,'Shop Wastage+CS Margin'!D:D,'Franchise Wastage '!D794,'Shop Wastage+CS Margin'!C:C,'Franchise Wastage '!C794)</f>
        <v>28</v>
      </c>
      <c r="U794" s="13">
        <f>SUMIFS('Shop Wastage+CS Margin'!A:A,'Shop Wastage+CS Margin'!D:D,'Franchise Wastage '!D794,'Shop Wastage+CS Margin'!C:C,'Franchise Wastage '!C794)</f>
        <v>5</v>
      </c>
      <c r="V794" s="16">
        <f t="shared" si="120"/>
        <v>21.166666666666668</v>
      </c>
      <c r="W794" s="3">
        <v>21</v>
      </c>
      <c r="X794" s="7">
        <f t="shared" si="117"/>
        <v>5.0833333333333321</v>
      </c>
      <c r="Y794" s="7">
        <f t="shared" si="116"/>
        <v>12.083333333333332</v>
      </c>
      <c r="AA794" s="18">
        <f>SUMIFS(Sheet3!C:C,Sheet3!B:B,'Franchise Wastage '!D794,Sheet3!A:A,'Franchise Wastage '!C795)</f>
        <v>0</v>
      </c>
      <c r="AC794" s="3">
        <f t="shared" si="121"/>
        <v>7</v>
      </c>
    </row>
    <row r="795" spans="1:29" ht="15" customHeight="1" x14ac:dyDescent="0.25">
      <c r="A795">
        <f t="shared" si="113"/>
        <v>21</v>
      </c>
      <c r="B795" s="20" t="s">
        <v>522</v>
      </c>
      <c r="C795" s="20" t="s">
        <v>264</v>
      </c>
      <c r="D795" s="20" t="s">
        <v>286</v>
      </c>
      <c r="E795" s="20">
        <v>92.5</v>
      </c>
      <c r="F795" s="20">
        <v>4.3</v>
      </c>
      <c r="G795" s="10" t="s">
        <v>10</v>
      </c>
      <c r="H795" s="9">
        <v>7.5</v>
      </c>
      <c r="I795" s="9"/>
      <c r="J795" s="9">
        <v>1000</v>
      </c>
      <c r="K795" s="5">
        <f t="shared" si="114"/>
        <v>7.166666666666667</v>
      </c>
      <c r="L795" s="6">
        <f t="shared" si="119"/>
        <v>0</v>
      </c>
      <c r="M795" s="3"/>
      <c r="N795" s="11">
        <f t="shared" si="115"/>
        <v>14.666666666666668</v>
      </c>
      <c r="O795" s="5"/>
      <c r="P795" s="5">
        <v>1</v>
      </c>
      <c r="Q795" s="5">
        <v>0.25</v>
      </c>
      <c r="R795" s="12">
        <f t="shared" si="118"/>
        <v>15.916666666666668</v>
      </c>
      <c r="S795" s="3"/>
      <c r="T795" s="9">
        <f>SUMIFS('Shop Wastage+CS Margin'!F:F,'Shop Wastage+CS Margin'!D:D,'Franchise Wastage '!D795,'Shop Wastage+CS Margin'!C:C,'Franchise Wastage '!C795)</f>
        <v>28</v>
      </c>
      <c r="U795" s="13">
        <f>SUMIFS('Shop Wastage+CS Margin'!A:A,'Shop Wastage+CS Margin'!D:D,'Franchise Wastage '!D795,'Shop Wastage+CS Margin'!C:C,'Franchise Wastage '!C795)</f>
        <v>5</v>
      </c>
      <c r="V795" s="16">
        <f t="shared" si="120"/>
        <v>21.166666666666668</v>
      </c>
      <c r="W795" s="3">
        <v>21</v>
      </c>
      <c r="X795" s="7">
        <f t="shared" si="117"/>
        <v>5.0833333333333321</v>
      </c>
      <c r="Y795" s="7">
        <f t="shared" si="116"/>
        <v>12.083333333333332</v>
      </c>
      <c r="AA795" s="18">
        <f>SUMIFS(Sheet3!C:C,Sheet3!B:B,'Franchise Wastage '!D795,Sheet3!A:A,'Franchise Wastage '!C796)</f>
        <v>0</v>
      </c>
      <c r="AC795" s="3">
        <f t="shared" si="121"/>
        <v>7</v>
      </c>
    </row>
    <row r="796" spans="1:29" ht="15" customHeight="1" x14ac:dyDescent="0.25">
      <c r="A796">
        <f t="shared" si="113"/>
        <v>21</v>
      </c>
      <c r="B796" s="20" t="s">
        <v>522</v>
      </c>
      <c r="C796" s="20" t="s">
        <v>264</v>
      </c>
      <c r="D796" s="20" t="s">
        <v>287</v>
      </c>
      <c r="E796" s="20">
        <v>92.5</v>
      </c>
      <c r="F796" s="20">
        <v>4.3</v>
      </c>
      <c r="G796" s="10" t="s">
        <v>10</v>
      </c>
      <c r="H796" s="9">
        <v>7.5</v>
      </c>
      <c r="I796" s="9"/>
      <c r="J796" s="9">
        <v>1000</v>
      </c>
      <c r="K796" s="5">
        <f t="shared" si="114"/>
        <v>7.166666666666667</v>
      </c>
      <c r="L796" s="6">
        <f t="shared" si="119"/>
        <v>0</v>
      </c>
      <c r="M796" s="3"/>
      <c r="N796" s="11">
        <f t="shared" si="115"/>
        <v>14.666666666666668</v>
      </c>
      <c r="O796" s="5"/>
      <c r="P796" s="5">
        <v>1</v>
      </c>
      <c r="Q796" s="5">
        <v>0.25</v>
      </c>
      <c r="R796" s="12">
        <f t="shared" si="118"/>
        <v>15.916666666666668</v>
      </c>
      <c r="S796" s="3"/>
      <c r="T796" s="9">
        <f>SUMIFS('Shop Wastage+CS Margin'!F:F,'Shop Wastage+CS Margin'!D:D,'Franchise Wastage '!D796,'Shop Wastage+CS Margin'!C:C,'Franchise Wastage '!C796)</f>
        <v>28</v>
      </c>
      <c r="U796" s="13">
        <f>SUMIFS('Shop Wastage+CS Margin'!A:A,'Shop Wastage+CS Margin'!D:D,'Franchise Wastage '!D796,'Shop Wastage+CS Margin'!C:C,'Franchise Wastage '!C796)</f>
        <v>5</v>
      </c>
      <c r="V796" s="16">
        <f t="shared" si="120"/>
        <v>21.166666666666668</v>
      </c>
      <c r="W796" s="3">
        <v>21</v>
      </c>
      <c r="X796" s="7">
        <f t="shared" si="117"/>
        <v>5.0833333333333321</v>
      </c>
      <c r="Y796" s="7">
        <f t="shared" si="116"/>
        <v>12.083333333333332</v>
      </c>
      <c r="AA796" s="18">
        <f>SUMIFS(Sheet3!C:C,Sheet3!B:B,'Franchise Wastage '!D796,Sheet3!A:A,'Franchise Wastage '!C797)</f>
        <v>24</v>
      </c>
      <c r="AC796" s="3">
        <f t="shared" si="121"/>
        <v>7</v>
      </c>
    </row>
    <row r="797" spans="1:29" ht="15" customHeight="1" x14ac:dyDescent="0.25">
      <c r="A797">
        <f t="shared" si="113"/>
        <v>21</v>
      </c>
      <c r="B797" s="20" t="s">
        <v>522</v>
      </c>
      <c r="C797" s="20" t="s">
        <v>264</v>
      </c>
      <c r="D797" s="20" t="s">
        <v>288</v>
      </c>
      <c r="E797" s="20">
        <v>92.5</v>
      </c>
      <c r="F797" s="20">
        <v>4.3</v>
      </c>
      <c r="G797" s="10" t="s">
        <v>10</v>
      </c>
      <c r="H797" s="9">
        <v>7.5</v>
      </c>
      <c r="I797" s="9"/>
      <c r="J797" s="9">
        <v>1000</v>
      </c>
      <c r="K797" s="5">
        <f t="shared" si="114"/>
        <v>7.166666666666667</v>
      </c>
      <c r="L797" s="6">
        <f t="shared" si="119"/>
        <v>0</v>
      </c>
      <c r="M797" s="3"/>
      <c r="N797" s="11">
        <f t="shared" si="115"/>
        <v>14.666666666666668</v>
      </c>
      <c r="O797" s="5"/>
      <c r="P797" s="5">
        <v>1</v>
      </c>
      <c r="Q797" s="5">
        <v>0.25</v>
      </c>
      <c r="R797" s="12">
        <f t="shared" si="118"/>
        <v>15.916666666666668</v>
      </c>
      <c r="S797" s="3"/>
      <c r="T797" s="9">
        <f>SUMIFS('Shop Wastage+CS Margin'!F:F,'Shop Wastage+CS Margin'!D:D,'Franchise Wastage '!D797,'Shop Wastage+CS Margin'!C:C,'Franchise Wastage '!C797)</f>
        <v>28</v>
      </c>
      <c r="U797" s="13">
        <f>SUMIFS('Shop Wastage+CS Margin'!A:A,'Shop Wastage+CS Margin'!D:D,'Franchise Wastage '!D797,'Shop Wastage+CS Margin'!C:C,'Franchise Wastage '!C797)</f>
        <v>5</v>
      </c>
      <c r="V797" s="16">
        <f t="shared" si="120"/>
        <v>21.166666666666668</v>
      </c>
      <c r="W797" s="3">
        <v>21</v>
      </c>
      <c r="X797" s="7">
        <f t="shared" si="117"/>
        <v>5.0833333333333321</v>
      </c>
      <c r="Y797" s="7">
        <f t="shared" si="116"/>
        <v>12.083333333333332</v>
      </c>
      <c r="AA797" s="18">
        <f>SUMIFS(Sheet3!C:C,Sheet3!B:B,'Franchise Wastage '!D797,Sheet3!A:A,'Franchise Wastage '!C798)</f>
        <v>0</v>
      </c>
      <c r="AC797" s="3">
        <f t="shared" si="121"/>
        <v>7</v>
      </c>
    </row>
    <row r="798" spans="1:29" ht="15" customHeight="1" x14ac:dyDescent="0.25">
      <c r="A798">
        <f t="shared" ref="A798:A861" si="122">W798</f>
        <v>21</v>
      </c>
      <c r="B798" s="20" t="s">
        <v>522</v>
      </c>
      <c r="C798" s="20" t="s">
        <v>264</v>
      </c>
      <c r="D798" s="20" t="s">
        <v>289</v>
      </c>
      <c r="E798" s="20">
        <v>92.5</v>
      </c>
      <c r="F798" s="20">
        <v>4.3</v>
      </c>
      <c r="G798" s="10" t="s">
        <v>10</v>
      </c>
      <c r="H798" s="9">
        <v>7.5</v>
      </c>
      <c r="I798" s="9"/>
      <c r="J798" s="9">
        <v>1000</v>
      </c>
      <c r="K798" s="5">
        <f t="shared" si="114"/>
        <v>7.166666666666667</v>
      </c>
      <c r="L798" s="6">
        <f t="shared" si="119"/>
        <v>0</v>
      </c>
      <c r="M798" s="3"/>
      <c r="N798" s="11">
        <f t="shared" si="115"/>
        <v>14.666666666666668</v>
      </c>
      <c r="O798" s="5"/>
      <c r="P798" s="5">
        <v>1</v>
      </c>
      <c r="Q798" s="5">
        <v>0.25</v>
      </c>
      <c r="R798" s="12">
        <f t="shared" si="118"/>
        <v>15.916666666666668</v>
      </c>
      <c r="S798" s="3"/>
      <c r="T798" s="9">
        <f>SUMIFS('Shop Wastage+CS Margin'!F:F,'Shop Wastage+CS Margin'!D:D,'Franchise Wastage '!D798,'Shop Wastage+CS Margin'!C:C,'Franchise Wastage '!C798)</f>
        <v>28</v>
      </c>
      <c r="U798" s="13">
        <f>SUMIFS('Shop Wastage+CS Margin'!A:A,'Shop Wastage+CS Margin'!D:D,'Franchise Wastage '!D798,'Shop Wastage+CS Margin'!C:C,'Franchise Wastage '!C798)</f>
        <v>5</v>
      </c>
      <c r="V798" s="16">
        <f t="shared" si="120"/>
        <v>21.166666666666668</v>
      </c>
      <c r="W798" s="3">
        <v>21</v>
      </c>
      <c r="X798" s="7">
        <f t="shared" si="117"/>
        <v>5.0833333333333321</v>
      </c>
      <c r="Y798" s="7">
        <f t="shared" si="116"/>
        <v>12.083333333333332</v>
      </c>
      <c r="AA798" s="18">
        <f>SUMIFS(Sheet3!C:C,Sheet3!B:B,'Franchise Wastage '!D798,Sheet3!A:A,'Franchise Wastage '!C799)</f>
        <v>0</v>
      </c>
      <c r="AC798" s="3">
        <f t="shared" si="121"/>
        <v>7</v>
      </c>
    </row>
    <row r="799" spans="1:29" ht="15" customHeight="1" x14ac:dyDescent="0.25">
      <c r="A799">
        <f t="shared" si="122"/>
        <v>21</v>
      </c>
      <c r="B799" s="20" t="s">
        <v>522</v>
      </c>
      <c r="C799" s="20" t="s">
        <v>264</v>
      </c>
      <c r="D799" s="20" t="s">
        <v>292</v>
      </c>
      <c r="E799" s="20">
        <v>92.5</v>
      </c>
      <c r="F799" s="20">
        <v>4.3</v>
      </c>
      <c r="G799" s="10" t="s">
        <v>10</v>
      </c>
      <c r="H799" s="9">
        <v>7.5</v>
      </c>
      <c r="I799" s="9"/>
      <c r="J799" s="9">
        <v>1000</v>
      </c>
      <c r="K799" s="5">
        <f t="shared" si="114"/>
        <v>7.166666666666667</v>
      </c>
      <c r="L799" s="6">
        <f t="shared" si="119"/>
        <v>0</v>
      </c>
      <c r="M799" s="3"/>
      <c r="N799" s="11">
        <f t="shared" si="115"/>
        <v>14.666666666666668</v>
      </c>
      <c r="O799" s="5"/>
      <c r="P799" s="5">
        <v>1</v>
      </c>
      <c r="Q799" s="5">
        <v>0.25</v>
      </c>
      <c r="R799" s="12">
        <f t="shared" si="118"/>
        <v>15.916666666666668</v>
      </c>
      <c r="S799" s="3"/>
      <c r="T799" s="9">
        <f>SUMIFS('Shop Wastage+CS Margin'!F:F,'Shop Wastage+CS Margin'!D:D,'Franchise Wastage '!D799,'Shop Wastage+CS Margin'!C:C,'Franchise Wastage '!C799)</f>
        <v>28</v>
      </c>
      <c r="U799" s="13">
        <f>SUMIFS('Shop Wastage+CS Margin'!A:A,'Shop Wastage+CS Margin'!D:D,'Franchise Wastage '!D799,'Shop Wastage+CS Margin'!C:C,'Franchise Wastage '!C799)</f>
        <v>5</v>
      </c>
      <c r="V799" s="16">
        <f t="shared" si="120"/>
        <v>21.166666666666668</v>
      </c>
      <c r="W799" s="3">
        <v>21</v>
      </c>
      <c r="X799" s="7">
        <f t="shared" si="117"/>
        <v>5.0833333333333321</v>
      </c>
      <c r="Y799" s="7">
        <f t="shared" si="116"/>
        <v>12.083333333333332</v>
      </c>
      <c r="AA799" s="18">
        <f>SUMIFS(Sheet3!C:C,Sheet3!B:B,'Franchise Wastage '!D799,Sheet3!A:A,'Franchise Wastage '!C800)</f>
        <v>0</v>
      </c>
      <c r="AC799" s="3">
        <f t="shared" si="121"/>
        <v>7</v>
      </c>
    </row>
    <row r="800" spans="1:29" ht="15" customHeight="1" x14ac:dyDescent="0.25">
      <c r="A800">
        <f t="shared" si="122"/>
        <v>21</v>
      </c>
      <c r="B800" s="20" t="s">
        <v>522</v>
      </c>
      <c r="C800" s="20" t="s">
        <v>264</v>
      </c>
      <c r="D800" s="20" t="s">
        <v>295</v>
      </c>
      <c r="E800" s="20">
        <v>92.5</v>
      </c>
      <c r="F800" s="20">
        <v>4.3</v>
      </c>
      <c r="G800" s="10" t="s">
        <v>10</v>
      </c>
      <c r="H800" s="9">
        <v>7.5</v>
      </c>
      <c r="I800" s="9"/>
      <c r="J800" s="9">
        <v>1000</v>
      </c>
      <c r="K800" s="5">
        <f t="shared" si="114"/>
        <v>7.166666666666667</v>
      </c>
      <c r="L800" s="6">
        <f t="shared" si="119"/>
        <v>0</v>
      </c>
      <c r="M800" s="3"/>
      <c r="N800" s="11">
        <f t="shared" si="115"/>
        <v>14.666666666666668</v>
      </c>
      <c r="O800" s="5"/>
      <c r="P800" s="5">
        <v>1</v>
      </c>
      <c r="Q800" s="5">
        <v>0.25</v>
      </c>
      <c r="R800" s="12">
        <f t="shared" si="118"/>
        <v>15.916666666666668</v>
      </c>
      <c r="S800" s="3"/>
      <c r="T800" s="9">
        <f>SUMIFS('Shop Wastage+CS Margin'!F:F,'Shop Wastage+CS Margin'!D:D,'Franchise Wastage '!D800,'Shop Wastage+CS Margin'!C:C,'Franchise Wastage '!C800)</f>
        <v>28</v>
      </c>
      <c r="U800" s="13">
        <f>SUMIFS('Shop Wastage+CS Margin'!A:A,'Shop Wastage+CS Margin'!D:D,'Franchise Wastage '!D800,'Shop Wastage+CS Margin'!C:C,'Franchise Wastage '!C800)</f>
        <v>5</v>
      </c>
      <c r="V800" s="16">
        <f t="shared" si="120"/>
        <v>21.166666666666668</v>
      </c>
      <c r="W800" s="3">
        <v>21</v>
      </c>
      <c r="X800" s="7">
        <f t="shared" si="117"/>
        <v>5.0833333333333321</v>
      </c>
      <c r="Y800" s="7">
        <f t="shared" si="116"/>
        <v>12.083333333333332</v>
      </c>
      <c r="AA800" s="18">
        <f>SUMIFS(Sheet3!C:C,Sheet3!B:B,'Franchise Wastage '!D800,Sheet3!A:A,'Franchise Wastage '!C801)</f>
        <v>24</v>
      </c>
      <c r="AC800" s="3">
        <f t="shared" si="121"/>
        <v>7</v>
      </c>
    </row>
    <row r="801" spans="1:29" ht="15" customHeight="1" x14ac:dyDescent="0.25">
      <c r="A801">
        <f t="shared" si="122"/>
        <v>21</v>
      </c>
      <c r="B801" s="20" t="s">
        <v>522</v>
      </c>
      <c r="C801" s="20" t="s">
        <v>264</v>
      </c>
      <c r="D801" s="20" t="s">
        <v>296</v>
      </c>
      <c r="E801" s="20">
        <v>92.5</v>
      </c>
      <c r="F801" s="20">
        <v>4.3</v>
      </c>
      <c r="G801" s="10" t="s">
        <v>10</v>
      </c>
      <c r="H801" s="9">
        <v>7.5</v>
      </c>
      <c r="I801" s="9"/>
      <c r="J801" s="9">
        <v>1000</v>
      </c>
      <c r="K801" s="5">
        <f t="shared" si="114"/>
        <v>7.166666666666667</v>
      </c>
      <c r="L801" s="6">
        <f t="shared" si="119"/>
        <v>0</v>
      </c>
      <c r="M801" s="3"/>
      <c r="N801" s="11">
        <f t="shared" si="115"/>
        <v>14.666666666666668</v>
      </c>
      <c r="O801" s="5"/>
      <c r="P801" s="5">
        <v>1</v>
      </c>
      <c r="Q801" s="5">
        <v>0.25</v>
      </c>
      <c r="R801" s="12">
        <f t="shared" si="118"/>
        <v>15.916666666666668</v>
      </c>
      <c r="S801" s="3"/>
      <c r="T801" s="9">
        <f>SUMIFS('Shop Wastage+CS Margin'!F:F,'Shop Wastage+CS Margin'!D:D,'Franchise Wastage '!D801,'Shop Wastage+CS Margin'!C:C,'Franchise Wastage '!C801)</f>
        <v>28</v>
      </c>
      <c r="U801" s="13">
        <f>SUMIFS('Shop Wastage+CS Margin'!A:A,'Shop Wastage+CS Margin'!D:D,'Franchise Wastage '!D801,'Shop Wastage+CS Margin'!C:C,'Franchise Wastage '!C801)</f>
        <v>5</v>
      </c>
      <c r="V801" s="16">
        <f t="shared" si="120"/>
        <v>21.166666666666668</v>
      </c>
      <c r="W801" s="3">
        <v>21</v>
      </c>
      <c r="X801" s="7">
        <f t="shared" si="117"/>
        <v>5.0833333333333321</v>
      </c>
      <c r="Y801" s="7">
        <f t="shared" si="116"/>
        <v>12.083333333333332</v>
      </c>
      <c r="AA801" s="18">
        <f>SUMIFS(Sheet3!C:C,Sheet3!B:B,'Franchise Wastage '!D801,Sheet3!A:A,'Franchise Wastage '!C802)</f>
        <v>0</v>
      </c>
      <c r="AC801" s="3">
        <f t="shared" si="121"/>
        <v>7</v>
      </c>
    </row>
    <row r="802" spans="1:29" ht="15" customHeight="1" x14ac:dyDescent="0.25">
      <c r="A802">
        <f t="shared" si="122"/>
        <v>22</v>
      </c>
      <c r="B802" s="20" t="s">
        <v>522</v>
      </c>
      <c r="C802" s="20" t="s">
        <v>327</v>
      </c>
      <c r="D802" s="20" t="s">
        <v>329</v>
      </c>
      <c r="E802" s="20">
        <v>75</v>
      </c>
      <c r="F802" s="20">
        <v>0.6</v>
      </c>
      <c r="G802" s="10" t="s">
        <v>10</v>
      </c>
      <c r="H802" s="9">
        <v>15</v>
      </c>
      <c r="I802" s="9"/>
      <c r="J802" s="9">
        <v>1000</v>
      </c>
      <c r="K802" s="5">
        <f t="shared" si="114"/>
        <v>1</v>
      </c>
      <c r="L802" s="6">
        <f t="shared" si="119"/>
        <v>0</v>
      </c>
      <c r="M802" s="3"/>
      <c r="N802" s="11">
        <f t="shared" si="115"/>
        <v>16</v>
      </c>
      <c r="O802" s="5"/>
      <c r="P802" s="5">
        <v>1</v>
      </c>
      <c r="Q802" s="5">
        <v>0.25</v>
      </c>
      <c r="R802" s="12">
        <f t="shared" si="118"/>
        <v>17.25</v>
      </c>
      <c r="S802" s="3"/>
      <c r="T802" s="9">
        <f>SUMIFS('Shop Wastage+CS Margin'!F:F,'Shop Wastage+CS Margin'!D:D,'Franchise Wastage '!D802,'Shop Wastage+CS Margin'!C:C,'Franchise Wastage '!C802)</f>
        <v>32</v>
      </c>
      <c r="U802" s="13">
        <f>SUMIFS('Shop Wastage+CS Margin'!A:A,'Shop Wastage+CS Margin'!D:D,'Franchise Wastage '!D802,'Shop Wastage+CS Margin'!C:C,'Franchise Wastage '!C802)</f>
        <v>5</v>
      </c>
      <c r="V802" s="16">
        <f t="shared" si="120"/>
        <v>22.5</v>
      </c>
      <c r="W802" s="3">
        <v>22</v>
      </c>
      <c r="X802" s="7">
        <f t="shared" si="117"/>
        <v>4.75</v>
      </c>
      <c r="Y802" s="7">
        <f t="shared" si="116"/>
        <v>14.75</v>
      </c>
      <c r="AA802" s="18">
        <f>SUMIFS(Sheet3!C:C,Sheet3!B:B,'Franchise Wastage '!D802,Sheet3!A:A,'Franchise Wastage '!C803)</f>
        <v>19.528089887640448</v>
      </c>
      <c r="AC802" s="3">
        <f t="shared" si="121"/>
        <v>10</v>
      </c>
    </row>
    <row r="803" spans="1:29" ht="15" customHeight="1" x14ac:dyDescent="0.25">
      <c r="A803">
        <f t="shared" si="122"/>
        <v>22</v>
      </c>
      <c r="B803" s="20" t="s">
        <v>522</v>
      </c>
      <c r="C803" s="20" t="s">
        <v>327</v>
      </c>
      <c r="D803" s="20" t="s">
        <v>331</v>
      </c>
      <c r="E803" s="20">
        <v>75</v>
      </c>
      <c r="F803" s="20">
        <v>0.5</v>
      </c>
      <c r="G803" s="10" t="s">
        <v>10</v>
      </c>
      <c r="H803" s="9">
        <v>15</v>
      </c>
      <c r="I803" s="9"/>
      <c r="J803" s="9">
        <v>1000</v>
      </c>
      <c r="K803" s="5">
        <f t="shared" si="114"/>
        <v>0.83333333333333337</v>
      </c>
      <c r="L803" s="6">
        <f t="shared" si="119"/>
        <v>0</v>
      </c>
      <c r="M803" s="3"/>
      <c r="N803" s="11">
        <f t="shared" si="115"/>
        <v>15.833333333333334</v>
      </c>
      <c r="O803" s="5"/>
      <c r="P803" s="5">
        <v>1</v>
      </c>
      <c r="Q803" s="5">
        <v>0.25</v>
      </c>
      <c r="R803" s="12">
        <f t="shared" si="118"/>
        <v>17.083333333333336</v>
      </c>
      <c r="S803" s="3"/>
      <c r="T803" s="9">
        <f>SUMIFS('Shop Wastage+CS Margin'!F:F,'Shop Wastage+CS Margin'!D:D,'Franchise Wastage '!D803,'Shop Wastage+CS Margin'!C:C,'Franchise Wastage '!C803)</f>
        <v>32</v>
      </c>
      <c r="U803" s="13">
        <f>SUMIFS('Shop Wastage+CS Margin'!A:A,'Shop Wastage+CS Margin'!D:D,'Franchise Wastage '!D803,'Shop Wastage+CS Margin'!C:C,'Franchise Wastage '!C803)</f>
        <v>5</v>
      </c>
      <c r="V803" s="16">
        <f t="shared" si="120"/>
        <v>22.333333333333336</v>
      </c>
      <c r="W803" s="3">
        <v>22</v>
      </c>
      <c r="X803" s="7">
        <f t="shared" si="117"/>
        <v>4.9166666666666643</v>
      </c>
      <c r="Y803" s="7">
        <f t="shared" si="116"/>
        <v>14.916666666666664</v>
      </c>
      <c r="AA803" s="18">
        <f>SUMIFS(Sheet3!C:C,Sheet3!B:B,'Franchise Wastage '!D803,Sheet3!A:A,'Franchise Wastage '!C804)</f>
        <v>18.706214689265536</v>
      </c>
      <c r="AC803" s="3">
        <f t="shared" si="121"/>
        <v>10</v>
      </c>
    </row>
    <row r="804" spans="1:29" ht="15" customHeight="1" x14ac:dyDescent="0.25">
      <c r="A804">
        <f t="shared" si="122"/>
        <v>22</v>
      </c>
      <c r="B804" s="20" t="s">
        <v>522</v>
      </c>
      <c r="C804" s="20" t="s">
        <v>327</v>
      </c>
      <c r="D804" s="20" t="s">
        <v>332</v>
      </c>
      <c r="E804" s="20">
        <v>75</v>
      </c>
      <c r="F804" s="20">
        <v>0.55000000000000004</v>
      </c>
      <c r="G804" s="10" t="s">
        <v>10</v>
      </c>
      <c r="H804" s="9">
        <v>15</v>
      </c>
      <c r="I804" s="9"/>
      <c r="J804" s="9">
        <v>1000</v>
      </c>
      <c r="K804" s="5">
        <f t="shared" si="114"/>
        <v>0.91666666666666663</v>
      </c>
      <c r="L804" s="6">
        <f t="shared" si="119"/>
        <v>0</v>
      </c>
      <c r="M804" s="3"/>
      <c r="N804" s="11">
        <f t="shared" si="115"/>
        <v>15.916666666666666</v>
      </c>
      <c r="O804" s="5"/>
      <c r="P804" s="5">
        <v>1</v>
      </c>
      <c r="Q804" s="5">
        <v>0.25</v>
      </c>
      <c r="R804" s="12">
        <f t="shared" si="118"/>
        <v>17.166666666666664</v>
      </c>
      <c r="S804" s="3"/>
      <c r="T804" s="9">
        <f>SUMIFS('Shop Wastage+CS Margin'!F:F,'Shop Wastage+CS Margin'!D:D,'Franchise Wastage '!D804,'Shop Wastage+CS Margin'!C:C,'Franchise Wastage '!C804)</f>
        <v>32</v>
      </c>
      <c r="U804" s="13">
        <f>SUMIFS('Shop Wastage+CS Margin'!A:A,'Shop Wastage+CS Margin'!D:D,'Franchise Wastage '!D804,'Shop Wastage+CS Margin'!C:C,'Franchise Wastage '!C804)</f>
        <v>5</v>
      </c>
      <c r="V804" s="16">
        <f t="shared" si="120"/>
        <v>22.416666666666664</v>
      </c>
      <c r="W804" s="3">
        <v>22</v>
      </c>
      <c r="X804" s="7">
        <f t="shared" si="117"/>
        <v>4.8333333333333357</v>
      </c>
      <c r="Y804" s="7">
        <f t="shared" si="116"/>
        <v>14.833333333333336</v>
      </c>
      <c r="AA804" s="18">
        <f>SUMIFS(Sheet3!C:C,Sheet3!B:B,'Franchise Wastage '!D804,Sheet3!A:A,'Franchise Wastage '!C805)</f>
        <v>0</v>
      </c>
      <c r="AC804" s="3">
        <f t="shared" si="121"/>
        <v>10</v>
      </c>
    </row>
    <row r="805" spans="1:29" ht="15" customHeight="1" x14ac:dyDescent="0.25">
      <c r="A805">
        <f t="shared" si="122"/>
        <v>22</v>
      </c>
      <c r="B805" s="20" t="s">
        <v>522</v>
      </c>
      <c r="C805" s="20" t="s">
        <v>41</v>
      </c>
      <c r="D805" s="20" t="s">
        <v>333</v>
      </c>
      <c r="E805" s="20">
        <v>75</v>
      </c>
      <c r="F805" s="20">
        <v>0.75</v>
      </c>
      <c r="G805" s="10" t="s">
        <v>10</v>
      </c>
      <c r="H805" s="9">
        <v>15</v>
      </c>
      <c r="I805" s="9"/>
      <c r="J805" s="9">
        <v>1000</v>
      </c>
      <c r="K805" s="5">
        <f t="shared" si="114"/>
        <v>1.25</v>
      </c>
      <c r="L805" s="6">
        <f t="shared" si="119"/>
        <v>0</v>
      </c>
      <c r="M805" s="3"/>
      <c r="N805" s="11">
        <f t="shared" si="115"/>
        <v>16.25</v>
      </c>
      <c r="O805" s="5"/>
      <c r="P805" s="5">
        <v>1</v>
      </c>
      <c r="Q805" s="5">
        <v>0.25</v>
      </c>
      <c r="R805" s="12">
        <f t="shared" si="118"/>
        <v>17.5</v>
      </c>
      <c r="S805" s="3"/>
      <c r="T805" s="9">
        <f>SUMIFS('Shop Wastage+CS Margin'!F:F,'Shop Wastage+CS Margin'!D:D,'Franchise Wastage '!D805,'Shop Wastage+CS Margin'!C:C,'Franchise Wastage '!C805)</f>
        <v>32</v>
      </c>
      <c r="U805" s="13">
        <f>SUMIFS('Shop Wastage+CS Margin'!A:A,'Shop Wastage+CS Margin'!D:D,'Franchise Wastage '!D805,'Shop Wastage+CS Margin'!C:C,'Franchise Wastage '!C805)</f>
        <v>5</v>
      </c>
      <c r="V805" s="16">
        <f t="shared" si="120"/>
        <v>22.75</v>
      </c>
      <c r="W805" s="3">
        <v>22</v>
      </c>
      <c r="X805" s="7">
        <f t="shared" si="117"/>
        <v>4.5</v>
      </c>
      <c r="Y805" s="7">
        <f t="shared" si="116"/>
        <v>14.5</v>
      </c>
      <c r="AA805" s="18">
        <f>SUMIFS(Sheet3!C:C,Sheet3!B:B,'Franchise Wastage '!D805,Sheet3!A:A,'Franchise Wastage '!C806)</f>
        <v>20.437125748502993</v>
      </c>
      <c r="AC805" s="3">
        <f t="shared" si="121"/>
        <v>10</v>
      </c>
    </row>
    <row r="806" spans="1:29" ht="15" customHeight="1" x14ac:dyDescent="0.25">
      <c r="A806">
        <f t="shared" si="122"/>
        <v>22</v>
      </c>
      <c r="B806" s="20" t="s">
        <v>522</v>
      </c>
      <c r="C806" s="20" t="s">
        <v>41</v>
      </c>
      <c r="D806" s="20" t="s">
        <v>334</v>
      </c>
      <c r="E806" s="20">
        <v>75</v>
      </c>
      <c r="F806" s="20">
        <v>0.75</v>
      </c>
      <c r="G806" s="10" t="s">
        <v>10</v>
      </c>
      <c r="H806" s="9">
        <v>15</v>
      </c>
      <c r="I806" s="9"/>
      <c r="J806" s="9">
        <v>1000</v>
      </c>
      <c r="K806" s="5">
        <f t="shared" ref="K806:K869" si="123">((IF(G806="Net Wt",F806,"0"))*J806)/($D$1*10)</f>
        <v>1.25</v>
      </c>
      <c r="L806" s="6">
        <f t="shared" si="119"/>
        <v>0</v>
      </c>
      <c r="M806" s="3"/>
      <c r="N806" s="11">
        <f t="shared" ref="N806:N869" si="124">VALUE(K806+L806+H806)</f>
        <v>16.25</v>
      </c>
      <c r="O806" s="5"/>
      <c r="P806" s="5">
        <v>1</v>
      </c>
      <c r="Q806" s="5">
        <v>0.25</v>
      </c>
      <c r="R806" s="12">
        <f t="shared" si="118"/>
        <v>17.5</v>
      </c>
      <c r="S806" s="3"/>
      <c r="T806" s="9">
        <f>SUMIFS('Shop Wastage+CS Margin'!F:F,'Shop Wastage+CS Margin'!D:D,'Franchise Wastage '!D806,'Shop Wastage+CS Margin'!C:C,'Franchise Wastage '!C806)</f>
        <v>34</v>
      </c>
      <c r="U806" s="13">
        <f>SUMIFS('Shop Wastage+CS Margin'!A:A,'Shop Wastage+CS Margin'!D:D,'Franchise Wastage '!D806,'Shop Wastage+CS Margin'!C:C,'Franchise Wastage '!C806)</f>
        <v>5</v>
      </c>
      <c r="V806" s="16">
        <f t="shared" si="120"/>
        <v>22.75</v>
      </c>
      <c r="W806" s="3">
        <v>22</v>
      </c>
      <c r="X806" s="7">
        <f t="shared" si="117"/>
        <v>4.5</v>
      </c>
      <c r="Y806" s="7">
        <f t="shared" ref="Y806:Y869" si="125">VALUE(T806-R806)</f>
        <v>16.5</v>
      </c>
      <c r="AA806" s="18">
        <f>SUMIFS(Sheet3!C:C,Sheet3!B:B,'Franchise Wastage '!D806,Sheet3!A:A,'Franchise Wastage '!C807)</f>
        <v>21.333333333333332</v>
      </c>
      <c r="AC806" s="3">
        <f t="shared" si="121"/>
        <v>12</v>
      </c>
    </row>
    <row r="807" spans="1:29" ht="15" customHeight="1" x14ac:dyDescent="0.25">
      <c r="A807">
        <f t="shared" si="122"/>
        <v>22</v>
      </c>
      <c r="B807" s="20" t="s">
        <v>522</v>
      </c>
      <c r="C807" s="20" t="s">
        <v>41</v>
      </c>
      <c r="D807" s="20" t="s">
        <v>335</v>
      </c>
      <c r="E807" s="20">
        <v>75</v>
      </c>
      <c r="F807" s="20">
        <v>0.5</v>
      </c>
      <c r="G807" s="10" t="s">
        <v>10</v>
      </c>
      <c r="H807" s="9">
        <v>14.5</v>
      </c>
      <c r="I807" s="9"/>
      <c r="J807" s="9">
        <v>1000</v>
      </c>
      <c r="K807" s="5">
        <f t="shared" si="123"/>
        <v>0.83333333333333337</v>
      </c>
      <c r="L807" s="6">
        <f t="shared" si="119"/>
        <v>0</v>
      </c>
      <c r="M807" s="3"/>
      <c r="N807" s="11">
        <f t="shared" si="124"/>
        <v>15.333333333333334</v>
      </c>
      <c r="O807" s="5"/>
      <c r="P807" s="5">
        <v>1</v>
      </c>
      <c r="Q807" s="5">
        <v>0.25</v>
      </c>
      <c r="R807" s="12">
        <f t="shared" si="118"/>
        <v>16.583333333333336</v>
      </c>
      <c r="S807" s="3"/>
      <c r="T807" s="9">
        <f>SUMIFS('Shop Wastage+CS Margin'!F:F,'Shop Wastage+CS Margin'!D:D,'Franchise Wastage '!D807,'Shop Wastage+CS Margin'!C:C,'Franchise Wastage '!C807)</f>
        <v>34</v>
      </c>
      <c r="U807" s="13">
        <f>SUMIFS('Shop Wastage+CS Margin'!A:A,'Shop Wastage+CS Margin'!D:D,'Franchise Wastage '!D807,'Shop Wastage+CS Margin'!C:C,'Franchise Wastage '!C807)</f>
        <v>5</v>
      </c>
      <c r="V807" s="16">
        <f t="shared" si="120"/>
        <v>21.833333333333336</v>
      </c>
      <c r="W807" s="3">
        <v>22</v>
      </c>
      <c r="X807" s="7">
        <f t="shared" ref="X807:X870" si="126">W807-R807</f>
        <v>5.4166666666666643</v>
      </c>
      <c r="Y807" s="7">
        <f t="shared" si="125"/>
        <v>17.416666666666664</v>
      </c>
      <c r="AA807" s="18">
        <f>SUMIFS(Sheet3!C:C,Sheet3!B:B,'Franchise Wastage '!D807,Sheet3!A:A,'Franchise Wastage '!C808)</f>
        <v>22</v>
      </c>
      <c r="AC807" s="3">
        <f t="shared" si="121"/>
        <v>12</v>
      </c>
    </row>
    <row r="808" spans="1:29" ht="15" customHeight="1" x14ac:dyDescent="0.25">
      <c r="A808">
        <f t="shared" si="122"/>
        <v>22</v>
      </c>
      <c r="B808" s="20" t="s">
        <v>522</v>
      </c>
      <c r="C808" s="20" t="s">
        <v>41</v>
      </c>
      <c r="D808" s="20" t="s">
        <v>42</v>
      </c>
      <c r="E808" s="20">
        <v>75</v>
      </c>
      <c r="F808" s="20">
        <v>0.75</v>
      </c>
      <c r="G808" s="10" t="s">
        <v>10</v>
      </c>
      <c r="H808" s="9">
        <v>15</v>
      </c>
      <c r="I808" s="9"/>
      <c r="J808" s="9">
        <v>1000</v>
      </c>
      <c r="K808" s="5">
        <f t="shared" si="123"/>
        <v>1.25</v>
      </c>
      <c r="L808" s="6">
        <f t="shared" si="119"/>
        <v>0</v>
      </c>
      <c r="M808" s="3"/>
      <c r="N808" s="11">
        <f t="shared" si="124"/>
        <v>16.25</v>
      </c>
      <c r="O808" s="5"/>
      <c r="P808" s="5">
        <v>1</v>
      </c>
      <c r="Q808" s="5">
        <v>0.25</v>
      </c>
      <c r="R808" s="12">
        <f t="shared" si="118"/>
        <v>17.5</v>
      </c>
      <c r="S808" s="3"/>
      <c r="T808" s="9">
        <f>SUMIFS('Shop Wastage+CS Margin'!F:F,'Shop Wastage+CS Margin'!D:D,'Franchise Wastage '!D808,'Shop Wastage+CS Margin'!C:C,'Franchise Wastage '!C808)</f>
        <v>34</v>
      </c>
      <c r="U808" s="13">
        <f>SUMIFS('Shop Wastage+CS Margin'!A:A,'Shop Wastage+CS Margin'!D:D,'Franchise Wastage '!D808,'Shop Wastage+CS Margin'!C:C,'Franchise Wastage '!C808)</f>
        <v>5</v>
      </c>
      <c r="V808" s="16">
        <f t="shared" si="120"/>
        <v>22.75</v>
      </c>
      <c r="W808" s="3">
        <v>22</v>
      </c>
      <c r="X808" s="7">
        <f t="shared" si="126"/>
        <v>4.5</v>
      </c>
      <c r="Y808" s="7">
        <f t="shared" si="125"/>
        <v>16.5</v>
      </c>
      <c r="AA808" s="18">
        <f>SUMIFS(Sheet3!C:C,Sheet3!B:B,'Franchise Wastage '!D808,Sheet3!A:A,'Franchise Wastage '!C809)</f>
        <v>22.09090909090909</v>
      </c>
      <c r="AC808" s="3">
        <f t="shared" si="121"/>
        <v>12</v>
      </c>
    </row>
    <row r="809" spans="1:29" ht="15" customHeight="1" x14ac:dyDescent="0.25">
      <c r="A809">
        <f t="shared" si="122"/>
        <v>22</v>
      </c>
      <c r="B809" s="20" t="s">
        <v>522</v>
      </c>
      <c r="C809" s="20" t="s">
        <v>41</v>
      </c>
      <c r="D809" s="20" t="s">
        <v>523</v>
      </c>
      <c r="E809" s="20">
        <v>75</v>
      </c>
      <c r="F809" s="20">
        <v>0.77</v>
      </c>
      <c r="G809" s="10" t="s">
        <v>10</v>
      </c>
      <c r="H809" s="9">
        <v>15</v>
      </c>
      <c r="I809" s="9"/>
      <c r="J809" s="9">
        <v>1000</v>
      </c>
      <c r="K809" s="5">
        <f t="shared" si="123"/>
        <v>1.2833333333333334</v>
      </c>
      <c r="L809" s="6">
        <f t="shared" si="119"/>
        <v>0</v>
      </c>
      <c r="M809" s="3"/>
      <c r="N809" s="11">
        <f t="shared" si="124"/>
        <v>16.283333333333335</v>
      </c>
      <c r="O809" s="5"/>
      <c r="P809" s="5">
        <v>1</v>
      </c>
      <c r="Q809" s="5">
        <v>0.25</v>
      </c>
      <c r="R809" s="12">
        <f t="shared" si="118"/>
        <v>17.533333333333335</v>
      </c>
      <c r="S809" s="3"/>
      <c r="T809" s="9">
        <f>SUMIFS('Shop Wastage+CS Margin'!F:F,'Shop Wastage+CS Margin'!D:D,'Franchise Wastage '!D809,'Shop Wastage+CS Margin'!C:C,'Franchise Wastage '!C809)</f>
        <v>37</v>
      </c>
      <c r="U809" s="13">
        <f>SUMIFS('Shop Wastage+CS Margin'!A:A,'Shop Wastage+CS Margin'!D:D,'Franchise Wastage '!D809,'Shop Wastage+CS Margin'!C:C,'Franchise Wastage '!C809)</f>
        <v>5</v>
      </c>
      <c r="V809" s="16">
        <f t="shared" si="120"/>
        <v>22.783333333333335</v>
      </c>
      <c r="W809" s="3">
        <v>22</v>
      </c>
      <c r="X809" s="7">
        <f t="shared" si="126"/>
        <v>4.466666666666665</v>
      </c>
      <c r="Y809" s="7">
        <f t="shared" si="125"/>
        <v>19.466666666666665</v>
      </c>
      <c r="AA809" s="18">
        <f>SUMIFS(Sheet3!C:C,Sheet3!B:B,'Franchise Wastage '!D809,Sheet3!A:A,'Franchise Wastage '!C810)</f>
        <v>0</v>
      </c>
      <c r="AC809" s="3">
        <f t="shared" si="121"/>
        <v>15</v>
      </c>
    </row>
    <row r="810" spans="1:29" ht="15" customHeight="1" x14ac:dyDescent="0.25">
      <c r="A810">
        <f t="shared" si="122"/>
        <v>22</v>
      </c>
      <c r="B810" s="20" t="s">
        <v>522</v>
      </c>
      <c r="C810" s="20" t="s">
        <v>41</v>
      </c>
      <c r="D810" s="20" t="s">
        <v>336</v>
      </c>
      <c r="E810" s="20">
        <v>75</v>
      </c>
      <c r="F810" s="20">
        <v>0.75</v>
      </c>
      <c r="G810" s="10" t="s">
        <v>10</v>
      </c>
      <c r="H810" s="9">
        <v>15</v>
      </c>
      <c r="I810" s="9"/>
      <c r="J810" s="9">
        <v>1000</v>
      </c>
      <c r="K810" s="5">
        <f t="shared" si="123"/>
        <v>1.25</v>
      </c>
      <c r="L810" s="6">
        <f t="shared" si="119"/>
        <v>0</v>
      </c>
      <c r="M810" s="3"/>
      <c r="N810" s="11">
        <f t="shared" si="124"/>
        <v>16.25</v>
      </c>
      <c r="O810" s="5"/>
      <c r="P810" s="5">
        <v>1</v>
      </c>
      <c r="Q810" s="5">
        <v>0.25</v>
      </c>
      <c r="R810" s="12">
        <f t="shared" si="118"/>
        <v>17.5</v>
      </c>
      <c r="S810" s="3"/>
      <c r="T810" s="9">
        <f>SUMIFS('Shop Wastage+CS Margin'!F:F,'Shop Wastage+CS Margin'!D:D,'Franchise Wastage '!D810,'Shop Wastage+CS Margin'!C:C,'Franchise Wastage '!C810)</f>
        <v>38</v>
      </c>
      <c r="U810" s="13">
        <f>SUMIFS('Shop Wastage+CS Margin'!A:A,'Shop Wastage+CS Margin'!D:D,'Franchise Wastage '!D810,'Shop Wastage+CS Margin'!C:C,'Franchise Wastage '!C810)</f>
        <v>5</v>
      </c>
      <c r="V810" s="16">
        <f t="shared" si="120"/>
        <v>22.75</v>
      </c>
      <c r="W810" s="3">
        <v>22</v>
      </c>
      <c r="X810" s="7">
        <f t="shared" si="126"/>
        <v>4.5</v>
      </c>
      <c r="Y810" s="7">
        <f t="shared" si="125"/>
        <v>20.5</v>
      </c>
      <c r="AA810" s="18">
        <f>SUMIFS(Sheet3!C:C,Sheet3!B:B,'Franchise Wastage '!D810,Sheet3!A:A,'Franchise Wastage '!C811)</f>
        <v>21.93548387096774</v>
      </c>
      <c r="AC810" s="3">
        <f t="shared" si="121"/>
        <v>16</v>
      </c>
    </row>
    <row r="811" spans="1:29" ht="15" customHeight="1" x14ac:dyDescent="0.25">
      <c r="A811">
        <f t="shared" si="122"/>
        <v>22</v>
      </c>
      <c r="B811" s="20" t="s">
        <v>522</v>
      </c>
      <c r="C811" s="20" t="s">
        <v>41</v>
      </c>
      <c r="D811" s="20" t="s">
        <v>506</v>
      </c>
      <c r="E811" s="20">
        <v>92.5</v>
      </c>
      <c r="F811" s="20">
        <v>2</v>
      </c>
      <c r="G811" s="10" t="s">
        <v>10</v>
      </c>
      <c r="H811" s="9">
        <v>7.5</v>
      </c>
      <c r="I811" s="9"/>
      <c r="J811" s="9">
        <v>1000</v>
      </c>
      <c r="K811" s="5">
        <f t="shared" si="123"/>
        <v>3.3333333333333335</v>
      </c>
      <c r="L811" s="6">
        <f t="shared" si="119"/>
        <v>0</v>
      </c>
      <c r="M811" s="3"/>
      <c r="N811" s="11">
        <f t="shared" si="124"/>
        <v>10.833333333333334</v>
      </c>
      <c r="O811" s="5"/>
      <c r="P811" s="5">
        <v>1</v>
      </c>
      <c r="Q811" s="5">
        <v>0.25</v>
      </c>
      <c r="R811" s="12">
        <f t="shared" si="118"/>
        <v>12.083333333333334</v>
      </c>
      <c r="S811" s="3"/>
      <c r="T811" s="9">
        <f>SUMIFS('Shop Wastage+CS Margin'!F:F,'Shop Wastage+CS Margin'!D:D,'Franchise Wastage '!D811,'Shop Wastage+CS Margin'!C:C,'Franchise Wastage '!C811)</f>
        <v>34</v>
      </c>
      <c r="U811" s="13">
        <f>SUMIFS('Shop Wastage+CS Margin'!A:A,'Shop Wastage+CS Margin'!D:D,'Franchise Wastage '!D811,'Shop Wastage+CS Margin'!C:C,'Franchise Wastage '!C811)</f>
        <v>5</v>
      </c>
      <c r="V811" s="16">
        <f t="shared" si="120"/>
        <v>17.333333333333336</v>
      </c>
      <c r="W811" s="3">
        <v>22</v>
      </c>
      <c r="X811" s="7">
        <f t="shared" si="126"/>
        <v>9.9166666666666661</v>
      </c>
      <c r="Y811" s="7">
        <f t="shared" si="125"/>
        <v>21.916666666666664</v>
      </c>
      <c r="AA811" s="18">
        <f>SUMIFS(Sheet3!C:C,Sheet3!B:B,'Franchise Wastage '!D811,Sheet3!A:A,'Franchise Wastage '!C812)</f>
        <v>0</v>
      </c>
      <c r="AC811" s="3">
        <f t="shared" si="121"/>
        <v>12</v>
      </c>
    </row>
    <row r="812" spans="1:29" ht="15" customHeight="1" x14ac:dyDescent="0.25">
      <c r="A812">
        <f t="shared" si="122"/>
        <v>22</v>
      </c>
      <c r="B812" s="20" t="s">
        <v>522</v>
      </c>
      <c r="C812" s="20" t="s">
        <v>69</v>
      </c>
      <c r="D812" s="20" t="s">
        <v>339</v>
      </c>
      <c r="E812" s="20">
        <v>75</v>
      </c>
      <c r="F812" s="20">
        <v>0.5</v>
      </c>
      <c r="G812" s="10" t="s">
        <v>10</v>
      </c>
      <c r="H812" s="9">
        <v>15</v>
      </c>
      <c r="I812" s="9"/>
      <c r="J812" s="9">
        <v>1000</v>
      </c>
      <c r="K812" s="5">
        <f t="shared" si="123"/>
        <v>0.83333333333333337</v>
      </c>
      <c r="L812" s="6">
        <f t="shared" si="119"/>
        <v>0</v>
      </c>
      <c r="M812" s="3"/>
      <c r="N812" s="11">
        <f t="shared" si="124"/>
        <v>15.833333333333334</v>
      </c>
      <c r="O812" s="5"/>
      <c r="P812" s="5">
        <v>1</v>
      </c>
      <c r="Q812" s="5">
        <v>0.25</v>
      </c>
      <c r="R812" s="12">
        <f t="shared" si="118"/>
        <v>17.083333333333336</v>
      </c>
      <c r="S812" s="3"/>
      <c r="T812" s="9">
        <f>SUMIFS('Shop Wastage+CS Margin'!F:F,'Shop Wastage+CS Margin'!D:D,'Franchise Wastage '!D812,'Shop Wastage+CS Margin'!C:C,'Franchise Wastage '!C812)</f>
        <v>30</v>
      </c>
      <c r="U812" s="13">
        <f>SUMIFS('Shop Wastage+CS Margin'!A:A,'Shop Wastage+CS Margin'!D:D,'Franchise Wastage '!D812,'Shop Wastage+CS Margin'!C:C,'Franchise Wastage '!C812)</f>
        <v>5</v>
      </c>
      <c r="V812" s="16">
        <f t="shared" si="120"/>
        <v>22.333333333333336</v>
      </c>
      <c r="W812" s="3">
        <v>22</v>
      </c>
      <c r="X812" s="7">
        <f t="shared" si="126"/>
        <v>4.9166666666666643</v>
      </c>
      <c r="Y812" s="7">
        <f t="shared" si="125"/>
        <v>12.916666666666664</v>
      </c>
      <c r="AA812" s="18">
        <f>SUMIFS(Sheet3!C:C,Sheet3!B:B,'Franchise Wastage '!D812,Sheet3!A:A,'Franchise Wastage '!C813)</f>
        <v>20.399999999999999</v>
      </c>
      <c r="AC812" s="3">
        <f t="shared" si="121"/>
        <v>8</v>
      </c>
    </row>
    <row r="813" spans="1:29" ht="15" customHeight="1" x14ac:dyDescent="0.25">
      <c r="A813">
        <f t="shared" si="122"/>
        <v>22</v>
      </c>
      <c r="B813" s="20" t="s">
        <v>522</v>
      </c>
      <c r="C813" s="20" t="s">
        <v>69</v>
      </c>
      <c r="D813" s="20" t="s">
        <v>517</v>
      </c>
      <c r="E813" s="20">
        <v>75</v>
      </c>
      <c r="F813" s="20">
        <v>0.75</v>
      </c>
      <c r="G813" s="10" t="s">
        <v>10</v>
      </c>
      <c r="H813" s="9">
        <v>15</v>
      </c>
      <c r="I813" s="9"/>
      <c r="J813" s="9">
        <v>1000</v>
      </c>
      <c r="K813" s="5">
        <f t="shared" si="123"/>
        <v>1.25</v>
      </c>
      <c r="L813" s="6">
        <f t="shared" si="119"/>
        <v>0</v>
      </c>
      <c r="M813" s="3"/>
      <c r="N813" s="11">
        <f t="shared" si="124"/>
        <v>16.25</v>
      </c>
      <c r="O813" s="5"/>
      <c r="P813" s="5">
        <v>1</v>
      </c>
      <c r="Q813" s="5">
        <v>0.25</v>
      </c>
      <c r="R813" s="12">
        <f t="shared" si="118"/>
        <v>17.5</v>
      </c>
      <c r="S813" s="3"/>
      <c r="T813" s="9">
        <f>SUMIFS('Shop Wastage+CS Margin'!F:F,'Shop Wastage+CS Margin'!D:D,'Franchise Wastage '!D813,'Shop Wastage+CS Margin'!C:C,'Franchise Wastage '!C813)</f>
        <v>30</v>
      </c>
      <c r="U813" s="13">
        <f>SUMIFS('Shop Wastage+CS Margin'!A:A,'Shop Wastage+CS Margin'!D:D,'Franchise Wastage '!D813,'Shop Wastage+CS Margin'!C:C,'Franchise Wastage '!C813)</f>
        <v>5</v>
      </c>
      <c r="V813" s="16">
        <f t="shared" si="120"/>
        <v>22.75</v>
      </c>
      <c r="W813" s="3">
        <v>22</v>
      </c>
      <c r="X813" s="7">
        <f t="shared" si="126"/>
        <v>4.5</v>
      </c>
      <c r="Y813" s="7">
        <f t="shared" si="125"/>
        <v>12.5</v>
      </c>
      <c r="AA813" s="18">
        <f>SUMIFS(Sheet3!C:C,Sheet3!B:B,'Franchise Wastage '!D813,Sheet3!A:A,'Franchise Wastage '!C814)</f>
        <v>0</v>
      </c>
      <c r="AC813" s="3">
        <f t="shared" si="121"/>
        <v>8</v>
      </c>
    </row>
    <row r="814" spans="1:29" ht="15" customHeight="1" x14ac:dyDescent="0.25">
      <c r="A814">
        <f t="shared" si="122"/>
        <v>26</v>
      </c>
      <c r="B814" s="20" t="s">
        <v>2142</v>
      </c>
      <c r="C814" s="20" t="s">
        <v>466</v>
      </c>
      <c r="D814" s="20" t="s">
        <v>55</v>
      </c>
      <c r="E814" s="20">
        <v>65</v>
      </c>
      <c r="F814" s="20">
        <v>2.2000000000000002</v>
      </c>
      <c r="G814" s="10" t="s">
        <v>10</v>
      </c>
      <c r="H814" s="9">
        <v>17</v>
      </c>
      <c r="I814" s="9"/>
      <c r="J814" s="9">
        <v>1000</v>
      </c>
      <c r="K814" s="5">
        <f t="shared" si="123"/>
        <v>3.6666666666666665</v>
      </c>
      <c r="L814" s="6">
        <f t="shared" si="119"/>
        <v>0</v>
      </c>
      <c r="M814" s="3"/>
      <c r="N814" s="11">
        <f t="shared" si="124"/>
        <v>20.666666666666668</v>
      </c>
      <c r="O814" s="5"/>
      <c r="P814" s="5">
        <v>1</v>
      </c>
      <c r="Q814" s="5">
        <v>0.25</v>
      </c>
      <c r="R814" s="12">
        <f t="shared" si="118"/>
        <v>21.916666666666668</v>
      </c>
      <c r="S814" s="3"/>
      <c r="T814" s="9">
        <f>SUMIFS('Shop Wastage+CS Margin'!F:F,'Shop Wastage+CS Margin'!D:D,'Franchise Wastage '!D814,'Shop Wastage+CS Margin'!C:C,'Franchise Wastage '!C814)</f>
        <v>36</v>
      </c>
      <c r="U814" s="13">
        <f>SUMIFS('Shop Wastage+CS Margin'!A:A,'Shop Wastage+CS Margin'!D:D,'Franchise Wastage '!D814,'Shop Wastage+CS Margin'!C:C,'Franchise Wastage '!C814)</f>
        <v>5</v>
      </c>
      <c r="V814" s="16">
        <f t="shared" si="120"/>
        <v>27.166666666666668</v>
      </c>
      <c r="W814" s="3">
        <v>26</v>
      </c>
      <c r="X814" s="7">
        <f t="shared" si="126"/>
        <v>4.0833333333333321</v>
      </c>
      <c r="Y814" s="7">
        <f t="shared" si="125"/>
        <v>14.083333333333332</v>
      </c>
      <c r="AA814" s="18">
        <f>SUMIFS(Sheet3!C:C,Sheet3!B:B,'Franchise Wastage '!D814,Sheet3!A:A,'Franchise Wastage '!C815)</f>
        <v>0</v>
      </c>
      <c r="AC814" s="3">
        <f t="shared" si="121"/>
        <v>10</v>
      </c>
    </row>
    <row r="815" spans="1:29" ht="15" customHeight="1" x14ac:dyDescent="0.25">
      <c r="A815">
        <f t="shared" si="122"/>
        <v>26</v>
      </c>
      <c r="B815" s="20" t="s">
        <v>2142</v>
      </c>
      <c r="C815" s="20" t="s">
        <v>466</v>
      </c>
      <c r="D815" s="20" t="s">
        <v>524</v>
      </c>
      <c r="E815" s="20">
        <v>65</v>
      </c>
      <c r="F815" s="20">
        <v>2.2000000000000002</v>
      </c>
      <c r="G815" s="10" t="s">
        <v>10</v>
      </c>
      <c r="H815" s="9">
        <v>17</v>
      </c>
      <c r="I815" s="9"/>
      <c r="J815" s="9">
        <v>1000</v>
      </c>
      <c r="K815" s="5">
        <f t="shared" si="123"/>
        <v>3.6666666666666665</v>
      </c>
      <c r="L815" s="6">
        <f t="shared" si="119"/>
        <v>0</v>
      </c>
      <c r="M815" s="3"/>
      <c r="N815" s="11">
        <f t="shared" si="124"/>
        <v>20.666666666666668</v>
      </c>
      <c r="O815" s="5"/>
      <c r="P815" s="5">
        <v>1</v>
      </c>
      <c r="Q815" s="5">
        <v>0.25</v>
      </c>
      <c r="R815" s="12">
        <f t="shared" si="118"/>
        <v>21.916666666666668</v>
      </c>
      <c r="S815" s="3"/>
      <c r="T815" s="9">
        <f>SUMIFS('Shop Wastage+CS Margin'!F:F,'Shop Wastage+CS Margin'!D:D,'Franchise Wastage '!D815,'Shop Wastage+CS Margin'!C:C,'Franchise Wastage '!C815)</f>
        <v>36</v>
      </c>
      <c r="U815" s="13">
        <f>SUMIFS('Shop Wastage+CS Margin'!A:A,'Shop Wastage+CS Margin'!D:D,'Franchise Wastage '!D815,'Shop Wastage+CS Margin'!C:C,'Franchise Wastage '!C815)</f>
        <v>5</v>
      </c>
      <c r="V815" s="16">
        <f t="shared" si="120"/>
        <v>27.166666666666668</v>
      </c>
      <c r="W815" s="3">
        <v>26</v>
      </c>
      <c r="X815" s="7">
        <f t="shared" si="126"/>
        <v>4.0833333333333321</v>
      </c>
      <c r="Y815" s="7">
        <f t="shared" si="125"/>
        <v>14.083333333333332</v>
      </c>
      <c r="AA815" s="18">
        <f>SUMIFS(Sheet3!C:C,Sheet3!B:B,'Franchise Wastage '!D815,Sheet3!A:A,'Franchise Wastage '!C816)</f>
        <v>0</v>
      </c>
      <c r="AC815" s="3">
        <f t="shared" si="121"/>
        <v>10</v>
      </c>
    </row>
    <row r="816" spans="1:29" ht="15" customHeight="1" x14ac:dyDescent="0.25">
      <c r="A816">
        <f t="shared" si="122"/>
        <v>20</v>
      </c>
      <c r="B816" s="20" t="s">
        <v>2142</v>
      </c>
      <c r="C816" s="20" t="s">
        <v>525</v>
      </c>
      <c r="D816" s="20" t="s">
        <v>526</v>
      </c>
      <c r="E816" s="20">
        <v>65</v>
      </c>
      <c r="F816" s="20">
        <v>1</v>
      </c>
      <c r="G816" s="10" t="s">
        <v>10</v>
      </c>
      <c r="H816" s="9">
        <v>12</v>
      </c>
      <c r="I816" s="9"/>
      <c r="J816" s="9">
        <v>1000</v>
      </c>
      <c r="K816" s="5">
        <f t="shared" si="123"/>
        <v>1.6666666666666667</v>
      </c>
      <c r="L816" s="6">
        <f t="shared" si="119"/>
        <v>0</v>
      </c>
      <c r="M816" s="3"/>
      <c r="N816" s="11">
        <f t="shared" si="124"/>
        <v>13.666666666666666</v>
      </c>
      <c r="O816" s="5"/>
      <c r="P816" s="5">
        <v>1</v>
      </c>
      <c r="Q816" s="5">
        <v>0.25</v>
      </c>
      <c r="R816" s="12">
        <f t="shared" si="118"/>
        <v>14.916666666666666</v>
      </c>
      <c r="S816" s="3"/>
      <c r="T816" s="9">
        <f>SUMIFS('Shop Wastage+CS Margin'!F:F,'Shop Wastage+CS Margin'!D:D,'Franchise Wastage '!D816,'Shop Wastage+CS Margin'!C:C,'Franchise Wastage '!C816)</f>
        <v>34</v>
      </c>
      <c r="U816" s="13">
        <f>SUMIFS('Shop Wastage+CS Margin'!A:A,'Shop Wastage+CS Margin'!D:D,'Franchise Wastage '!D816,'Shop Wastage+CS Margin'!C:C,'Franchise Wastage '!C816)</f>
        <v>5</v>
      </c>
      <c r="V816" s="16">
        <f t="shared" si="120"/>
        <v>20.166666666666664</v>
      </c>
      <c r="W816" s="3">
        <v>20</v>
      </c>
      <c r="X816" s="7">
        <f t="shared" si="126"/>
        <v>5.0833333333333339</v>
      </c>
      <c r="Y816" s="7">
        <f t="shared" si="125"/>
        <v>19.083333333333336</v>
      </c>
      <c r="AA816" s="18">
        <f>SUMIFS(Sheet3!C:C,Sheet3!B:B,'Franchise Wastage '!D816,Sheet3!A:A,'Franchise Wastage '!C817)</f>
        <v>18</v>
      </c>
      <c r="AC816" s="3">
        <f t="shared" si="121"/>
        <v>14</v>
      </c>
    </row>
    <row r="817" spans="1:29" ht="15" customHeight="1" x14ac:dyDescent="0.25">
      <c r="A817">
        <f t="shared" si="122"/>
        <v>20</v>
      </c>
      <c r="B817" s="20" t="s">
        <v>2142</v>
      </c>
      <c r="C817" s="20" t="s">
        <v>525</v>
      </c>
      <c r="D817" s="20" t="s">
        <v>527</v>
      </c>
      <c r="E817" s="20">
        <v>65</v>
      </c>
      <c r="F817" s="20">
        <v>1</v>
      </c>
      <c r="G817" s="10" t="s">
        <v>10</v>
      </c>
      <c r="H817" s="9">
        <v>12</v>
      </c>
      <c r="I817" s="9"/>
      <c r="J817" s="9">
        <v>1000</v>
      </c>
      <c r="K817" s="5">
        <f t="shared" si="123"/>
        <v>1.6666666666666667</v>
      </c>
      <c r="L817" s="6">
        <f t="shared" si="119"/>
        <v>0</v>
      </c>
      <c r="M817" s="3"/>
      <c r="N817" s="11">
        <f t="shared" si="124"/>
        <v>13.666666666666666</v>
      </c>
      <c r="O817" s="5"/>
      <c r="P817" s="5">
        <v>1</v>
      </c>
      <c r="Q817" s="5">
        <v>0.25</v>
      </c>
      <c r="R817" s="12">
        <f t="shared" si="118"/>
        <v>14.916666666666666</v>
      </c>
      <c r="S817" s="3"/>
      <c r="T817" s="9">
        <f>SUMIFS('Shop Wastage+CS Margin'!F:F,'Shop Wastage+CS Margin'!D:D,'Franchise Wastage '!D817,'Shop Wastage+CS Margin'!C:C,'Franchise Wastage '!C817)</f>
        <v>34</v>
      </c>
      <c r="U817" s="13">
        <f>SUMIFS('Shop Wastage+CS Margin'!A:A,'Shop Wastage+CS Margin'!D:D,'Franchise Wastage '!D817,'Shop Wastage+CS Margin'!C:C,'Franchise Wastage '!C817)</f>
        <v>5</v>
      </c>
      <c r="V817" s="16">
        <f t="shared" si="120"/>
        <v>20.166666666666664</v>
      </c>
      <c r="W817" s="3">
        <v>20</v>
      </c>
      <c r="X817" s="7">
        <f t="shared" si="126"/>
        <v>5.0833333333333339</v>
      </c>
      <c r="Y817" s="7">
        <f t="shared" si="125"/>
        <v>19.083333333333336</v>
      </c>
      <c r="AA817" s="18">
        <f>SUMIFS(Sheet3!C:C,Sheet3!B:B,'Franchise Wastage '!D817,Sheet3!A:A,'Franchise Wastage '!C818)</f>
        <v>20.666666666666668</v>
      </c>
      <c r="AC817" s="3">
        <f t="shared" si="121"/>
        <v>14</v>
      </c>
    </row>
    <row r="818" spans="1:29" ht="15" customHeight="1" x14ac:dyDescent="0.25">
      <c r="A818">
        <f t="shared" si="122"/>
        <v>20</v>
      </c>
      <c r="B818" s="20" t="s">
        <v>2142</v>
      </c>
      <c r="C818" s="20" t="s">
        <v>525</v>
      </c>
      <c r="D818" s="20" t="s">
        <v>528</v>
      </c>
      <c r="E818" s="20">
        <v>65</v>
      </c>
      <c r="F818" s="20">
        <v>1</v>
      </c>
      <c r="G818" s="10" t="s">
        <v>10</v>
      </c>
      <c r="H818" s="9">
        <v>12</v>
      </c>
      <c r="I818" s="9"/>
      <c r="J818" s="9">
        <v>1000</v>
      </c>
      <c r="K818" s="5">
        <f t="shared" si="123"/>
        <v>1.6666666666666667</v>
      </c>
      <c r="L818" s="6">
        <f t="shared" si="119"/>
        <v>0</v>
      </c>
      <c r="M818" s="3"/>
      <c r="N818" s="11">
        <f t="shared" si="124"/>
        <v>13.666666666666666</v>
      </c>
      <c r="O818" s="5"/>
      <c r="P818" s="5">
        <v>1</v>
      </c>
      <c r="Q818" s="5">
        <v>0.25</v>
      </c>
      <c r="R818" s="12">
        <f t="shared" si="118"/>
        <v>14.916666666666666</v>
      </c>
      <c r="S818" s="3"/>
      <c r="T818" s="9">
        <f>SUMIFS('Shop Wastage+CS Margin'!F:F,'Shop Wastage+CS Margin'!D:D,'Franchise Wastage '!D818,'Shop Wastage+CS Margin'!C:C,'Franchise Wastage '!C818)</f>
        <v>34</v>
      </c>
      <c r="U818" s="13">
        <f>SUMIFS('Shop Wastage+CS Margin'!A:A,'Shop Wastage+CS Margin'!D:D,'Franchise Wastage '!D818,'Shop Wastage+CS Margin'!C:C,'Franchise Wastage '!C818)</f>
        <v>5</v>
      </c>
      <c r="V818" s="16">
        <f t="shared" si="120"/>
        <v>20.166666666666664</v>
      </c>
      <c r="W818" s="3">
        <v>20</v>
      </c>
      <c r="X818" s="7">
        <f t="shared" si="126"/>
        <v>5.0833333333333339</v>
      </c>
      <c r="Y818" s="7">
        <f t="shared" si="125"/>
        <v>19.083333333333336</v>
      </c>
      <c r="AA818" s="18">
        <f>SUMIFS(Sheet3!C:C,Sheet3!B:B,'Franchise Wastage '!D818,Sheet3!A:A,'Franchise Wastage '!C819)</f>
        <v>20</v>
      </c>
      <c r="AC818" s="3">
        <f t="shared" si="121"/>
        <v>14</v>
      </c>
    </row>
    <row r="819" spans="1:29" ht="15" customHeight="1" x14ac:dyDescent="0.25">
      <c r="A819">
        <f t="shared" si="122"/>
        <v>20</v>
      </c>
      <c r="B819" s="20" t="s">
        <v>2142</v>
      </c>
      <c r="C819" s="20" t="s">
        <v>525</v>
      </c>
      <c r="D819" s="20" t="s">
        <v>529</v>
      </c>
      <c r="E819" s="20">
        <v>65</v>
      </c>
      <c r="F819" s="20">
        <v>1</v>
      </c>
      <c r="G819" s="10" t="s">
        <v>10</v>
      </c>
      <c r="H819" s="9">
        <v>12</v>
      </c>
      <c r="I819" s="9"/>
      <c r="J819" s="9">
        <v>1000</v>
      </c>
      <c r="K819" s="5">
        <f t="shared" si="123"/>
        <v>1.6666666666666667</v>
      </c>
      <c r="L819" s="6">
        <f t="shared" si="119"/>
        <v>0</v>
      </c>
      <c r="M819" s="3"/>
      <c r="N819" s="11">
        <f t="shared" si="124"/>
        <v>13.666666666666666</v>
      </c>
      <c r="O819" s="5"/>
      <c r="P819" s="5">
        <v>1</v>
      </c>
      <c r="Q819" s="5">
        <v>0.25</v>
      </c>
      <c r="R819" s="12">
        <f t="shared" si="118"/>
        <v>14.916666666666666</v>
      </c>
      <c r="S819" s="3"/>
      <c r="T819" s="9">
        <f>SUMIFS('Shop Wastage+CS Margin'!F:F,'Shop Wastage+CS Margin'!D:D,'Franchise Wastage '!D819,'Shop Wastage+CS Margin'!C:C,'Franchise Wastage '!C819)</f>
        <v>34</v>
      </c>
      <c r="U819" s="13">
        <f>SUMIFS('Shop Wastage+CS Margin'!A:A,'Shop Wastage+CS Margin'!D:D,'Franchise Wastage '!D819,'Shop Wastage+CS Margin'!C:C,'Franchise Wastage '!C819)</f>
        <v>5</v>
      </c>
      <c r="V819" s="16">
        <f t="shared" si="120"/>
        <v>20.166666666666664</v>
      </c>
      <c r="W819" s="3">
        <v>20</v>
      </c>
      <c r="X819" s="7">
        <f t="shared" si="126"/>
        <v>5.0833333333333339</v>
      </c>
      <c r="Y819" s="7">
        <f t="shared" si="125"/>
        <v>19.083333333333336</v>
      </c>
      <c r="AA819" s="18">
        <f>SUMIFS(Sheet3!C:C,Sheet3!B:B,'Franchise Wastage '!D819,Sheet3!A:A,'Franchise Wastage '!C820)</f>
        <v>19.05263157894737</v>
      </c>
      <c r="AC819" s="3">
        <f t="shared" si="121"/>
        <v>14</v>
      </c>
    </row>
    <row r="820" spans="1:29" ht="15" customHeight="1" x14ac:dyDescent="0.25">
      <c r="A820">
        <f t="shared" si="122"/>
        <v>20</v>
      </c>
      <c r="B820" s="20" t="s">
        <v>2142</v>
      </c>
      <c r="C820" s="20" t="s">
        <v>525</v>
      </c>
      <c r="D820" s="20" t="s">
        <v>530</v>
      </c>
      <c r="E820" s="20">
        <v>65</v>
      </c>
      <c r="F820" s="20">
        <v>1</v>
      </c>
      <c r="G820" s="10" t="s">
        <v>10</v>
      </c>
      <c r="H820" s="9">
        <v>12</v>
      </c>
      <c r="I820" s="9"/>
      <c r="J820" s="9">
        <v>1000</v>
      </c>
      <c r="K820" s="5">
        <f t="shared" si="123"/>
        <v>1.6666666666666667</v>
      </c>
      <c r="L820" s="6">
        <f t="shared" si="119"/>
        <v>0</v>
      </c>
      <c r="M820" s="3"/>
      <c r="N820" s="11">
        <f t="shared" si="124"/>
        <v>13.666666666666666</v>
      </c>
      <c r="O820" s="5"/>
      <c r="P820" s="5">
        <v>1</v>
      </c>
      <c r="Q820" s="5">
        <v>0.25</v>
      </c>
      <c r="R820" s="12">
        <f t="shared" ref="R820:R882" si="127">N820+P820+Q820</f>
        <v>14.916666666666666</v>
      </c>
      <c r="S820" s="3"/>
      <c r="T820" s="9">
        <f>SUMIFS('Shop Wastage+CS Margin'!F:F,'Shop Wastage+CS Margin'!D:D,'Franchise Wastage '!D820,'Shop Wastage+CS Margin'!C:C,'Franchise Wastage '!C820)</f>
        <v>34</v>
      </c>
      <c r="U820" s="13">
        <f>SUMIFS('Shop Wastage+CS Margin'!A:A,'Shop Wastage+CS Margin'!D:D,'Franchise Wastage '!D820,'Shop Wastage+CS Margin'!C:C,'Franchise Wastage '!C820)</f>
        <v>5</v>
      </c>
      <c r="V820" s="16">
        <f t="shared" si="120"/>
        <v>20.166666666666664</v>
      </c>
      <c r="W820" s="3">
        <v>20</v>
      </c>
      <c r="X820" s="7">
        <f t="shared" si="126"/>
        <v>5.0833333333333339</v>
      </c>
      <c r="Y820" s="7">
        <f t="shared" si="125"/>
        <v>19.083333333333336</v>
      </c>
      <c r="AA820" s="18">
        <f>SUMIFS(Sheet3!C:C,Sheet3!B:B,'Franchise Wastage '!D820,Sheet3!A:A,'Franchise Wastage '!C821)</f>
        <v>20.083333333333332</v>
      </c>
      <c r="AC820" s="3">
        <f t="shared" si="121"/>
        <v>14</v>
      </c>
    </row>
    <row r="821" spans="1:29" ht="15" customHeight="1" x14ac:dyDescent="0.25">
      <c r="A821">
        <f t="shared" si="122"/>
        <v>20</v>
      </c>
      <c r="B821" s="20" t="s">
        <v>2142</v>
      </c>
      <c r="C821" s="20" t="s">
        <v>525</v>
      </c>
      <c r="D821" s="20" t="s">
        <v>531</v>
      </c>
      <c r="E821" s="20">
        <v>65</v>
      </c>
      <c r="F821" s="20">
        <v>1</v>
      </c>
      <c r="G821" s="10" t="s">
        <v>10</v>
      </c>
      <c r="H821" s="9">
        <v>12</v>
      </c>
      <c r="I821" s="9"/>
      <c r="J821" s="9">
        <v>1000</v>
      </c>
      <c r="K821" s="5">
        <f t="shared" si="123"/>
        <v>1.6666666666666667</v>
      </c>
      <c r="L821" s="6">
        <f t="shared" si="119"/>
        <v>0</v>
      </c>
      <c r="M821" s="3"/>
      <c r="N821" s="11">
        <f t="shared" si="124"/>
        <v>13.666666666666666</v>
      </c>
      <c r="O821" s="5"/>
      <c r="P821" s="5">
        <v>1</v>
      </c>
      <c r="Q821" s="5">
        <v>0.25</v>
      </c>
      <c r="R821" s="12">
        <f t="shared" si="127"/>
        <v>14.916666666666666</v>
      </c>
      <c r="S821" s="3"/>
      <c r="T821" s="9">
        <f>SUMIFS('Shop Wastage+CS Margin'!F:F,'Shop Wastage+CS Margin'!D:D,'Franchise Wastage '!D821,'Shop Wastage+CS Margin'!C:C,'Franchise Wastage '!C821)</f>
        <v>34</v>
      </c>
      <c r="U821" s="13">
        <f>SUMIFS('Shop Wastage+CS Margin'!A:A,'Shop Wastage+CS Margin'!D:D,'Franchise Wastage '!D821,'Shop Wastage+CS Margin'!C:C,'Franchise Wastage '!C821)</f>
        <v>5</v>
      </c>
      <c r="V821" s="16">
        <f t="shared" si="120"/>
        <v>20.166666666666664</v>
      </c>
      <c r="W821" s="3">
        <v>20</v>
      </c>
      <c r="X821" s="7">
        <f t="shared" si="126"/>
        <v>5.0833333333333339</v>
      </c>
      <c r="Y821" s="7">
        <f t="shared" si="125"/>
        <v>19.083333333333336</v>
      </c>
      <c r="AA821" s="18">
        <f>SUMIFS(Sheet3!C:C,Sheet3!B:B,'Franchise Wastage '!D821,Sheet3!A:A,'Franchise Wastage '!C822)</f>
        <v>23.441558441558442</v>
      </c>
      <c r="AC821" s="3">
        <f t="shared" si="121"/>
        <v>14</v>
      </c>
    </row>
    <row r="822" spans="1:29" ht="15" customHeight="1" x14ac:dyDescent="0.25">
      <c r="A822">
        <f t="shared" si="122"/>
        <v>20</v>
      </c>
      <c r="B822" s="20" t="s">
        <v>2142</v>
      </c>
      <c r="C822" s="20" t="s">
        <v>525</v>
      </c>
      <c r="D822" s="20" t="s">
        <v>532</v>
      </c>
      <c r="E822" s="20">
        <v>65</v>
      </c>
      <c r="F822" s="20">
        <v>1</v>
      </c>
      <c r="G822" s="10" t="s">
        <v>10</v>
      </c>
      <c r="H822" s="9">
        <v>12</v>
      </c>
      <c r="I822" s="9"/>
      <c r="J822" s="9">
        <v>1000</v>
      </c>
      <c r="K822" s="5">
        <f t="shared" si="123"/>
        <v>1.6666666666666667</v>
      </c>
      <c r="L822" s="6">
        <f t="shared" ref="L822:L884" si="128">(((IF(G822="Pcs",F822,"0"))/J822)*1000)/($D$1*10)</f>
        <v>0</v>
      </c>
      <c r="M822" s="3"/>
      <c r="N822" s="11">
        <f t="shared" si="124"/>
        <v>13.666666666666666</v>
      </c>
      <c r="O822" s="5"/>
      <c r="P822" s="5">
        <v>1</v>
      </c>
      <c r="Q822" s="5">
        <v>0.25</v>
      </c>
      <c r="R822" s="12">
        <f t="shared" si="127"/>
        <v>14.916666666666666</v>
      </c>
      <c r="S822" s="3"/>
      <c r="T822" s="9">
        <f>SUMIFS('Shop Wastage+CS Margin'!F:F,'Shop Wastage+CS Margin'!D:D,'Franchise Wastage '!D822,'Shop Wastage+CS Margin'!C:C,'Franchise Wastage '!C822)</f>
        <v>34</v>
      </c>
      <c r="U822" s="13">
        <f>SUMIFS('Shop Wastage+CS Margin'!A:A,'Shop Wastage+CS Margin'!D:D,'Franchise Wastage '!D822,'Shop Wastage+CS Margin'!C:C,'Franchise Wastage '!C822)</f>
        <v>5</v>
      </c>
      <c r="V822" s="16">
        <f t="shared" si="120"/>
        <v>20.166666666666664</v>
      </c>
      <c r="W822" s="3">
        <v>20</v>
      </c>
      <c r="X822" s="7">
        <f t="shared" si="126"/>
        <v>5.0833333333333339</v>
      </c>
      <c r="Y822" s="7">
        <f t="shared" si="125"/>
        <v>19.083333333333336</v>
      </c>
      <c r="AA822" s="18">
        <f>SUMIFS(Sheet3!C:C,Sheet3!B:B,'Franchise Wastage '!D822,Sheet3!A:A,'Franchise Wastage '!C823)</f>
        <v>21.125</v>
      </c>
      <c r="AC822" s="3">
        <f t="shared" si="121"/>
        <v>14</v>
      </c>
    </row>
    <row r="823" spans="1:29" ht="15" customHeight="1" x14ac:dyDescent="0.25">
      <c r="A823">
        <f t="shared" si="122"/>
        <v>20</v>
      </c>
      <c r="B823" s="20" t="s">
        <v>2142</v>
      </c>
      <c r="C823" s="20" t="s">
        <v>525</v>
      </c>
      <c r="D823" s="20" t="s">
        <v>533</v>
      </c>
      <c r="E823" s="20">
        <v>65</v>
      </c>
      <c r="F823" s="20">
        <v>1</v>
      </c>
      <c r="G823" s="10" t="s">
        <v>10</v>
      </c>
      <c r="H823" s="9">
        <v>12</v>
      </c>
      <c r="I823" s="9"/>
      <c r="J823" s="9">
        <v>1000</v>
      </c>
      <c r="K823" s="5">
        <f t="shared" si="123"/>
        <v>1.6666666666666667</v>
      </c>
      <c r="L823" s="6">
        <f t="shared" si="128"/>
        <v>0</v>
      </c>
      <c r="M823" s="3"/>
      <c r="N823" s="11">
        <f t="shared" si="124"/>
        <v>13.666666666666666</v>
      </c>
      <c r="O823" s="5"/>
      <c r="P823" s="5">
        <v>1</v>
      </c>
      <c r="Q823" s="5">
        <v>0.25</v>
      </c>
      <c r="R823" s="12">
        <f t="shared" si="127"/>
        <v>14.916666666666666</v>
      </c>
      <c r="S823" s="3"/>
      <c r="T823" s="9">
        <f>SUMIFS('Shop Wastage+CS Margin'!F:F,'Shop Wastage+CS Margin'!D:D,'Franchise Wastage '!D823,'Shop Wastage+CS Margin'!C:C,'Franchise Wastage '!C823)</f>
        <v>34</v>
      </c>
      <c r="U823" s="13">
        <f>SUMIFS('Shop Wastage+CS Margin'!A:A,'Shop Wastage+CS Margin'!D:D,'Franchise Wastage '!D823,'Shop Wastage+CS Margin'!C:C,'Franchise Wastage '!C823)</f>
        <v>5</v>
      </c>
      <c r="V823" s="16">
        <f t="shared" si="120"/>
        <v>20.166666666666664</v>
      </c>
      <c r="W823" s="3">
        <v>20</v>
      </c>
      <c r="X823" s="7">
        <f t="shared" si="126"/>
        <v>5.0833333333333339</v>
      </c>
      <c r="Y823" s="7">
        <f t="shared" si="125"/>
        <v>19.083333333333336</v>
      </c>
      <c r="AA823" s="18">
        <f>SUMIFS(Sheet3!C:C,Sheet3!B:B,'Franchise Wastage '!D823,Sheet3!A:A,'Franchise Wastage '!C824)</f>
        <v>0</v>
      </c>
      <c r="AC823" s="3">
        <f t="shared" si="121"/>
        <v>14</v>
      </c>
    </row>
    <row r="824" spans="1:29" ht="15" customHeight="1" x14ac:dyDescent="0.25">
      <c r="A824">
        <f t="shared" si="122"/>
        <v>21</v>
      </c>
      <c r="B824" s="20" t="s">
        <v>2142</v>
      </c>
      <c r="C824" s="20" t="s">
        <v>169</v>
      </c>
      <c r="D824" s="20" t="s">
        <v>30</v>
      </c>
      <c r="E824" s="20">
        <v>70</v>
      </c>
      <c r="F824" s="20">
        <v>0.7</v>
      </c>
      <c r="G824" s="10" t="s">
        <v>10</v>
      </c>
      <c r="H824" s="9">
        <v>14</v>
      </c>
      <c r="I824" s="9"/>
      <c r="J824" s="9">
        <v>1000</v>
      </c>
      <c r="K824" s="5">
        <f t="shared" si="123"/>
        <v>1.1666666666666667</v>
      </c>
      <c r="L824" s="6">
        <f t="shared" si="128"/>
        <v>0</v>
      </c>
      <c r="M824" s="3"/>
      <c r="N824" s="11">
        <f t="shared" si="124"/>
        <v>15.166666666666666</v>
      </c>
      <c r="O824" s="5"/>
      <c r="P824" s="5">
        <v>1</v>
      </c>
      <c r="Q824" s="5">
        <v>0.25</v>
      </c>
      <c r="R824" s="12">
        <f t="shared" si="127"/>
        <v>16.416666666666664</v>
      </c>
      <c r="S824" s="3"/>
      <c r="T824" s="9">
        <f>SUMIFS('Shop Wastage+CS Margin'!F:F,'Shop Wastage+CS Margin'!D:D,'Franchise Wastage '!D824,'Shop Wastage+CS Margin'!C:C,'Franchise Wastage '!C824)</f>
        <v>32</v>
      </c>
      <c r="U824" s="13">
        <f>SUMIFS('Shop Wastage+CS Margin'!A:A,'Shop Wastage+CS Margin'!D:D,'Franchise Wastage '!D824,'Shop Wastage+CS Margin'!C:C,'Franchise Wastage '!C824)</f>
        <v>5</v>
      </c>
      <c r="V824" s="16">
        <f t="shared" si="120"/>
        <v>21.666666666666664</v>
      </c>
      <c r="W824" s="3">
        <v>21</v>
      </c>
      <c r="X824" s="7">
        <f t="shared" si="126"/>
        <v>4.5833333333333357</v>
      </c>
      <c r="Y824" s="7">
        <f t="shared" si="125"/>
        <v>15.583333333333336</v>
      </c>
      <c r="AA824" s="18">
        <f>SUMIFS(Sheet3!C:C,Sheet3!B:B,'Franchise Wastage '!D824,Sheet3!A:A,'Franchise Wastage '!C825)</f>
        <v>21.229885057471265</v>
      </c>
      <c r="AC824" s="3">
        <f t="shared" si="121"/>
        <v>11</v>
      </c>
    </row>
    <row r="825" spans="1:29" ht="15" customHeight="1" x14ac:dyDescent="0.25">
      <c r="A825">
        <f t="shared" si="122"/>
        <v>21</v>
      </c>
      <c r="B825" s="20" t="s">
        <v>2142</v>
      </c>
      <c r="C825" s="20" t="s">
        <v>169</v>
      </c>
      <c r="D825" s="20" t="s">
        <v>14</v>
      </c>
      <c r="E825" s="20">
        <v>65</v>
      </c>
      <c r="F825" s="20">
        <v>1.5</v>
      </c>
      <c r="G825" s="10" t="s">
        <v>10</v>
      </c>
      <c r="H825" s="9">
        <v>10</v>
      </c>
      <c r="I825" s="9"/>
      <c r="J825" s="9">
        <v>1000</v>
      </c>
      <c r="K825" s="5">
        <f t="shared" si="123"/>
        <v>2.5</v>
      </c>
      <c r="L825" s="6">
        <f t="shared" si="128"/>
        <v>0</v>
      </c>
      <c r="M825" s="3"/>
      <c r="N825" s="11">
        <f t="shared" si="124"/>
        <v>12.5</v>
      </c>
      <c r="O825" s="5"/>
      <c r="P825" s="5">
        <v>1</v>
      </c>
      <c r="Q825" s="5">
        <v>0.25</v>
      </c>
      <c r="R825" s="12">
        <f t="shared" si="127"/>
        <v>13.75</v>
      </c>
      <c r="S825" s="3"/>
      <c r="T825" s="9">
        <f>SUMIFS('Shop Wastage+CS Margin'!F:F,'Shop Wastage+CS Margin'!D:D,'Franchise Wastage '!D825,'Shop Wastage+CS Margin'!C:C,'Franchise Wastage '!C825)</f>
        <v>34</v>
      </c>
      <c r="U825" s="13">
        <f>SUMIFS('Shop Wastage+CS Margin'!A:A,'Shop Wastage+CS Margin'!D:D,'Franchise Wastage '!D825,'Shop Wastage+CS Margin'!C:C,'Franchise Wastage '!C825)</f>
        <v>5</v>
      </c>
      <c r="V825" s="16">
        <f t="shared" si="120"/>
        <v>19</v>
      </c>
      <c r="W825" s="3">
        <v>21</v>
      </c>
      <c r="X825" s="7">
        <f t="shared" si="126"/>
        <v>7.25</v>
      </c>
      <c r="Y825" s="7">
        <f t="shared" si="125"/>
        <v>20.25</v>
      </c>
      <c r="AA825" s="18">
        <f>SUMIFS(Sheet3!C:C,Sheet3!B:B,'Franchise Wastage '!D825,Sheet3!A:A,'Franchise Wastage '!C826)</f>
        <v>21.866666666666667</v>
      </c>
      <c r="AC825" s="3">
        <f t="shared" si="121"/>
        <v>13</v>
      </c>
    </row>
    <row r="826" spans="1:29" ht="15" customHeight="1" x14ac:dyDescent="0.25">
      <c r="A826">
        <f t="shared" si="122"/>
        <v>21</v>
      </c>
      <c r="B826" s="20" t="s">
        <v>2142</v>
      </c>
      <c r="C826" s="20" t="s">
        <v>169</v>
      </c>
      <c r="D826" s="20" t="s">
        <v>14</v>
      </c>
      <c r="E826" s="20">
        <v>70</v>
      </c>
      <c r="F826" s="20">
        <v>0.7</v>
      </c>
      <c r="G826" s="10" t="s">
        <v>10</v>
      </c>
      <c r="H826" s="9">
        <v>14</v>
      </c>
      <c r="I826" s="9"/>
      <c r="J826" s="9">
        <v>1000</v>
      </c>
      <c r="K826" s="5">
        <f t="shared" si="123"/>
        <v>1.1666666666666667</v>
      </c>
      <c r="L826" s="6">
        <f t="shared" si="128"/>
        <v>0</v>
      </c>
      <c r="M826" s="3"/>
      <c r="N826" s="11">
        <f t="shared" si="124"/>
        <v>15.166666666666666</v>
      </c>
      <c r="O826" s="5"/>
      <c r="P826" s="5">
        <v>1</v>
      </c>
      <c r="Q826" s="5">
        <v>0.25</v>
      </c>
      <c r="R826" s="12">
        <f t="shared" si="127"/>
        <v>16.416666666666664</v>
      </c>
      <c r="S826" s="3"/>
      <c r="T826" s="9">
        <f>SUMIFS('Shop Wastage+CS Margin'!F:F,'Shop Wastage+CS Margin'!D:D,'Franchise Wastage '!D826,'Shop Wastage+CS Margin'!C:C,'Franchise Wastage '!C826)</f>
        <v>34</v>
      </c>
      <c r="U826" s="13">
        <f>SUMIFS('Shop Wastage+CS Margin'!A:A,'Shop Wastage+CS Margin'!D:D,'Franchise Wastage '!D826,'Shop Wastage+CS Margin'!C:C,'Franchise Wastage '!C826)</f>
        <v>5</v>
      </c>
      <c r="V826" s="16">
        <f t="shared" si="120"/>
        <v>21.666666666666664</v>
      </c>
      <c r="W826" s="3">
        <v>21</v>
      </c>
      <c r="X826" s="7">
        <f t="shared" si="126"/>
        <v>4.5833333333333357</v>
      </c>
      <c r="Y826" s="7">
        <f t="shared" si="125"/>
        <v>17.583333333333336</v>
      </c>
      <c r="AA826" s="18">
        <f>SUMIFS(Sheet3!C:C,Sheet3!B:B,'Franchise Wastage '!D826,Sheet3!A:A,'Franchise Wastage '!C827)</f>
        <v>21.866666666666667</v>
      </c>
      <c r="AC826" s="3">
        <f t="shared" si="121"/>
        <v>13</v>
      </c>
    </row>
    <row r="827" spans="1:29" ht="15" customHeight="1" x14ac:dyDescent="0.25">
      <c r="A827">
        <f t="shared" si="122"/>
        <v>18.5</v>
      </c>
      <c r="B827" s="20" t="s">
        <v>2142</v>
      </c>
      <c r="C827" s="20" t="s">
        <v>169</v>
      </c>
      <c r="D827" s="20" t="s">
        <v>534</v>
      </c>
      <c r="E827" s="20">
        <v>65</v>
      </c>
      <c r="F827" s="20">
        <v>1.5</v>
      </c>
      <c r="G827" s="10" t="s">
        <v>10</v>
      </c>
      <c r="H827" s="9">
        <v>10</v>
      </c>
      <c r="I827" s="9"/>
      <c r="J827" s="9">
        <v>1000</v>
      </c>
      <c r="K827" s="5">
        <f t="shared" si="123"/>
        <v>2.5</v>
      </c>
      <c r="L827" s="6">
        <f t="shared" si="128"/>
        <v>0</v>
      </c>
      <c r="M827" s="3"/>
      <c r="N827" s="11">
        <f t="shared" si="124"/>
        <v>12.5</v>
      </c>
      <c r="O827" s="5"/>
      <c r="P827" s="5">
        <v>1</v>
      </c>
      <c r="Q827" s="5">
        <v>0.25</v>
      </c>
      <c r="R827" s="12">
        <f t="shared" si="127"/>
        <v>13.75</v>
      </c>
      <c r="S827" s="3"/>
      <c r="T827" s="9">
        <f>SUMIFS('Shop Wastage+CS Margin'!F:F,'Shop Wastage+CS Margin'!D:D,'Franchise Wastage '!D827,'Shop Wastage+CS Margin'!C:C,'Franchise Wastage '!C827)</f>
        <v>35</v>
      </c>
      <c r="U827" s="13">
        <f>SUMIFS('Shop Wastage+CS Margin'!A:A,'Shop Wastage+CS Margin'!D:D,'Franchise Wastage '!D827,'Shop Wastage+CS Margin'!C:C,'Franchise Wastage '!C827)</f>
        <v>5</v>
      </c>
      <c r="V827" s="16">
        <f t="shared" si="120"/>
        <v>19</v>
      </c>
      <c r="W827" s="3">
        <v>18.5</v>
      </c>
      <c r="X827" s="7">
        <f t="shared" si="126"/>
        <v>4.75</v>
      </c>
      <c r="Y827" s="7">
        <f t="shared" si="125"/>
        <v>21.25</v>
      </c>
      <c r="AA827" s="18">
        <f>SUMIFS(Sheet3!C:C,Sheet3!B:B,'Franchise Wastage '!D827,Sheet3!A:A,'Franchise Wastage '!C828)</f>
        <v>21.994152046783626</v>
      </c>
      <c r="AC827" s="3">
        <f t="shared" si="121"/>
        <v>16.5</v>
      </c>
    </row>
    <row r="828" spans="1:29" ht="15" customHeight="1" x14ac:dyDescent="0.25">
      <c r="A828">
        <f t="shared" si="122"/>
        <v>21</v>
      </c>
      <c r="B828" s="20" t="s">
        <v>2142</v>
      </c>
      <c r="C828" s="20" t="s">
        <v>169</v>
      </c>
      <c r="D828" s="20" t="s">
        <v>431</v>
      </c>
      <c r="E828" s="20">
        <v>65</v>
      </c>
      <c r="F828" s="20">
        <v>1.5</v>
      </c>
      <c r="G828" s="10" t="s">
        <v>10</v>
      </c>
      <c r="H828" s="9">
        <v>10</v>
      </c>
      <c r="I828" s="9"/>
      <c r="J828" s="9">
        <v>1000</v>
      </c>
      <c r="K828" s="5">
        <f t="shared" si="123"/>
        <v>2.5</v>
      </c>
      <c r="L828" s="6">
        <f t="shared" si="128"/>
        <v>0</v>
      </c>
      <c r="M828" s="3"/>
      <c r="N828" s="11">
        <f t="shared" si="124"/>
        <v>12.5</v>
      </c>
      <c r="O828" s="5"/>
      <c r="P828" s="5">
        <v>1</v>
      </c>
      <c r="Q828" s="5">
        <v>0.25</v>
      </c>
      <c r="R828" s="12">
        <f t="shared" si="127"/>
        <v>13.75</v>
      </c>
      <c r="S828" s="3"/>
      <c r="T828" s="9">
        <f>SUMIFS('Shop Wastage+CS Margin'!F:F,'Shop Wastage+CS Margin'!D:D,'Franchise Wastage '!D828,'Shop Wastage+CS Margin'!C:C,'Franchise Wastage '!C828)</f>
        <v>34</v>
      </c>
      <c r="U828" s="13">
        <f>SUMIFS('Shop Wastage+CS Margin'!A:A,'Shop Wastage+CS Margin'!D:D,'Franchise Wastage '!D828,'Shop Wastage+CS Margin'!C:C,'Franchise Wastage '!C828)</f>
        <v>5</v>
      </c>
      <c r="V828" s="16">
        <f t="shared" si="120"/>
        <v>19</v>
      </c>
      <c r="W828" s="3">
        <v>21</v>
      </c>
      <c r="X828" s="7">
        <f t="shared" si="126"/>
        <v>7.25</v>
      </c>
      <c r="Y828" s="7">
        <f t="shared" si="125"/>
        <v>20.25</v>
      </c>
      <c r="AA828" s="18">
        <f>SUMIFS(Sheet3!C:C,Sheet3!B:B,'Franchise Wastage '!D828,Sheet3!A:A,'Franchise Wastage '!C829)</f>
        <v>20.833333333333332</v>
      </c>
      <c r="AC828" s="3">
        <f t="shared" si="121"/>
        <v>13</v>
      </c>
    </row>
    <row r="829" spans="1:29" ht="15" customHeight="1" x14ac:dyDescent="0.25">
      <c r="A829">
        <f t="shared" si="122"/>
        <v>21</v>
      </c>
      <c r="B829" s="20" t="s">
        <v>2142</v>
      </c>
      <c r="C829" s="20" t="s">
        <v>169</v>
      </c>
      <c r="D829" s="20" t="s">
        <v>431</v>
      </c>
      <c r="E829" s="20">
        <v>70</v>
      </c>
      <c r="F829" s="20">
        <v>0.7</v>
      </c>
      <c r="G829" s="10" t="s">
        <v>10</v>
      </c>
      <c r="H829" s="9">
        <v>14</v>
      </c>
      <c r="I829" s="9"/>
      <c r="J829" s="9">
        <v>1000</v>
      </c>
      <c r="K829" s="5">
        <f t="shared" si="123"/>
        <v>1.1666666666666667</v>
      </c>
      <c r="L829" s="6">
        <f t="shared" si="128"/>
        <v>0</v>
      </c>
      <c r="M829" s="3"/>
      <c r="N829" s="11">
        <f t="shared" si="124"/>
        <v>15.166666666666666</v>
      </c>
      <c r="O829" s="5"/>
      <c r="P829" s="5">
        <v>1</v>
      </c>
      <c r="Q829" s="5">
        <v>0.25</v>
      </c>
      <c r="R829" s="12">
        <f t="shared" si="127"/>
        <v>16.416666666666664</v>
      </c>
      <c r="S829" s="3"/>
      <c r="T829" s="9">
        <f>SUMIFS('Shop Wastage+CS Margin'!F:F,'Shop Wastage+CS Margin'!D:D,'Franchise Wastage '!D829,'Shop Wastage+CS Margin'!C:C,'Franchise Wastage '!C829)</f>
        <v>34</v>
      </c>
      <c r="U829" s="13">
        <f>SUMIFS('Shop Wastage+CS Margin'!A:A,'Shop Wastage+CS Margin'!D:D,'Franchise Wastage '!D829,'Shop Wastage+CS Margin'!C:C,'Franchise Wastage '!C829)</f>
        <v>5</v>
      </c>
      <c r="V829" s="16">
        <f t="shared" si="120"/>
        <v>21.666666666666664</v>
      </c>
      <c r="W829" s="3">
        <v>21</v>
      </c>
      <c r="X829" s="7">
        <f t="shared" si="126"/>
        <v>4.5833333333333357</v>
      </c>
      <c r="Y829" s="7">
        <f t="shared" si="125"/>
        <v>17.583333333333336</v>
      </c>
      <c r="AA829" s="18">
        <f>SUMIFS(Sheet3!C:C,Sheet3!B:B,'Franchise Wastage '!D829,Sheet3!A:A,'Franchise Wastage '!C830)</f>
        <v>0</v>
      </c>
      <c r="AC829" s="3">
        <f t="shared" si="121"/>
        <v>13</v>
      </c>
    </row>
    <row r="830" spans="1:29" ht="15" customHeight="1" x14ac:dyDescent="0.25">
      <c r="A830">
        <f t="shared" si="122"/>
        <v>19</v>
      </c>
      <c r="B830" s="20" t="s">
        <v>2142</v>
      </c>
      <c r="C830" s="20" t="s">
        <v>72</v>
      </c>
      <c r="D830" s="20" t="s">
        <v>535</v>
      </c>
      <c r="E830" s="20">
        <v>70</v>
      </c>
      <c r="F830" s="20">
        <v>0.5</v>
      </c>
      <c r="G830" s="10" t="s">
        <v>10</v>
      </c>
      <c r="H830" s="9">
        <v>11.5</v>
      </c>
      <c r="I830" s="9"/>
      <c r="J830" s="9">
        <v>1000</v>
      </c>
      <c r="K830" s="5">
        <f t="shared" si="123"/>
        <v>0.83333333333333337</v>
      </c>
      <c r="L830" s="6">
        <f t="shared" si="128"/>
        <v>0</v>
      </c>
      <c r="M830" s="3"/>
      <c r="N830" s="11">
        <f t="shared" si="124"/>
        <v>12.333333333333334</v>
      </c>
      <c r="O830" s="5"/>
      <c r="P830" s="5">
        <v>2</v>
      </c>
      <c r="Q830" s="5">
        <v>0.25</v>
      </c>
      <c r="R830" s="12">
        <f t="shared" si="127"/>
        <v>14.583333333333334</v>
      </c>
      <c r="S830" s="3"/>
      <c r="T830" s="9">
        <f>SUMIFS('Shop Wastage+CS Margin'!F:F,'Shop Wastage+CS Margin'!D:D,'Franchise Wastage '!D830,'Shop Wastage+CS Margin'!C:C,'Franchise Wastage '!C830)</f>
        <v>31</v>
      </c>
      <c r="U830" s="13">
        <f>SUMIFS('Shop Wastage+CS Margin'!A:A,'Shop Wastage+CS Margin'!D:D,'Franchise Wastage '!D830,'Shop Wastage+CS Margin'!C:C,'Franchise Wastage '!C830)</f>
        <v>5</v>
      </c>
      <c r="V830" s="16">
        <f t="shared" si="120"/>
        <v>19.833333333333336</v>
      </c>
      <c r="W830" s="3">
        <v>19</v>
      </c>
      <c r="X830" s="7">
        <f t="shared" si="126"/>
        <v>4.4166666666666661</v>
      </c>
      <c r="Y830" s="7">
        <f t="shared" si="125"/>
        <v>16.416666666666664</v>
      </c>
      <c r="AA830" s="18">
        <f>SUMIFS(Sheet3!C:C,Sheet3!B:B,'Franchise Wastage '!D830,Sheet3!A:A,'Franchise Wastage '!C831)</f>
        <v>0</v>
      </c>
      <c r="AC830" s="3">
        <f t="shared" si="121"/>
        <v>12</v>
      </c>
    </row>
    <row r="831" spans="1:29" ht="15" customHeight="1" x14ac:dyDescent="0.25">
      <c r="A831">
        <f t="shared" si="122"/>
        <v>22.5</v>
      </c>
      <c r="B831" s="20" t="s">
        <v>2142</v>
      </c>
      <c r="C831" s="20" t="s">
        <v>122</v>
      </c>
      <c r="D831" s="20" t="s">
        <v>536</v>
      </c>
      <c r="E831" s="20">
        <v>65</v>
      </c>
      <c r="F831" s="20">
        <v>1.5</v>
      </c>
      <c r="G831" s="10" t="s">
        <v>10</v>
      </c>
      <c r="H831" s="9">
        <v>14</v>
      </c>
      <c r="I831" s="9"/>
      <c r="J831" s="9">
        <v>1000</v>
      </c>
      <c r="K831" s="5">
        <f t="shared" si="123"/>
        <v>2.5</v>
      </c>
      <c r="L831" s="6">
        <f t="shared" si="128"/>
        <v>0</v>
      </c>
      <c r="M831" s="3"/>
      <c r="N831" s="11">
        <f t="shared" si="124"/>
        <v>16.5</v>
      </c>
      <c r="O831" s="5"/>
      <c r="P831" s="5">
        <v>1</v>
      </c>
      <c r="Q831" s="5">
        <v>0.25</v>
      </c>
      <c r="R831" s="12">
        <f t="shared" si="127"/>
        <v>17.75</v>
      </c>
      <c r="S831" s="3"/>
      <c r="T831" s="9">
        <f>SUMIFS('Shop Wastage+CS Margin'!F:F,'Shop Wastage+CS Margin'!D:D,'Franchise Wastage '!D831,'Shop Wastage+CS Margin'!C:C,'Franchise Wastage '!C831)</f>
        <v>34</v>
      </c>
      <c r="U831" s="13">
        <f>SUMIFS('Shop Wastage+CS Margin'!A:A,'Shop Wastage+CS Margin'!D:D,'Franchise Wastage '!D831,'Shop Wastage+CS Margin'!C:C,'Franchise Wastage '!C831)</f>
        <v>5</v>
      </c>
      <c r="V831" s="16">
        <f t="shared" si="120"/>
        <v>23</v>
      </c>
      <c r="W831" s="3">
        <v>22.5</v>
      </c>
      <c r="X831" s="7">
        <f t="shared" si="126"/>
        <v>4.75</v>
      </c>
      <c r="Y831" s="7">
        <f t="shared" si="125"/>
        <v>16.25</v>
      </c>
      <c r="AA831" s="18">
        <f>SUMIFS(Sheet3!C:C,Sheet3!B:B,'Franchise Wastage '!D831,Sheet3!A:A,'Franchise Wastage '!C832)</f>
        <v>17.780821917808218</v>
      </c>
      <c r="AC831" s="3">
        <f t="shared" si="121"/>
        <v>11.5</v>
      </c>
    </row>
    <row r="832" spans="1:29" ht="15" customHeight="1" x14ac:dyDescent="0.25">
      <c r="A832">
        <f t="shared" si="122"/>
        <v>22.5</v>
      </c>
      <c r="B832" s="20" t="s">
        <v>2142</v>
      </c>
      <c r="C832" s="20" t="s">
        <v>122</v>
      </c>
      <c r="D832" s="20" t="s">
        <v>364</v>
      </c>
      <c r="E832" s="20">
        <v>65</v>
      </c>
      <c r="F832" s="20">
        <v>1.5</v>
      </c>
      <c r="G832" s="10" t="s">
        <v>10</v>
      </c>
      <c r="H832" s="9">
        <v>14</v>
      </c>
      <c r="I832" s="9"/>
      <c r="J832" s="9">
        <v>1000</v>
      </c>
      <c r="K832" s="5">
        <f t="shared" si="123"/>
        <v>2.5</v>
      </c>
      <c r="L832" s="6">
        <f t="shared" si="128"/>
        <v>0</v>
      </c>
      <c r="M832" s="3"/>
      <c r="N832" s="11">
        <f t="shared" si="124"/>
        <v>16.5</v>
      </c>
      <c r="O832" s="5"/>
      <c r="P832" s="5">
        <v>1</v>
      </c>
      <c r="Q832" s="5">
        <v>0.25</v>
      </c>
      <c r="R832" s="12">
        <f t="shared" si="127"/>
        <v>17.75</v>
      </c>
      <c r="S832" s="3"/>
      <c r="T832" s="9">
        <f>SUMIFS('Shop Wastage+CS Margin'!F:F,'Shop Wastage+CS Margin'!D:D,'Franchise Wastage '!D832,'Shop Wastage+CS Margin'!C:C,'Franchise Wastage '!C832)</f>
        <v>34</v>
      </c>
      <c r="U832" s="13">
        <f>SUMIFS('Shop Wastage+CS Margin'!A:A,'Shop Wastage+CS Margin'!D:D,'Franchise Wastage '!D832,'Shop Wastage+CS Margin'!C:C,'Franchise Wastage '!C832)</f>
        <v>5</v>
      </c>
      <c r="V832" s="16">
        <f t="shared" si="120"/>
        <v>23</v>
      </c>
      <c r="W832" s="3">
        <v>22.5</v>
      </c>
      <c r="X832" s="7">
        <f t="shared" si="126"/>
        <v>4.75</v>
      </c>
      <c r="Y832" s="7">
        <f t="shared" si="125"/>
        <v>16.25</v>
      </c>
      <c r="AA832" s="18">
        <f>SUMIFS(Sheet3!C:C,Sheet3!B:B,'Franchise Wastage '!D832,Sheet3!A:A,'Franchise Wastage '!C833)</f>
        <v>17.350649350649352</v>
      </c>
      <c r="AC832" s="3">
        <f t="shared" si="121"/>
        <v>11.5</v>
      </c>
    </row>
    <row r="833" spans="1:29" ht="15" customHeight="1" x14ac:dyDescent="0.25">
      <c r="A833">
        <f t="shared" si="122"/>
        <v>22.5</v>
      </c>
      <c r="B833" s="20" t="s">
        <v>2142</v>
      </c>
      <c r="C833" s="20" t="s">
        <v>122</v>
      </c>
      <c r="D833" s="20" t="s">
        <v>27</v>
      </c>
      <c r="E833" s="20">
        <v>65</v>
      </c>
      <c r="F833" s="20">
        <v>1.5</v>
      </c>
      <c r="G833" s="10" t="s">
        <v>10</v>
      </c>
      <c r="H833" s="9">
        <v>14</v>
      </c>
      <c r="I833" s="9"/>
      <c r="J833" s="9">
        <v>1000</v>
      </c>
      <c r="K833" s="5">
        <f t="shared" si="123"/>
        <v>2.5</v>
      </c>
      <c r="L833" s="6">
        <f t="shared" si="128"/>
        <v>0</v>
      </c>
      <c r="M833" s="3"/>
      <c r="N833" s="11">
        <f t="shared" si="124"/>
        <v>16.5</v>
      </c>
      <c r="O833" s="5"/>
      <c r="P833" s="5">
        <v>1</v>
      </c>
      <c r="Q833" s="5">
        <v>0.25</v>
      </c>
      <c r="R833" s="12">
        <f t="shared" si="127"/>
        <v>17.75</v>
      </c>
      <c r="S833" s="3"/>
      <c r="T833" s="9">
        <f>SUMIFS('Shop Wastage+CS Margin'!F:F,'Shop Wastage+CS Margin'!D:D,'Franchise Wastage '!D833,'Shop Wastage+CS Margin'!C:C,'Franchise Wastage '!C833)</f>
        <v>33</v>
      </c>
      <c r="U833" s="13">
        <f>SUMIFS('Shop Wastage+CS Margin'!A:A,'Shop Wastage+CS Margin'!D:D,'Franchise Wastage '!D833,'Shop Wastage+CS Margin'!C:C,'Franchise Wastage '!C833)</f>
        <v>5</v>
      </c>
      <c r="V833" s="16">
        <f t="shared" si="120"/>
        <v>23</v>
      </c>
      <c r="W833" s="3">
        <v>22.5</v>
      </c>
      <c r="X833" s="7">
        <f t="shared" si="126"/>
        <v>4.75</v>
      </c>
      <c r="Y833" s="7">
        <f t="shared" si="125"/>
        <v>15.25</v>
      </c>
      <c r="AA833" s="18">
        <f>SUMIFS(Sheet3!C:C,Sheet3!B:B,'Franchise Wastage '!D833,Sheet3!A:A,'Franchise Wastage '!C834)</f>
        <v>16.42911877394636</v>
      </c>
      <c r="AC833" s="3">
        <f t="shared" si="121"/>
        <v>10.5</v>
      </c>
    </row>
    <row r="834" spans="1:29" ht="15" customHeight="1" x14ac:dyDescent="0.25">
      <c r="A834">
        <f t="shared" si="122"/>
        <v>22.5</v>
      </c>
      <c r="B834" s="20" t="s">
        <v>2142</v>
      </c>
      <c r="C834" s="20" t="s">
        <v>122</v>
      </c>
      <c r="D834" s="20" t="s">
        <v>537</v>
      </c>
      <c r="E834" s="20">
        <v>65</v>
      </c>
      <c r="F834" s="20">
        <v>1.5</v>
      </c>
      <c r="G834" s="10" t="s">
        <v>10</v>
      </c>
      <c r="H834" s="9">
        <v>14</v>
      </c>
      <c r="I834" s="9"/>
      <c r="J834" s="9">
        <v>1000</v>
      </c>
      <c r="K834" s="5">
        <f t="shared" si="123"/>
        <v>2.5</v>
      </c>
      <c r="L834" s="6">
        <f t="shared" si="128"/>
        <v>0</v>
      </c>
      <c r="M834" s="3"/>
      <c r="N834" s="11">
        <f t="shared" si="124"/>
        <v>16.5</v>
      </c>
      <c r="O834" s="5"/>
      <c r="P834" s="5">
        <v>1</v>
      </c>
      <c r="Q834" s="5">
        <v>0.25</v>
      </c>
      <c r="R834" s="12">
        <f t="shared" si="127"/>
        <v>17.75</v>
      </c>
      <c r="S834" s="3"/>
      <c r="T834" s="9">
        <f>SUMIFS('Shop Wastage+CS Margin'!F:F,'Shop Wastage+CS Margin'!D:D,'Franchise Wastage '!D834,'Shop Wastage+CS Margin'!C:C,'Franchise Wastage '!C834)</f>
        <v>35</v>
      </c>
      <c r="U834" s="13">
        <f>SUMIFS('Shop Wastage+CS Margin'!A:A,'Shop Wastage+CS Margin'!D:D,'Franchise Wastage '!D834,'Shop Wastage+CS Margin'!C:C,'Franchise Wastage '!C834)</f>
        <v>5</v>
      </c>
      <c r="V834" s="16">
        <f t="shared" si="120"/>
        <v>23</v>
      </c>
      <c r="W834" s="3">
        <v>22.5</v>
      </c>
      <c r="X834" s="7">
        <f t="shared" si="126"/>
        <v>4.75</v>
      </c>
      <c r="Y834" s="7">
        <f t="shared" si="125"/>
        <v>17.25</v>
      </c>
      <c r="AA834" s="18">
        <f>SUMIFS(Sheet3!C:C,Sheet3!B:B,'Franchise Wastage '!D834,Sheet3!A:A,'Franchise Wastage '!C835)</f>
        <v>0</v>
      </c>
      <c r="AC834" s="3">
        <f t="shared" si="121"/>
        <v>12.5</v>
      </c>
    </row>
    <row r="835" spans="1:29" ht="15" customHeight="1" x14ac:dyDescent="0.25">
      <c r="A835">
        <f t="shared" si="122"/>
        <v>27</v>
      </c>
      <c r="B835" s="20" t="s">
        <v>2142</v>
      </c>
      <c r="C835" s="20" t="s">
        <v>617</v>
      </c>
      <c r="D835" s="20" t="s">
        <v>61</v>
      </c>
      <c r="E835" s="20">
        <v>65</v>
      </c>
      <c r="F835" s="20">
        <v>2.2000000000000002</v>
      </c>
      <c r="G835" s="10" t="s">
        <v>10</v>
      </c>
      <c r="H835" s="9">
        <v>17</v>
      </c>
      <c r="I835" s="9"/>
      <c r="J835" s="9">
        <v>1000</v>
      </c>
      <c r="K835" s="5">
        <f t="shared" si="123"/>
        <v>3.6666666666666665</v>
      </c>
      <c r="L835" s="6">
        <f t="shared" si="128"/>
        <v>0</v>
      </c>
      <c r="M835" s="3"/>
      <c r="N835" s="11">
        <f t="shared" si="124"/>
        <v>20.666666666666668</v>
      </c>
      <c r="O835" s="5"/>
      <c r="P835" s="5">
        <v>1</v>
      </c>
      <c r="Q835" s="5">
        <v>0.25</v>
      </c>
      <c r="R835" s="12">
        <f t="shared" si="127"/>
        <v>21.916666666666668</v>
      </c>
      <c r="S835" s="3"/>
      <c r="T835" s="9">
        <f>SUMIFS('Shop Wastage+CS Margin'!F:F,'Shop Wastage+CS Margin'!D:D,'Franchise Wastage '!D835,'Shop Wastage+CS Margin'!C:C,'Franchise Wastage '!C835)</f>
        <v>65</v>
      </c>
      <c r="U835" s="13">
        <f>SUMIFS('Shop Wastage+CS Margin'!A:A,'Shop Wastage+CS Margin'!D:D,'Franchise Wastage '!D835,'Shop Wastage+CS Margin'!C:C,'Franchise Wastage '!C835)</f>
        <v>5</v>
      </c>
      <c r="V835" s="16">
        <f t="shared" si="120"/>
        <v>27.166666666666668</v>
      </c>
      <c r="W835" s="3">
        <v>27</v>
      </c>
      <c r="X835" s="7">
        <f t="shared" si="126"/>
        <v>5.0833333333333321</v>
      </c>
      <c r="Y835" s="7">
        <f t="shared" si="125"/>
        <v>43.083333333333329</v>
      </c>
      <c r="AA835" s="18">
        <f>SUMIFS(Sheet3!C:C,Sheet3!B:B,'Franchise Wastage '!D835,Sheet3!A:A,'Franchise Wastage '!C836)</f>
        <v>37.08450704225352</v>
      </c>
      <c r="AC835" s="3">
        <f t="shared" si="121"/>
        <v>38</v>
      </c>
    </row>
    <row r="836" spans="1:29" ht="15" customHeight="1" x14ac:dyDescent="0.25">
      <c r="A836">
        <f t="shared" si="122"/>
        <v>27</v>
      </c>
      <c r="B836" s="20" t="s">
        <v>2142</v>
      </c>
      <c r="C836" s="20" t="s">
        <v>617</v>
      </c>
      <c r="D836" s="20" t="s">
        <v>729</v>
      </c>
      <c r="E836" s="20">
        <v>65</v>
      </c>
      <c r="F836" s="20">
        <v>2.2000000000000002</v>
      </c>
      <c r="G836" s="10" t="s">
        <v>10</v>
      </c>
      <c r="H836" s="9">
        <v>17</v>
      </c>
      <c r="I836" s="9"/>
      <c r="J836" s="9">
        <v>1000</v>
      </c>
      <c r="K836" s="5">
        <f t="shared" si="123"/>
        <v>3.6666666666666665</v>
      </c>
      <c r="L836" s="6">
        <f t="shared" si="128"/>
        <v>0</v>
      </c>
      <c r="M836" s="3"/>
      <c r="N836" s="11">
        <f t="shared" si="124"/>
        <v>20.666666666666668</v>
      </c>
      <c r="O836" s="5"/>
      <c r="P836" s="5">
        <v>1</v>
      </c>
      <c r="Q836" s="5">
        <v>0.25</v>
      </c>
      <c r="R836" s="12">
        <f t="shared" si="127"/>
        <v>21.916666666666668</v>
      </c>
      <c r="S836" s="3"/>
      <c r="T836" s="9">
        <f>SUMIFS('Shop Wastage+CS Margin'!F:F,'Shop Wastage+CS Margin'!D:D,'Franchise Wastage '!D836,'Shop Wastage+CS Margin'!C:C,'Franchise Wastage '!C836)</f>
        <v>44</v>
      </c>
      <c r="U836" s="13">
        <f>SUMIFS('Shop Wastage+CS Margin'!A:A,'Shop Wastage+CS Margin'!D:D,'Franchise Wastage '!D836,'Shop Wastage+CS Margin'!C:C,'Franchise Wastage '!C836)</f>
        <v>5</v>
      </c>
      <c r="V836" s="16">
        <f t="shared" si="120"/>
        <v>27.166666666666668</v>
      </c>
      <c r="W836" s="3">
        <v>27</v>
      </c>
      <c r="X836" s="7">
        <f t="shared" si="126"/>
        <v>5.0833333333333321</v>
      </c>
      <c r="Y836" s="7">
        <f t="shared" si="125"/>
        <v>22.083333333333332</v>
      </c>
      <c r="AA836" s="18">
        <f>SUMIFS(Sheet3!C:C,Sheet3!B:B,'Franchise Wastage '!D836,Sheet3!A:A,'Franchise Wastage '!C837)</f>
        <v>0</v>
      </c>
      <c r="AC836" s="3">
        <f t="shared" si="121"/>
        <v>17</v>
      </c>
    </row>
    <row r="837" spans="1:29" ht="15" customHeight="1" x14ac:dyDescent="0.25">
      <c r="A837">
        <f t="shared" si="122"/>
        <v>26</v>
      </c>
      <c r="B837" s="20" t="s">
        <v>2142</v>
      </c>
      <c r="C837" s="20" t="s">
        <v>56</v>
      </c>
      <c r="D837" s="20" t="s">
        <v>61</v>
      </c>
      <c r="E837" s="20">
        <v>65</v>
      </c>
      <c r="F837" s="20">
        <v>2.2000000000000002</v>
      </c>
      <c r="G837" s="10" t="s">
        <v>10</v>
      </c>
      <c r="H837" s="9">
        <v>17</v>
      </c>
      <c r="I837" s="9"/>
      <c r="J837" s="9">
        <v>1000</v>
      </c>
      <c r="K837" s="5">
        <f t="shared" si="123"/>
        <v>3.6666666666666665</v>
      </c>
      <c r="L837" s="6">
        <f t="shared" si="128"/>
        <v>0</v>
      </c>
      <c r="M837" s="3"/>
      <c r="N837" s="11">
        <f t="shared" si="124"/>
        <v>20.666666666666668</v>
      </c>
      <c r="O837" s="5"/>
      <c r="P837" s="5">
        <v>2</v>
      </c>
      <c r="Q837" s="5">
        <v>0.25</v>
      </c>
      <c r="R837" s="12">
        <f t="shared" si="127"/>
        <v>22.916666666666668</v>
      </c>
      <c r="S837" s="3"/>
      <c r="T837" s="9">
        <f>SUMIFS('Shop Wastage+CS Margin'!F:F,'Shop Wastage+CS Margin'!D:D,'Franchise Wastage '!D837,'Shop Wastage+CS Margin'!C:C,'Franchise Wastage '!C837)</f>
        <v>41</v>
      </c>
      <c r="U837" s="13">
        <f>SUMIFS('Shop Wastage+CS Margin'!A:A,'Shop Wastage+CS Margin'!D:D,'Franchise Wastage '!D837,'Shop Wastage+CS Margin'!C:C,'Franchise Wastage '!C837)</f>
        <v>5</v>
      </c>
      <c r="V837" s="16">
        <f t="shared" ref="V837:V900" si="129">R837+U837+Q837</f>
        <v>28.166666666666668</v>
      </c>
      <c r="W837" s="3">
        <v>26</v>
      </c>
      <c r="X837" s="7">
        <f t="shared" si="126"/>
        <v>3.0833333333333321</v>
      </c>
      <c r="Y837" s="7">
        <f t="shared" si="125"/>
        <v>18.083333333333332</v>
      </c>
      <c r="AA837" s="18">
        <f>SUMIFS(Sheet3!C:C,Sheet3!B:B,'Franchise Wastage '!D837,Sheet3!A:A,'Franchise Wastage '!C838)</f>
        <v>23.549107142857142</v>
      </c>
      <c r="AC837" s="3">
        <f t="shared" si="121"/>
        <v>15</v>
      </c>
    </row>
    <row r="838" spans="1:29" ht="15" customHeight="1" x14ac:dyDescent="0.25">
      <c r="A838">
        <f t="shared" si="122"/>
        <v>26</v>
      </c>
      <c r="B838" s="20" t="s">
        <v>2142</v>
      </c>
      <c r="C838" s="20" t="s">
        <v>56</v>
      </c>
      <c r="D838" s="20" t="s">
        <v>61</v>
      </c>
      <c r="E838" s="20">
        <v>92.5</v>
      </c>
      <c r="F838" s="20">
        <v>7.5</v>
      </c>
      <c r="G838" s="10" t="s">
        <v>10</v>
      </c>
      <c r="H838" s="9">
        <v>7.5</v>
      </c>
      <c r="I838" s="9"/>
      <c r="J838" s="9">
        <v>1000</v>
      </c>
      <c r="K838" s="5">
        <f t="shared" si="123"/>
        <v>12.5</v>
      </c>
      <c r="L838" s="6">
        <f t="shared" si="128"/>
        <v>0</v>
      </c>
      <c r="M838" s="3"/>
      <c r="N838" s="11">
        <f t="shared" si="124"/>
        <v>20</v>
      </c>
      <c r="O838" s="5"/>
      <c r="P838" s="5">
        <v>2</v>
      </c>
      <c r="Q838" s="5">
        <v>0.25</v>
      </c>
      <c r="R838" s="12">
        <f t="shared" si="127"/>
        <v>22.25</v>
      </c>
      <c r="S838" s="3"/>
      <c r="T838" s="9">
        <f>SUMIFS('Shop Wastage+CS Margin'!F:F,'Shop Wastage+CS Margin'!D:D,'Franchise Wastage '!D838,'Shop Wastage+CS Margin'!C:C,'Franchise Wastage '!C838)</f>
        <v>41</v>
      </c>
      <c r="U838" s="13">
        <f>SUMIFS('Shop Wastage+CS Margin'!A:A,'Shop Wastage+CS Margin'!D:D,'Franchise Wastage '!D838,'Shop Wastage+CS Margin'!C:C,'Franchise Wastage '!C838)</f>
        <v>5</v>
      </c>
      <c r="V838" s="16">
        <f t="shared" si="129"/>
        <v>27.5</v>
      </c>
      <c r="W838" s="3">
        <v>26</v>
      </c>
      <c r="X838" s="7">
        <f t="shared" si="126"/>
        <v>3.75</v>
      </c>
      <c r="Y838" s="7">
        <f t="shared" si="125"/>
        <v>18.75</v>
      </c>
      <c r="AA838" s="18">
        <f>SUMIFS(Sheet3!C:C,Sheet3!B:B,'Franchise Wastage '!D838,Sheet3!A:A,'Franchise Wastage '!C839)</f>
        <v>23.549107142857142</v>
      </c>
      <c r="AC838" s="3">
        <f t="shared" si="121"/>
        <v>15</v>
      </c>
    </row>
    <row r="839" spans="1:29" ht="15" customHeight="1" x14ac:dyDescent="0.25">
      <c r="A839">
        <f t="shared" si="122"/>
        <v>26</v>
      </c>
      <c r="B839" s="20" t="s">
        <v>2142</v>
      </c>
      <c r="C839" s="20" t="s">
        <v>56</v>
      </c>
      <c r="D839" s="20" t="s">
        <v>61</v>
      </c>
      <c r="E839" s="20">
        <v>80</v>
      </c>
      <c r="F839" s="20">
        <v>2.2000000000000002</v>
      </c>
      <c r="G839" s="10" t="s">
        <v>10</v>
      </c>
      <c r="H839" s="9">
        <v>17</v>
      </c>
      <c r="I839" s="9"/>
      <c r="J839" s="9">
        <v>1000</v>
      </c>
      <c r="K839" s="5">
        <f t="shared" si="123"/>
        <v>3.6666666666666665</v>
      </c>
      <c r="L839" s="6">
        <f t="shared" si="128"/>
        <v>0</v>
      </c>
      <c r="M839" s="3"/>
      <c r="N839" s="11">
        <f t="shared" si="124"/>
        <v>20.666666666666668</v>
      </c>
      <c r="O839" s="5"/>
      <c r="P839" s="5">
        <v>2</v>
      </c>
      <c r="Q839" s="5">
        <v>0.25</v>
      </c>
      <c r="R839" s="12">
        <f t="shared" si="127"/>
        <v>22.916666666666668</v>
      </c>
      <c r="S839" s="3"/>
      <c r="T839" s="9">
        <f>SUMIFS('Shop Wastage+CS Margin'!F:F,'Shop Wastage+CS Margin'!D:D,'Franchise Wastage '!D839,'Shop Wastage+CS Margin'!C:C,'Franchise Wastage '!C839)</f>
        <v>41</v>
      </c>
      <c r="U839" s="13">
        <f>SUMIFS('Shop Wastage+CS Margin'!A:A,'Shop Wastage+CS Margin'!D:D,'Franchise Wastage '!D839,'Shop Wastage+CS Margin'!C:C,'Franchise Wastage '!C839)</f>
        <v>5</v>
      </c>
      <c r="V839" s="16">
        <f t="shared" si="129"/>
        <v>28.166666666666668</v>
      </c>
      <c r="W839" s="3">
        <v>26</v>
      </c>
      <c r="X839" s="7">
        <f t="shared" si="126"/>
        <v>3.0833333333333321</v>
      </c>
      <c r="Y839" s="7">
        <f t="shared" si="125"/>
        <v>18.083333333333332</v>
      </c>
      <c r="AA839" s="18">
        <f>SUMIFS(Sheet3!C:C,Sheet3!B:B,'Franchise Wastage '!D839,Sheet3!A:A,'Franchise Wastage '!C840)</f>
        <v>23.549107142857142</v>
      </c>
      <c r="AC839" s="3">
        <f t="shared" si="121"/>
        <v>15</v>
      </c>
    </row>
    <row r="840" spans="1:29" ht="15" customHeight="1" x14ac:dyDescent="0.25">
      <c r="A840">
        <f t="shared" si="122"/>
        <v>27</v>
      </c>
      <c r="B840" s="20" t="s">
        <v>2142</v>
      </c>
      <c r="C840" s="20" t="s">
        <v>56</v>
      </c>
      <c r="D840" s="20" t="s">
        <v>62</v>
      </c>
      <c r="E840" s="20">
        <v>60</v>
      </c>
      <c r="F840" s="20">
        <v>2.2000000000000002</v>
      </c>
      <c r="G840" s="10" t="s">
        <v>10</v>
      </c>
      <c r="H840" s="9">
        <v>17</v>
      </c>
      <c r="I840" s="9"/>
      <c r="J840" s="9">
        <v>1000</v>
      </c>
      <c r="K840" s="5">
        <f t="shared" si="123"/>
        <v>3.6666666666666665</v>
      </c>
      <c r="L840" s="6">
        <f t="shared" si="128"/>
        <v>0</v>
      </c>
      <c r="M840" s="3"/>
      <c r="N840" s="11">
        <f t="shared" si="124"/>
        <v>20.666666666666668</v>
      </c>
      <c r="O840" s="5"/>
      <c r="P840" s="5">
        <v>2</v>
      </c>
      <c r="Q840" s="5">
        <v>0.25</v>
      </c>
      <c r="R840" s="12">
        <f t="shared" si="127"/>
        <v>22.916666666666668</v>
      </c>
      <c r="S840" s="3"/>
      <c r="T840" s="9">
        <f>SUMIFS('Shop Wastage+CS Margin'!F:F,'Shop Wastage+CS Margin'!D:D,'Franchise Wastage '!D840,'Shop Wastage+CS Margin'!C:C,'Franchise Wastage '!C840)</f>
        <v>40</v>
      </c>
      <c r="U840" s="13">
        <f>SUMIFS('Shop Wastage+CS Margin'!A:A,'Shop Wastage+CS Margin'!D:D,'Franchise Wastage '!D840,'Shop Wastage+CS Margin'!C:C,'Franchise Wastage '!C840)</f>
        <v>5</v>
      </c>
      <c r="V840" s="16">
        <f t="shared" si="129"/>
        <v>28.166666666666668</v>
      </c>
      <c r="W840" s="3">
        <v>27</v>
      </c>
      <c r="X840" s="7">
        <f t="shared" si="126"/>
        <v>4.0833333333333321</v>
      </c>
      <c r="Y840" s="7">
        <f t="shared" si="125"/>
        <v>17.083333333333332</v>
      </c>
      <c r="AA840" s="18">
        <f>SUMIFS(Sheet3!C:C,Sheet3!B:B,'Franchise Wastage '!D840,Sheet3!A:A,'Franchise Wastage '!C841)</f>
        <v>23.142857142857142</v>
      </c>
      <c r="AC840" s="3">
        <f t="shared" ref="AC840:AC903" si="130">T840-W840</f>
        <v>13</v>
      </c>
    </row>
    <row r="841" spans="1:29" ht="15" customHeight="1" x14ac:dyDescent="0.25">
      <c r="A841">
        <f t="shared" si="122"/>
        <v>22.5</v>
      </c>
      <c r="B841" s="20" t="s">
        <v>2142</v>
      </c>
      <c r="C841" s="20" t="s">
        <v>56</v>
      </c>
      <c r="D841" s="20" t="s">
        <v>538</v>
      </c>
      <c r="E841" s="20">
        <v>70</v>
      </c>
      <c r="F841" s="20">
        <v>1.5</v>
      </c>
      <c r="G841" s="10" t="s">
        <v>10</v>
      </c>
      <c r="H841" s="9">
        <v>14</v>
      </c>
      <c r="I841" s="9"/>
      <c r="J841" s="9">
        <v>1000</v>
      </c>
      <c r="K841" s="5">
        <f t="shared" si="123"/>
        <v>2.5</v>
      </c>
      <c r="L841" s="6">
        <f t="shared" si="128"/>
        <v>0</v>
      </c>
      <c r="M841" s="3"/>
      <c r="N841" s="11">
        <f t="shared" si="124"/>
        <v>16.5</v>
      </c>
      <c r="O841" s="5"/>
      <c r="P841" s="5">
        <v>2</v>
      </c>
      <c r="Q841" s="5">
        <v>0.25</v>
      </c>
      <c r="R841" s="12">
        <f t="shared" si="127"/>
        <v>18.75</v>
      </c>
      <c r="S841" s="3"/>
      <c r="T841" s="9">
        <f>SUMIFS('Shop Wastage+CS Margin'!F:F,'Shop Wastage+CS Margin'!D:D,'Franchise Wastage '!D841,'Shop Wastage+CS Margin'!C:C,'Franchise Wastage '!C841)</f>
        <v>38</v>
      </c>
      <c r="U841" s="13">
        <f>SUMIFS('Shop Wastage+CS Margin'!A:A,'Shop Wastage+CS Margin'!D:D,'Franchise Wastage '!D841,'Shop Wastage+CS Margin'!C:C,'Franchise Wastage '!C841)</f>
        <v>5</v>
      </c>
      <c r="V841" s="16">
        <f t="shared" si="129"/>
        <v>24</v>
      </c>
      <c r="W841" s="3">
        <v>22.5</v>
      </c>
      <c r="X841" s="7">
        <f t="shared" si="126"/>
        <v>3.75</v>
      </c>
      <c r="Y841" s="7">
        <f t="shared" si="125"/>
        <v>19.25</v>
      </c>
      <c r="AA841" s="18">
        <f>SUMIFS(Sheet3!C:C,Sheet3!B:B,'Franchise Wastage '!D841,Sheet3!A:A,'Franchise Wastage '!C842)</f>
        <v>24</v>
      </c>
      <c r="AC841" s="3">
        <f t="shared" si="130"/>
        <v>15.5</v>
      </c>
    </row>
    <row r="842" spans="1:29" ht="15" customHeight="1" x14ac:dyDescent="0.25">
      <c r="A842">
        <f t="shared" si="122"/>
        <v>22.5</v>
      </c>
      <c r="B842" s="20" t="s">
        <v>2142</v>
      </c>
      <c r="C842" s="20" t="s">
        <v>56</v>
      </c>
      <c r="D842" s="20" t="s">
        <v>539</v>
      </c>
      <c r="E842" s="20">
        <v>70</v>
      </c>
      <c r="F842" s="20">
        <v>1.5</v>
      </c>
      <c r="G842" s="10" t="s">
        <v>10</v>
      </c>
      <c r="H842" s="9">
        <v>14</v>
      </c>
      <c r="I842" s="9"/>
      <c r="J842" s="9">
        <v>1000</v>
      </c>
      <c r="K842" s="5">
        <f t="shared" si="123"/>
        <v>2.5</v>
      </c>
      <c r="L842" s="6">
        <f t="shared" si="128"/>
        <v>0</v>
      </c>
      <c r="M842" s="3"/>
      <c r="N842" s="11">
        <f t="shared" si="124"/>
        <v>16.5</v>
      </c>
      <c r="O842" s="5"/>
      <c r="P842" s="5">
        <v>2</v>
      </c>
      <c r="Q842" s="5">
        <v>0.25</v>
      </c>
      <c r="R842" s="12">
        <f t="shared" si="127"/>
        <v>18.75</v>
      </c>
      <c r="S842" s="3"/>
      <c r="T842" s="9">
        <f>SUMIFS('Shop Wastage+CS Margin'!F:F,'Shop Wastage+CS Margin'!D:D,'Franchise Wastage '!D842,'Shop Wastage+CS Margin'!C:C,'Franchise Wastage '!C842)</f>
        <v>38</v>
      </c>
      <c r="U842" s="13">
        <f>SUMIFS('Shop Wastage+CS Margin'!A:A,'Shop Wastage+CS Margin'!D:D,'Franchise Wastage '!D842,'Shop Wastage+CS Margin'!C:C,'Franchise Wastage '!C842)</f>
        <v>5</v>
      </c>
      <c r="V842" s="16">
        <f t="shared" si="129"/>
        <v>24</v>
      </c>
      <c r="W842" s="3">
        <v>22.5</v>
      </c>
      <c r="X842" s="7">
        <f t="shared" si="126"/>
        <v>3.75</v>
      </c>
      <c r="Y842" s="7">
        <f t="shared" si="125"/>
        <v>19.25</v>
      </c>
      <c r="AA842" s="18">
        <f>SUMIFS(Sheet3!C:C,Sheet3!B:B,'Franchise Wastage '!D842,Sheet3!A:A,'Franchise Wastage '!C843)</f>
        <v>24.106870229007633</v>
      </c>
      <c r="AC842" s="3">
        <f t="shared" si="130"/>
        <v>15.5</v>
      </c>
    </row>
    <row r="843" spans="1:29" ht="15" customHeight="1" x14ac:dyDescent="0.25">
      <c r="A843">
        <f t="shared" si="122"/>
        <v>22.5</v>
      </c>
      <c r="B843" s="20" t="s">
        <v>2142</v>
      </c>
      <c r="C843" s="20" t="s">
        <v>56</v>
      </c>
      <c r="D843" s="20" t="s">
        <v>540</v>
      </c>
      <c r="E843" s="20">
        <v>70</v>
      </c>
      <c r="F843" s="20">
        <v>1.5</v>
      </c>
      <c r="G843" s="10" t="s">
        <v>10</v>
      </c>
      <c r="H843" s="9">
        <v>14</v>
      </c>
      <c r="I843" s="9"/>
      <c r="J843" s="9">
        <v>1000</v>
      </c>
      <c r="K843" s="5">
        <f t="shared" si="123"/>
        <v>2.5</v>
      </c>
      <c r="L843" s="6">
        <f t="shared" si="128"/>
        <v>0</v>
      </c>
      <c r="M843" s="3"/>
      <c r="N843" s="11">
        <f t="shared" si="124"/>
        <v>16.5</v>
      </c>
      <c r="O843" s="5"/>
      <c r="P843" s="5">
        <v>2</v>
      </c>
      <c r="Q843" s="5">
        <v>0.25</v>
      </c>
      <c r="R843" s="12">
        <f t="shared" si="127"/>
        <v>18.75</v>
      </c>
      <c r="S843" s="3"/>
      <c r="T843" s="9">
        <f>SUMIFS('Shop Wastage+CS Margin'!F:F,'Shop Wastage+CS Margin'!D:D,'Franchise Wastage '!D843,'Shop Wastage+CS Margin'!C:C,'Franchise Wastage '!C843)</f>
        <v>38</v>
      </c>
      <c r="U843" s="13">
        <f>SUMIFS('Shop Wastage+CS Margin'!A:A,'Shop Wastage+CS Margin'!D:D,'Franchise Wastage '!D843,'Shop Wastage+CS Margin'!C:C,'Franchise Wastage '!C843)</f>
        <v>5</v>
      </c>
      <c r="V843" s="16">
        <f t="shared" si="129"/>
        <v>24</v>
      </c>
      <c r="W843" s="3">
        <v>22.5</v>
      </c>
      <c r="X843" s="7">
        <f t="shared" si="126"/>
        <v>3.75</v>
      </c>
      <c r="Y843" s="7">
        <f t="shared" si="125"/>
        <v>19.25</v>
      </c>
      <c r="AA843" s="18">
        <f>SUMIFS(Sheet3!C:C,Sheet3!B:B,'Franchise Wastage '!D843,Sheet3!A:A,'Franchise Wastage '!C844)</f>
        <v>24</v>
      </c>
      <c r="AC843" s="3">
        <f t="shared" si="130"/>
        <v>15.5</v>
      </c>
    </row>
    <row r="844" spans="1:29" ht="15" customHeight="1" x14ac:dyDescent="0.25">
      <c r="A844">
        <f t="shared" si="122"/>
        <v>22.5</v>
      </c>
      <c r="B844" s="20" t="s">
        <v>2142</v>
      </c>
      <c r="C844" s="20" t="s">
        <v>56</v>
      </c>
      <c r="D844" s="20" t="s">
        <v>541</v>
      </c>
      <c r="E844" s="20">
        <v>70</v>
      </c>
      <c r="F844" s="20">
        <v>1.5</v>
      </c>
      <c r="G844" s="10" t="s">
        <v>10</v>
      </c>
      <c r="H844" s="9">
        <v>14</v>
      </c>
      <c r="I844" s="9"/>
      <c r="J844" s="9">
        <v>1000</v>
      </c>
      <c r="K844" s="5">
        <f t="shared" si="123"/>
        <v>2.5</v>
      </c>
      <c r="L844" s="6">
        <f t="shared" si="128"/>
        <v>0</v>
      </c>
      <c r="M844" s="3"/>
      <c r="N844" s="11">
        <f t="shared" si="124"/>
        <v>16.5</v>
      </c>
      <c r="O844" s="5"/>
      <c r="P844" s="5">
        <v>2</v>
      </c>
      <c r="Q844" s="5">
        <v>0.25</v>
      </c>
      <c r="R844" s="12">
        <f t="shared" si="127"/>
        <v>18.75</v>
      </c>
      <c r="S844" s="3"/>
      <c r="T844" s="9">
        <f>SUMIFS('Shop Wastage+CS Margin'!F:F,'Shop Wastage+CS Margin'!D:D,'Franchise Wastage '!D844,'Shop Wastage+CS Margin'!C:C,'Franchise Wastage '!C844)</f>
        <v>38</v>
      </c>
      <c r="U844" s="13">
        <f>SUMIFS('Shop Wastage+CS Margin'!A:A,'Shop Wastage+CS Margin'!D:D,'Franchise Wastage '!D844,'Shop Wastage+CS Margin'!C:C,'Franchise Wastage '!C844)</f>
        <v>5</v>
      </c>
      <c r="V844" s="16">
        <f t="shared" si="129"/>
        <v>24</v>
      </c>
      <c r="W844" s="3">
        <v>22.5</v>
      </c>
      <c r="X844" s="7">
        <f t="shared" si="126"/>
        <v>3.75</v>
      </c>
      <c r="Y844" s="7">
        <f t="shared" si="125"/>
        <v>19.25</v>
      </c>
      <c r="AA844" s="18">
        <f>SUMIFS(Sheet3!C:C,Sheet3!B:B,'Franchise Wastage '!D844,Sheet3!A:A,'Franchise Wastage '!C845)</f>
        <v>24</v>
      </c>
      <c r="AC844" s="3">
        <f t="shared" si="130"/>
        <v>15.5</v>
      </c>
    </row>
    <row r="845" spans="1:29" ht="15" customHeight="1" x14ac:dyDescent="0.25">
      <c r="A845">
        <f t="shared" si="122"/>
        <v>22.5</v>
      </c>
      <c r="B845" s="20" t="s">
        <v>2142</v>
      </c>
      <c r="C845" s="20" t="s">
        <v>56</v>
      </c>
      <c r="D845" s="20" t="s">
        <v>542</v>
      </c>
      <c r="E845" s="20">
        <v>70</v>
      </c>
      <c r="F845" s="20">
        <v>1.5</v>
      </c>
      <c r="G845" s="10" t="s">
        <v>10</v>
      </c>
      <c r="H845" s="9">
        <v>14</v>
      </c>
      <c r="I845" s="9"/>
      <c r="J845" s="9">
        <v>1000</v>
      </c>
      <c r="K845" s="5">
        <f t="shared" si="123"/>
        <v>2.5</v>
      </c>
      <c r="L845" s="6">
        <f t="shared" si="128"/>
        <v>0</v>
      </c>
      <c r="M845" s="3"/>
      <c r="N845" s="11">
        <f t="shared" si="124"/>
        <v>16.5</v>
      </c>
      <c r="O845" s="5"/>
      <c r="P845" s="5">
        <v>2</v>
      </c>
      <c r="Q845" s="5">
        <v>0.25</v>
      </c>
      <c r="R845" s="12">
        <f t="shared" si="127"/>
        <v>18.75</v>
      </c>
      <c r="S845" s="3"/>
      <c r="T845" s="9">
        <f>SUMIFS('Shop Wastage+CS Margin'!F:F,'Shop Wastage+CS Margin'!D:D,'Franchise Wastage '!D845,'Shop Wastage+CS Margin'!C:C,'Franchise Wastage '!C845)</f>
        <v>38</v>
      </c>
      <c r="U845" s="13">
        <f>SUMIFS('Shop Wastage+CS Margin'!A:A,'Shop Wastage+CS Margin'!D:D,'Franchise Wastage '!D845,'Shop Wastage+CS Margin'!C:C,'Franchise Wastage '!C845)</f>
        <v>5</v>
      </c>
      <c r="V845" s="16">
        <f t="shared" si="129"/>
        <v>24</v>
      </c>
      <c r="W845" s="3">
        <v>22.5</v>
      </c>
      <c r="X845" s="7">
        <f t="shared" si="126"/>
        <v>3.75</v>
      </c>
      <c r="Y845" s="7">
        <f t="shared" si="125"/>
        <v>19.25</v>
      </c>
      <c r="AA845" s="18">
        <f>SUMIFS(Sheet3!C:C,Sheet3!B:B,'Franchise Wastage '!D845,Sheet3!A:A,'Franchise Wastage '!C846)</f>
        <v>24</v>
      </c>
      <c r="AC845" s="3">
        <f t="shared" si="130"/>
        <v>15.5</v>
      </c>
    </row>
    <row r="846" spans="1:29" ht="15" customHeight="1" x14ac:dyDescent="0.25">
      <c r="A846">
        <f t="shared" si="122"/>
        <v>22.5</v>
      </c>
      <c r="B846" s="20" t="s">
        <v>2142</v>
      </c>
      <c r="C846" s="20" t="s">
        <v>56</v>
      </c>
      <c r="D846" s="20" t="s">
        <v>543</v>
      </c>
      <c r="E846" s="20">
        <v>70</v>
      </c>
      <c r="F846" s="20">
        <v>1.5</v>
      </c>
      <c r="G846" s="10" t="s">
        <v>10</v>
      </c>
      <c r="H846" s="9">
        <v>14</v>
      </c>
      <c r="I846" s="9"/>
      <c r="J846" s="9">
        <v>1000</v>
      </c>
      <c r="K846" s="5">
        <f t="shared" si="123"/>
        <v>2.5</v>
      </c>
      <c r="L846" s="6">
        <f t="shared" si="128"/>
        <v>0</v>
      </c>
      <c r="M846" s="3"/>
      <c r="N846" s="11">
        <f t="shared" si="124"/>
        <v>16.5</v>
      </c>
      <c r="O846" s="5"/>
      <c r="P846" s="5">
        <v>2</v>
      </c>
      <c r="Q846" s="5">
        <v>0.25</v>
      </c>
      <c r="R846" s="12">
        <f t="shared" si="127"/>
        <v>18.75</v>
      </c>
      <c r="S846" s="3"/>
      <c r="T846" s="9">
        <f>SUMIFS('Shop Wastage+CS Margin'!F:F,'Shop Wastage+CS Margin'!D:D,'Franchise Wastage '!D846,'Shop Wastage+CS Margin'!C:C,'Franchise Wastage '!C846)</f>
        <v>38</v>
      </c>
      <c r="U846" s="13">
        <f>SUMIFS('Shop Wastage+CS Margin'!A:A,'Shop Wastage+CS Margin'!D:D,'Franchise Wastage '!D846,'Shop Wastage+CS Margin'!C:C,'Franchise Wastage '!C846)</f>
        <v>5</v>
      </c>
      <c r="V846" s="16">
        <f t="shared" si="129"/>
        <v>24</v>
      </c>
      <c r="W846" s="3">
        <v>22.5</v>
      </c>
      <c r="X846" s="7">
        <f t="shared" si="126"/>
        <v>3.75</v>
      </c>
      <c r="Y846" s="7">
        <f t="shared" si="125"/>
        <v>19.25</v>
      </c>
      <c r="AA846" s="18">
        <f>SUMIFS(Sheet3!C:C,Sheet3!B:B,'Franchise Wastage '!D846,Sheet3!A:A,'Franchise Wastage '!C847)</f>
        <v>24</v>
      </c>
      <c r="AC846" s="3">
        <f t="shared" si="130"/>
        <v>15.5</v>
      </c>
    </row>
    <row r="847" spans="1:29" ht="15" customHeight="1" x14ac:dyDescent="0.25">
      <c r="A847">
        <f t="shared" si="122"/>
        <v>22.5</v>
      </c>
      <c r="B847" s="20" t="s">
        <v>2142</v>
      </c>
      <c r="C847" s="20" t="s">
        <v>56</v>
      </c>
      <c r="D847" s="20" t="s">
        <v>544</v>
      </c>
      <c r="E847" s="20">
        <v>70</v>
      </c>
      <c r="F847" s="20">
        <v>1.5</v>
      </c>
      <c r="G847" s="10" t="s">
        <v>10</v>
      </c>
      <c r="H847" s="9">
        <v>14</v>
      </c>
      <c r="I847" s="9"/>
      <c r="J847" s="9">
        <v>1000</v>
      </c>
      <c r="K847" s="5">
        <f t="shared" si="123"/>
        <v>2.5</v>
      </c>
      <c r="L847" s="6">
        <f t="shared" si="128"/>
        <v>0</v>
      </c>
      <c r="M847" s="3"/>
      <c r="N847" s="11">
        <f t="shared" si="124"/>
        <v>16.5</v>
      </c>
      <c r="O847" s="5"/>
      <c r="P847" s="5">
        <v>2</v>
      </c>
      <c r="Q847" s="5">
        <v>0.25</v>
      </c>
      <c r="R847" s="12">
        <f t="shared" si="127"/>
        <v>18.75</v>
      </c>
      <c r="S847" s="3"/>
      <c r="T847" s="9">
        <f>SUMIFS('Shop Wastage+CS Margin'!F:F,'Shop Wastage+CS Margin'!D:D,'Franchise Wastage '!D847,'Shop Wastage+CS Margin'!C:C,'Franchise Wastage '!C847)</f>
        <v>38</v>
      </c>
      <c r="U847" s="13">
        <f>SUMIFS('Shop Wastage+CS Margin'!A:A,'Shop Wastage+CS Margin'!D:D,'Franchise Wastage '!D847,'Shop Wastage+CS Margin'!C:C,'Franchise Wastage '!C847)</f>
        <v>5</v>
      </c>
      <c r="V847" s="16">
        <f t="shared" si="129"/>
        <v>24</v>
      </c>
      <c r="W847" s="3">
        <v>22.5</v>
      </c>
      <c r="X847" s="7">
        <f t="shared" si="126"/>
        <v>3.75</v>
      </c>
      <c r="Y847" s="7">
        <f t="shared" si="125"/>
        <v>19.25</v>
      </c>
      <c r="AA847" s="18">
        <f>SUMIFS(Sheet3!C:C,Sheet3!B:B,'Franchise Wastage '!D847,Sheet3!A:A,'Franchise Wastage '!C848)</f>
        <v>24</v>
      </c>
      <c r="AC847" s="3">
        <f t="shared" si="130"/>
        <v>15.5</v>
      </c>
    </row>
    <row r="848" spans="1:29" ht="15" customHeight="1" x14ac:dyDescent="0.25">
      <c r="A848">
        <f t="shared" si="122"/>
        <v>22.5</v>
      </c>
      <c r="B848" s="20" t="s">
        <v>2142</v>
      </c>
      <c r="C848" s="20" t="s">
        <v>56</v>
      </c>
      <c r="D848" s="20" t="s">
        <v>545</v>
      </c>
      <c r="E848" s="20">
        <v>70</v>
      </c>
      <c r="F848" s="20">
        <v>1.5</v>
      </c>
      <c r="G848" s="10" t="s">
        <v>10</v>
      </c>
      <c r="H848" s="9">
        <v>14</v>
      </c>
      <c r="I848" s="9"/>
      <c r="J848" s="9">
        <v>1000</v>
      </c>
      <c r="K848" s="5">
        <f t="shared" si="123"/>
        <v>2.5</v>
      </c>
      <c r="L848" s="6">
        <f t="shared" si="128"/>
        <v>0</v>
      </c>
      <c r="M848" s="3"/>
      <c r="N848" s="11">
        <f t="shared" si="124"/>
        <v>16.5</v>
      </c>
      <c r="O848" s="5"/>
      <c r="P848" s="5">
        <v>2</v>
      </c>
      <c r="Q848" s="5">
        <v>0.25</v>
      </c>
      <c r="R848" s="12">
        <f t="shared" si="127"/>
        <v>18.75</v>
      </c>
      <c r="S848" s="3"/>
      <c r="T848" s="9">
        <f>SUMIFS('Shop Wastage+CS Margin'!F:F,'Shop Wastage+CS Margin'!D:D,'Franchise Wastage '!D848,'Shop Wastage+CS Margin'!C:C,'Franchise Wastage '!C848)</f>
        <v>37</v>
      </c>
      <c r="U848" s="13">
        <f>SUMIFS('Shop Wastage+CS Margin'!A:A,'Shop Wastage+CS Margin'!D:D,'Franchise Wastage '!D848,'Shop Wastage+CS Margin'!C:C,'Franchise Wastage '!C848)</f>
        <v>5</v>
      </c>
      <c r="V848" s="16">
        <f t="shared" si="129"/>
        <v>24</v>
      </c>
      <c r="W848" s="3">
        <v>22.5</v>
      </c>
      <c r="X848" s="7">
        <f t="shared" si="126"/>
        <v>3.75</v>
      </c>
      <c r="Y848" s="7">
        <f t="shared" si="125"/>
        <v>18.25</v>
      </c>
      <c r="AA848" s="18">
        <f>SUMIFS(Sheet3!C:C,Sheet3!B:B,'Franchise Wastage '!D848,Sheet3!A:A,'Franchise Wastage '!C849)</f>
        <v>24</v>
      </c>
      <c r="AC848" s="3">
        <f t="shared" si="130"/>
        <v>14.5</v>
      </c>
    </row>
    <row r="849" spans="1:29" ht="15" customHeight="1" x14ac:dyDescent="0.25">
      <c r="A849">
        <f t="shared" si="122"/>
        <v>22.5</v>
      </c>
      <c r="B849" s="20" t="s">
        <v>2142</v>
      </c>
      <c r="C849" s="20" t="s">
        <v>56</v>
      </c>
      <c r="D849" s="20" t="s">
        <v>546</v>
      </c>
      <c r="E849" s="20">
        <v>70</v>
      </c>
      <c r="F849" s="20">
        <v>1.5</v>
      </c>
      <c r="G849" s="10" t="s">
        <v>10</v>
      </c>
      <c r="H849" s="9">
        <v>14</v>
      </c>
      <c r="I849" s="9"/>
      <c r="J849" s="9">
        <v>1000</v>
      </c>
      <c r="K849" s="5">
        <f t="shared" si="123"/>
        <v>2.5</v>
      </c>
      <c r="L849" s="6">
        <f t="shared" si="128"/>
        <v>0</v>
      </c>
      <c r="M849" s="3"/>
      <c r="N849" s="11">
        <f t="shared" si="124"/>
        <v>16.5</v>
      </c>
      <c r="O849" s="5"/>
      <c r="P849" s="5">
        <v>2</v>
      </c>
      <c r="Q849" s="5">
        <v>0.25</v>
      </c>
      <c r="R849" s="12">
        <f t="shared" si="127"/>
        <v>18.75</v>
      </c>
      <c r="S849" s="3"/>
      <c r="T849" s="9">
        <f>SUMIFS('Shop Wastage+CS Margin'!F:F,'Shop Wastage+CS Margin'!D:D,'Franchise Wastage '!D849,'Shop Wastage+CS Margin'!C:C,'Franchise Wastage '!C849)</f>
        <v>37</v>
      </c>
      <c r="U849" s="13">
        <f>SUMIFS('Shop Wastage+CS Margin'!A:A,'Shop Wastage+CS Margin'!D:D,'Franchise Wastage '!D849,'Shop Wastage+CS Margin'!C:C,'Franchise Wastage '!C849)</f>
        <v>5</v>
      </c>
      <c r="V849" s="16">
        <f t="shared" si="129"/>
        <v>24</v>
      </c>
      <c r="W849" s="3">
        <v>22.5</v>
      </c>
      <c r="X849" s="7">
        <f t="shared" si="126"/>
        <v>3.75</v>
      </c>
      <c r="Y849" s="7">
        <f t="shared" si="125"/>
        <v>18.25</v>
      </c>
      <c r="AA849" s="18">
        <f>SUMIFS(Sheet3!C:C,Sheet3!B:B,'Franchise Wastage '!D849,Sheet3!A:A,'Franchise Wastage '!C850)</f>
        <v>24</v>
      </c>
      <c r="AC849" s="3">
        <f t="shared" si="130"/>
        <v>14.5</v>
      </c>
    </row>
    <row r="850" spans="1:29" ht="15" customHeight="1" x14ac:dyDescent="0.25">
      <c r="A850">
        <f t="shared" si="122"/>
        <v>22.5</v>
      </c>
      <c r="B850" s="20" t="s">
        <v>2142</v>
      </c>
      <c r="C850" s="20" t="s">
        <v>56</v>
      </c>
      <c r="D850" s="20" t="s">
        <v>547</v>
      </c>
      <c r="E850" s="20">
        <v>70</v>
      </c>
      <c r="F850" s="20">
        <v>1.5</v>
      </c>
      <c r="G850" s="10" t="s">
        <v>10</v>
      </c>
      <c r="H850" s="9">
        <v>14</v>
      </c>
      <c r="I850" s="9"/>
      <c r="J850" s="9">
        <v>1000</v>
      </c>
      <c r="K850" s="5">
        <f t="shared" si="123"/>
        <v>2.5</v>
      </c>
      <c r="L850" s="6">
        <f t="shared" si="128"/>
        <v>0</v>
      </c>
      <c r="M850" s="3"/>
      <c r="N850" s="11">
        <f t="shared" si="124"/>
        <v>16.5</v>
      </c>
      <c r="O850" s="5"/>
      <c r="P850" s="5">
        <v>2</v>
      </c>
      <c r="Q850" s="5">
        <v>0.25</v>
      </c>
      <c r="R850" s="12">
        <f t="shared" si="127"/>
        <v>18.75</v>
      </c>
      <c r="S850" s="3"/>
      <c r="T850" s="9">
        <f>SUMIFS('Shop Wastage+CS Margin'!F:F,'Shop Wastage+CS Margin'!D:D,'Franchise Wastage '!D850,'Shop Wastage+CS Margin'!C:C,'Franchise Wastage '!C850)</f>
        <v>38</v>
      </c>
      <c r="U850" s="13">
        <f>SUMIFS('Shop Wastage+CS Margin'!A:A,'Shop Wastage+CS Margin'!D:D,'Franchise Wastage '!D850,'Shop Wastage+CS Margin'!C:C,'Franchise Wastage '!C850)</f>
        <v>5</v>
      </c>
      <c r="V850" s="16">
        <f t="shared" si="129"/>
        <v>24</v>
      </c>
      <c r="W850" s="3">
        <v>22.5</v>
      </c>
      <c r="X850" s="7">
        <f t="shared" si="126"/>
        <v>3.75</v>
      </c>
      <c r="Y850" s="7">
        <f t="shared" si="125"/>
        <v>19.25</v>
      </c>
      <c r="AA850" s="18">
        <f>SUMIFS(Sheet3!C:C,Sheet3!B:B,'Franchise Wastage '!D850,Sheet3!A:A,'Franchise Wastage '!C851)</f>
        <v>24</v>
      </c>
      <c r="AC850" s="3">
        <f t="shared" si="130"/>
        <v>15.5</v>
      </c>
    </row>
    <row r="851" spans="1:29" ht="15" customHeight="1" x14ac:dyDescent="0.25">
      <c r="A851">
        <f t="shared" si="122"/>
        <v>31</v>
      </c>
      <c r="B851" s="20" t="s">
        <v>2142</v>
      </c>
      <c r="C851" s="20" t="s">
        <v>56</v>
      </c>
      <c r="D851" s="20" t="s">
        <v>67</v>
      </c>
      <c r="E851" s="20">
        <v>92.5</v>
      </c>
      <c r="F851" s="20">
        <v>10</v>
      </c>
      <c r="G851" s="10" t="s">
        <v>10</v>
      </c>
      <c r="H851" s="9">
        <v>7.5</v>
      </c>
      <c r="I851" s="9"/>
      <c r="J851" s="9">
        <v>1000</v>
      </c>
      <c r="K851" s="5">
        <f t="shared" si="123"/>
        <v>16.666666666666668</v>
      </c>
      <c r="L851" s="6">
        <f t="shared" si="128"/>
        <v>0</v>
      </c>
      <c r="M851" s="3"/>
      <c r="N851" s="11">
        <f t="shared" si="124"/>
        <v>24.166666666666668</v>
      </c>
      <c r="O851" s="5"/>
      <c r="P851" s="5">
        <v>2</v>
      </c>
      <c r="Q851" s="5">
        <v>0.25</v>
      </c>
      <c r="R851" s="12">
        <f t="shared" si="127"/>
        <v>26.416666666666668</v>
      </c>
      <c r="S851" s="3"/>
      <c r="T851" s="9">
        <f>SUMIFS('Shop Wastage+CS Margin'!F:F,'Shop Wastage+CS Margin'!D:D,'Franchise Wastage '!D851,'Shop Wastage+CS Margin'!C:C,'Franchise Wastage '!C851)</f>
        <v>56</v>
      </c>
      <c r="U851" s="13">
        <f>SUMIFS('Shop Wastage+CS Margin'!A:A,'Shop Wastage+CS Margin'!D:D,'Franchise Wastage '!D851,'Shop Wastage+CS Margin'!C:C,'Franchise Wastage '!C851)</f>
        <v>5</v>
      </c>
      <c r="V851" s="16">
        <f t="shared" si="129"/>
        <v>31.666666666666668</v>
      </c>
      <c r="W851" s="3">
        <v>31</v>
      </c>
      <c r="X851" s="7">
        <f t="shared" si="126"/>
        <v>4.5833333333333321</v>
      </c>
      <c r="Y851" s="7">
        <f t="shared" si="125"/>
        <v>29.583333333333332</v>
      </c>
      <c r="AA851" s="18">
        <f>SUMIFS(Sheet3!C:C,Sheet3!B:B,'Franchise Wastage '!D851,Sheet3!A:A,'Franchise Wastage '!C852)</f>
        <v>40</v>
      </c>
      <c r="AC851" s="3">
        <f t="shared" si="130"/>
        <v>25</v>
      </c>
    </row>
    <row r="852" spans="1:29" ht="15" customHeight="1" x14ac:dyDescent="0.25">
      <c r="A852">
        <f t="shared" si="122"/>
        <v>35</v>
      </c>
      <c r="B852" s="20" t="s">
        <v>2142</v>
      </c>
      <c r="C852" s="20" t="s">
        <v>56</v>
      </c>
      <c r="D852" s="20" t="s">
        <v>548</v>
      </c>
      <c r="E852" s="20">
        <v>60</v>
      </c>
      <c r="F852" s="20">
        <v>5</v>
      </c>
      <c r="G852" s="10" t="s">
        <v>10</v>
      </c>
      <c r="H852" s="9">
        <v>20</v>
      </c>
      <c r="I852" s="9"/>
      <c r="J852" s="9">
        <v>1000</v>
      </c>
      <c r="K852" s="5">
        <f t="shared" si="123"/>
        <v>8.3333333333333339</v>
      </c>
      <c r="L852" s="6">
        <f t="shared" si="128"/>
        <v>0</v>
      </c>
      <c r="M852" s="3"/>
      <c r="N852" s="11">
        <f t="shared" si="124"/>
        <v>28.333333333333336</v>
      </c>
      <c r="O852" s="5"/>
      <c r="P852" s="5">
        <v>2</v>
      </c>
      <c r="Q852" s="5">
        <v>0.25</v>
      </c>
      <c r="R852" s="12">
        <f t="shared" si="127"/>
        <v>30.583333333333336</v>
      </c>
      <c r="S852" s="3"/>
      <c r="T852" s="9">
        <f>SUMIFS('Shop Wastage+CS Margin'!F:F,'Shop Wastage+CS Margin'!D:D,'Franchise Wastage '!D852,'Shop Wastage+CS Margin'!C:C,'Franchise Wastage '!C852)</f>
        <v>55</v>
      </c>
      <c r="U852" s="13">
        <f>SUMIFS('Shop Wastage+CS Margin'!A:A,'Shop Wastage+CS Margin'!D:D,'Franchise Wastage '!D852,'Shop Wastage+CS Margin'!C:C,'Franchise Wastage '!C852)</f>
        <v>5</v>
      </c>
      <c r="V852" s="16">
        <f t="shared" si="129"/>
        <v>35.833333333333336</v>
      </c>
      <c r="W852" s="3">
        <v>35</v>
      </c>
      <c r="X852" s="7">
        <f t="shared" si="126"/>
        <v>4.4166666666666643</v>
      </c>
      <c r="Y852" s="7">
        <f t="shared" si="125"/>
        <v>24.416666666666664</v>
      </c>
      <c r="AA852" s="18">
        <f>SUMIFS(Sheet3!C:C,Sheet3!B:B,'Franchise Wastage '!D852,Sheet3!A:A,'Franchise Wastage '!C853)</f>
        <v>42</v>
      </c>
      <c r="AC852" s="3">
        <f t="shared" si="130"/>
        <v>20</v>
      </c>
    </row>
    <row r="853" spans="1:29" ht="15" customHeight="1" x14ac:dyDescent="0.25">
      <c r="A853">
        <f t="shared" si="122"/>
        <v>35</v>
      </c>
      <c r="B853" s="20" t="s">
        <v>2142</v>
      </c>
      <c r="C853" s="20" t="s">
        <v>56</v>
      </c>
      <c r="D853" s="20" t="s">
        <v>548</v>
      </c>
      <c r="E853" s="20">
        <v>92.5</v>
      </c>
      <c r="F853" s="20">
        <v>13</v>
      </c>
      <c r="G853" s="10" t="s">
        <v>10</v>
      </c>
      <c r="H853" s="9">
        <v>7.5</v>
      </c>
      <c r="I853" s="9"/>
      <c r="J853" s="9">
        <v>1000</v>
      </c>
      <c r="K853" s="5">
        <f t="shared" si="123"/>
        <v>21.666666666666668</v>
      </c>
      <c r="L853" s="6">
        <f t="shared" si="128"/>
        <v>0</v>
      </c>
      <c r="M853" s="3"/>
      <c r="N853" s="11">
        <f t="shared" si="124"/>
        <v>29.166666666666668</v>
      </c>
      <c r="O853" s="5"/>
      <c r="P853" s="5">
        <v>2</v>
      </c>
      <c r="Q853" s="5">
        <v>0.25</v>
      </c>
      <c r="R853" s="12">
        <f t="shared" si="127"/>
        <v>31.416666666666668</v>
      </c>
      <c r="S853" s="3"/>
      <c r="T853" s="9">
        <f>SUMIFS('Shop Wastage+CS Margin'!F:F,'Shop Wastage+CS Margin'!D:D,'Franchise Wastage '!D853,'Shop Wastage+CS Margin'!C:C,'Franchise Wastage '!C853)</f>
        <v>55</v>
      </c>
      <c r="U853" s="13">
        <f>SUMIFS('Shop Wastage+CS Margin'!A:A,'Shop Wastage+CS Margin'!D:D,'Franchise Wastage '!D853,'Shop Wastage+CS Margin'!C:C,'Franchise Wastage '!C853)</f>
        <v>5</v>
      </c>
      <c r="V853" s="16">
        <f t="shared" si="129"/>
        <v>36.666666666666671</v>
      </c>
      <c r="W853" s="3">
        <v>35</v>
      </c>
      <c r="X853" s="7">
        <f t="shared" si="126"/>
        <v>3.5833333333333321</v>
      </c>
      <c r="Y853" s="7">
        <f t="shared" si="125"/>
        <v>23.583333333333332</v>
      </c>
      <c r="AA853" s="18">
        <f>SUMIFS(Sheet3!C:C,Sheet3!B:B,'Franchise Wastage '!D853,Sheet3!A:A,'Franchise Wastage '!C854)</f>
        <v>42</v>
      </c>
      <c r="AC853" s="3">
        <f t="shared" si="130"/>
        <v>20</v>
      </c>
    </row>
    <row r="854" spans="1:29" ht="15" customHeight="1" x14ac:dyDescent="0.25">
      <c r="A854">
        <f t="shared" si="122"/>
        <v>48</v>
      </c>
      <c r="B854" s="20" t="s">
        <v>2142</v>
      </c>
      <c r="C854" s="20" t="s">
        <v>56</v>
      </c>
      <c r="D854" s="20" t="s">
        <v>549</v>
      </c>
      <c r="E854" s="20">
        <v>60</v>
      </c>
      <c r="F854" s="20">
        <v>10</v>
      </c>
      <c r="G854" s="10" t="s">
        <v>10</v>
      </c>
      <c r="H854" s="9">
        <v>20</v>
      </c>
      <c r="I854" s="9"/>
      <c r="J854" s="9">
        <v>1000</v>
      </c>
      <c r="K854" s="5">
        <f t="shared" si="123"/>
        <v>16.666666666666668</v>
      </c>
      <c r="L854" s="6">
        <f t="shared" si="128"/>
        <v>0</v>
      </c>
      <c r="M854" s="3"/>
      <c r="N854" s="11">
        <f t="shared" si="124"/>
        <v>36.666666666666671</v>
      </c>
      <c r="O854" s="5"/>
      <c r="P854" s="5">
        <v>2</v>
      </c>
      <c r="Q854" s="5">
        <v>0.25</v>
      </c>
      <c r="R854" s="12">
        <f t="shared" si="127"/>
        <v>38.916666666666671</v>
      </c>
      <c r="S854" s="3"/>
      <c r="T854" s="9">
        <f>SUMIFS('Shop Wastage+CS Margin'!F:F,'Shop Wastage+CS Margin'!D:D,'Franchise Wastage '!D854,'Shop Wastage+CS Margin'!C:C,'Franchise Wastage '!C854)</f>
        <v>70</v>
      </c>
      <c r="U854" s="13">
        <f>SUMIFS('Shop Wastage+CS Margin'!A:A,'Shop Wastage+CS Margin'!D:D,'Franchise Wastage '!D854,'Shop Wastage+CS Margin'!C:C,'Franchise Wastage '!C854)</f>
        <v>5</v>
      </c>
      <c r="V854" s="16">
        <f t="shared" si="129"/>
        <v>44.166666666666671</v>
      </c>
      <c r="W854" s="3">
        <v>48</v>
      </c>
      <c r="X854" s="7">
        <f t="shared" si="126"/>
        <v>9.0833333333333286</v>
      </c>
      <c r="Y854" s="7">
        <f t="shared" si="125"/>
        <v>31.083333333333329</v>
      </c>
      <c r="AA854" s="18">
        <f>SUMIFS(Sheet3!C:C,Sheet3!B:B,'Franchise Wastage '!D854,Sheet3!A:A,'Franchise Wastage '!C855)</f>
        <v>0</v>
      </c>
      <c r="AC854" s="3">
        <f t="shared" si="130"/>
        <v>22</v>
      </c>
    </row>
    <row r="855" spans="1:29" ht="15" customHeight="1" x14ac:dyDescent="0.25">
      <c r="A855">
        <f t="shared" si="122"/>
        <v>48</v>
      </c>
      <c r="B855" s="20" t="s">
        <v>2142</v>
      </c>
      <c r="C855" s="20" t="s">
        <v>56</v>
      </c>
      <c r="D855" s="20" t="s">
        <v>549</v>
      </c>
      <c r="E855" s="20">
        <v>92.5</v>
      </c>
      <c r="F855" s="20">
        <v>20</v>
      </c>
      <c r="G855" s="10" t="s">
        <v>10</v>
      </c>
      <c r="H855" s="9">
        <v>7.5</v>
      </c>
      <c r="I855" s="9"/>
      <c r="J855" s="9">
        <v>1000</v>
      </c>
      <c r="K855" s="5">
        <f t="shared" si="123"/>
        <v>33.333333333333336</v>
      </c>
      <c r="L855" s="6">
        <f t="shared" si="128"/>
        <v>0</v>
      </c>
      <c r="M855" s="3"/>
      <c r="N855" s="11">
        <f t="shared" si="124"/>
        <v>40.833333333333336</v>
      </c>
      <c r="O855" s="5"/>
      <c r="P855" s="5">
        <v>2</v>
      </c>
      <c r="Q855" s="5">
        <v>0.25</v>
      </c>
      <c r="R855" s="12">
        <f t="shared" si="127"/>
        <v>43.083333333333336</v>
      </c>
      <c r="S855" s="3"/>
      <c r="T855" s="9">
        <f>SUMIFS('Shop Wastage+CS Margin'!F:F,'Shop Wastage+CS Margin'!D:D,'Franchise Wastage '!D855,'Shop Wastage+CS Margin'!C:C,'Franchise Wastage '!C855)</f>
        <v>70</v>
      </c>
      <c r="U855" s="13">
        <f>SUMIFS('Shop Wastage+CS Margin'!A:A,'Shop Wastage+CS Margin'!D:D,'Franchise Wastage '!D855,'Shop Wastage+CS Margin'!C:C,'Franchise Wastage '!C855)</f>
        <v>5</v>
      </c>
      <c r="V855" s="16">
        <f t="shared" si="129"/>
        <v>48.333333333333336</v>
      </c>
      <c r="W855" s="3">
        <v>48</v>
      </c>
      <c r="X855" s="7">
        <f t="shared" si="126"/>
        <v>4.9166666666666643</v>
      </c>
      <c r="Y855" s="7">
        <f t="shared" si="125"/>
        <v>26.916666666666664</v>
      </c>
      <c r="AA855" s="18">
        <f>SUMIFS(Sheet3!C:C,Sheet3!B:B,'Franchise Wastage '!D855,Sheet3!A:A,'Franchise Wastage '!C856)</f>
        <v>0</v>
      </c>
      <c r="AC855" s="3">
        <f t="shared" si="130"/>
        <v>22</v>
      </c>
    </row>
    <row r="856" spans="1:29" ht="15" customHeight="1" x14ac:dyDescent="0.25">
      <c r="A856">
        <f t="shared" si="122"/>
        <v>21.5</v>
      </c>
      <c r="B856" s="20" t="s">
        <v>2142</v>
      </c>
      <c r="C856" s="20" t="s">
        <v>550</v>
      </c>
      <c r="D856" s="20" t="s">
        <v>551</v>
      </c>
      <c r="E856" s="20">
        <v>65</v>
      </c>
      <c r="F856" s="20">
        <v>0.7</v>
      </c>
      <c r="G856" s="10" t="s">
        <v>10</v>
      </c>
      <c r="H856" s="9">
        <v>14</v>
      </c>
      <c r="I856" s="9"/>
      <c r="J856" s="9">
        <v>1000</v>
      </c>
      <c r="K856" s="5">
        <f t="shared" si="123"/>
        <v>1.1666666666666667</v>
      </c>
      <c r="L856" s="6">
        <f t="shared" si="128"/>
        <v>0</v>
      </c>
      <c r="M856" s="3"/>
      <c r="N856" s="11">
        <f t="shared" si="124"/>
        <v>15.166666666666666</v>
      </c>
      <c r="O856" s="5"/>
      <c r="P856" s="5">
        <v>1</v>
      </c>
      <c r="Q856" s="5">
        <v>0.25</v>
      </c>
      <c r="R856" s="12">
        <f t="shared" si="127"/>
        <v>16.416666666666664</v>
      </c>
      <c r="S856" s="3"/>
      <c r="T856" s="9">
        <f>SUMIFS('Shop Wastage+CS Margin'!F:F,'Shop Wastage+CS Margin'!D:D,'Franchise Wastage '!D856,'Shop Wastage+CS Margin'!C:C,'Franchise Wastage '!C856)</f>
        <v>32</v>
      </c>
      <c r="U856" s="13">
        <f>SUMIFS('Shop Wastage+CS Margin'!A:A,'Shop Wastage+CS Margin'!D:D,'Franchise Wastage '!D856,'Shop Wastage+CS Margin'!C:C,'Franchise Wastage '!C856)</f>
        <v>5</v>
      </c>
      <c r="V856" s="16">
        <f t="shared" si="129"/>
        <v>21.666666666666664</v>
      </c>
      <c r="W856" s="3">
        <v>21.5</v>
      </c>
      <c r="X856" s="7">
        <f t="shared" si="126"/>
        <v>5.0833333333333357</v>
      </c>
      <c r="Y856" s="7">
        <f t="shared" si="125"/>
        <v>15.583333333333336</v>
      </c>
      <c r="AA856" s="18">
        <f>SUMIFS(Sheet3!C:C,Sheet3!B:B,'Franchise Wastage '!D856,Sheet3!A:A,'Franchise Wastage '!C857)</f>
        <v>21.965116279069768</v>
      </c>
      <c r="AC856" s="3">
        <f t="shared" si="130"/>
        <v>10.5</v>
      </c>
    </row>
    <row r="857" spans="1:29" ht="15" customHeight="1" x14ac:dyDescent="0.25">
      <c r="A857">
        <f t="shared" si="122"/>
        <v>21.5</v>
      </c>
      <c r="B857" s="20" t="s">
        <v>2142</v>
      </c>
      <c r="C857" s="20" t="s">
        <v>550</v>
      </c>
      <c r="D857" s="20" t="s">
        <v>551</v>
      </c>
      <c r="E857" s="20">
        <v>70</v>
      </c>
      <c r="F857" s="20">
        <v>0.7</v>
      </c>
      <c r="G857" s="10" t="s">
        <v>10</v>
      </c>
      <c r="H857" s="9">
        <v>14</v>
      </c>
      <c r="I857" s="9"/>
      <c r="J857" s="9">
        <v>1000</v>
      </c>
      <c r="K857" s="5">
        <f t="shared" si="123"/>
        <v>1.1666666666666667</v>
      </c>
      <c r="L857" s="6">
        <f t="shared" si="128"/>
        <v>0</v>
      </c>
      <c r="M857" s="3"/>
      <c r="N857" s="11">
        <f t="shared" si="124"/>
        <v>15.166666666666666</v>
      </c>
      <c r="O857" s="5"/>
      <c r="P857" s="5">
        <v>1</v>
      </c>
      <c r="Q857" s="5">
        <v>0.25</v>
      </c>
      <c r="R857" s="12">
        <f t="shared" si="127"/>
        <v>16.416666666666664</v>
      </c>
      <c r="S857" s="3"/>
      <c r="T857" s="9">
        <f>SUMIFS('Shop Wastage+CS Margin'!F:F,'Shop Wastage+CS Margin'!D:D,'Franchise Wastage '!D857,'Shop Wastage+CS Margin'!C:C,'Franchise Wastage '!C857)</f>
        <v>32</v>
      </c>
      <c r="U857" s="13">
        <f>SUMIFS('Shop Wastage+CS Margin'!A:A,'Shop Wastage+CS Margin'!D:D,'Franchise Wastage '!D857,'Shop Wastage+CS Margin'!C:C,'Franchise Wastage '!C857)</f>
        <v>5</v>
      </c>
      <c r="V857" s="16">
        <f t="shared" si="129"/>
        <v>21.666666666666664</v>
      </c>
      <c r="W857" s="3">
        <v>21.5</v>
      </c>
      <c r="X857" s="7">
        <f t="shared" si="126"/>
        <v>5.0833333333333357</v>
      </c>
      <c r="Y857" s="7">
        <f t="shared" si="125"/>
        <v>15.583333333333336</v>
      </c>
      <c r="AA857" s="18">
        <f>SUMIFS(Sheet3!C:C,Sheet3!B:B,'Franchise Wastage '!D857,Sheet3!A:A,'Franchise Wastage '!C858)</f>
        <v>21.965116279069768</v>
      </c>
      <c r="AC857" s="3">
        <f t="shared" si="130"/>
        <v>10.5</v>
      </c>
    </row>
    <row r="858" spans="1:29" ht="15" customHeight="1" x14ac:dyDescent="0.25">
      <c r="A858">
        <f t="shared" si="122"/>
        <v>21.5</v>
      </c>
      <c r="B858" s="20" t="s">
        <v>2142</v>
      </c>
      <c r="C858" s="20" t="s">
        <v>550</v>
      </c>
      <c r="D858" s="20" t="s">
        <v>552</v>
      </c>
      <c r="E858" s="20">
        <v>65</v>
      </c>
      <c r="F858" s="20">
        <v>0.7</v>
      </c>
      <c r="G858" s="10" t="s">
        <v>10</v>
      </c>
      <c r="H858" s="9">
        <v>14</v>
      </c>
      <c r="I858" s="9"/>
      <c r="J858" s="9">
        <v>1000</v>
      </c>
      <c r="K858" s="5">
        <f t="shared" si="123"/>
        <v>1.1666666666666667</v>
      </c>
      <c r="L858" s="6">
        <f t="shared" si="128"/>
        <v>0</v>
      </c>
      <c r="M858" s="3"/>
      <c r="N858" s="11">
        <f t="shared" si="124"/>
        <v>15.166666666666666</v>
      </c>
      <c r="O858" s="5"/>
      <c r="P858" s="5">
        <v>1</v>
      </c>
      <c r="Q858" s="5">
        <v>0.25</v>
      </c>
      <c r="R858" s="12">
        <f t="shared" si="127"/>
        <v>16.416666666666664</v>
      </c>
      <c r="S858" s="3"/>
      <c r="T858" s="9">
        <f>SUMIFS('Shop Wastage+CS Margin'!F:F,'Shop Wastage+CS Margin'!D:D,'Franchise Wastage '!D858,'Shop Wastage+CS Margin'!C:C,'Franchise Wastage '!C858)</f>
        <v>32</v>
      </c>
      <c r="U858" s="13">
        <f>SUMIFS('Shop Wastage+CS Margin'!A:A,'Shop Wastage+CS Margin'!D:D,'Franchise Wastage '!D858,'Shop Wastage+CS Margin'!C:C,'Franchise Wastage '!C858)</f>
        <v>5</v>
      </c>
      <c r="V858" s="16">
        <f t="shared" si="129"/>
        <v>21.666666666666664</v>
      </c>
      <c r="W858" s="3">
        <v>21.5</v>
      </c>
      <c r="X858" s="7">
        <f t="shared" si="126"/>
        <v>5.0833333333333357</v>
      </c>
      <c r="Y858" s="7">
        <f t="shared" si="125"/>
        <v>15.583333333333336</v>
      </c>
      <c r="AA858" s="18">
        <f>SUMIFS(Sheet3!C:C,Sheet3!B:B,'Franchise Wastage '!D858,Sheet3!A:A,'Franchise Wastage '!C859)</f>
        <v>22</v>
      </c>
      <c r="AC858" s="3">
        <f t="shared" si="130"/>
        <v>10.5</v>
      </c>
    </row>
    <row r="859" spans="1:29" ht="15" customHeight="1" x14ac:dyDescent="0.25">
      <c r="A859">
        <f t="shared" si="122"/>
        <v>21.5</v>
      </c>
      <c r="B859" s="20" t="s">
        <v>2142</v>
      </c>
      <c r="C859" s="20" t="s">
        <v>550</v>
      </c>
      <c r="D859" s="20" t="s">
        <v>552</v>
      </c>
      <c r="E859" s="20">
        <v>70</v>
      </c>
      <c r="F859" s="20">
        <v>0.7</v>
      </c>
      <c r="G859" s="10" t="s">
        <v>10</v>
      </c>
      <c r="H859" s="9">
        <v>14</v>
      </c>
      <c r="I859" s="9"/>
      <c r="J859" s="9">
        <v>1000</v>
      </c>
      <c r="K859" s="5">
        <f t="shared" si="123"/>
        <v>1.1666666666666667</v>
      </c>
      <c r="L859" s="6">
        <f t="shared" si="128"/>
        <v>0</v>
      </c>
      <c r="M859" s="3"/>
      <c r="N859" s="11">
        <f t="shared" si="124"/>
        <v>15.166666666666666</v>
      </c>
      <c r="O859" s="5"/>
      <c r="P859" s="5">
        <v>1</v>
      </c>
      <c r="Q859" s="5">
        <v>0.25</v>
      </c>
      <c r="R859" s="12">
        <f t="shared" si="127"/>
        <v>16.416666666666664</v>
      </c>
      <c r="S859" s="3"/>
      <c r="T859" s="9">
        <f>SUMIFS('Shop Wastage+CS Margin'!F:F,'Shop Wastage+CS Margin'!D:D,'Franchise Wastage '!D859,'Shop Wastage+CS Margin'!C:C,'Franchise Wastage '!C859)</f>
        <v>32</v>
      </c>
      <c r="U859" s="13">
        <f>SUMIFS('Shop Wastage+CS Margin'!A:A,'Shop Wastage+CS Margin'!D:D,'Franchise Wastage '!D859,'Shop Wastage+CS Margin'!C:C,'Franchise Wastage '!C859)</f>
        <v>5</v>
      </c>
      <c r="V859" s="16">
        <f t="shared" si="129"/>
        <v>21.666666666666664</v>
      </c>
      <c r="W859" s="3">
        <v>21.5</v>
      </c>
      <c r="X859" s="7">
        <f t="shared" si="126"/>
        <v>5.0833333333333357</v>
      </c>
      <c r="Y859" s="7">
        <f t="shared" si="125"/>
        <v>15.583333333333336</v>
      </c>
      <c r="AA859" s="18">
        <f>SUMIFS(Sheet3!C:C,Sheet3!B:B,'Franchise Wastage '!D859,Sheet3!A:A,'Franchise Wastage '!C860)</f>
        <v>22</v>
      </c>
      <c r="AC859" s="3">
        <f t="shared" si="130"/>
        <v>10.5</v>
      </c>
    </row>
    <row r="860" spans="1:29" ht="15" customHeight="1" x14ac:dyDescent="0.25">
      <c r="A860">
        <f t="shared" si="122"/>
        <v>21.5</v>
      </c>
      <c r="B860" s="20" t="s">
        <v>2142</v>
      </c>
      <c r="C860" s="20" t="s">
        <v>550</v>
      </c>
      <c r="D860" s="20" t="s">
        <v>227</v>
      </c>
      <c r="E860" s="20">
        <v>65</v>
      </c>
      <c r="F860" s="20">
        <v>0.7</v>
      </c>
      <c r="G860" s="10" t="s">
        <v>10</v>
      </c>
      <c r="H860" s="9">
        <v>14</v>
      </c>
      <c r="I860" s="9"/>
      <c r="J860" s="9">
        <v>1000</v>
      </c>
      <c r="K860" s="5">
        <f t="shared" si="123"/>
        <v>1.1666666666666667</v>
      </c>
      <c r="L860" s="6">
        <f t="shared" si="128"/>
        <v>0</v>
      </c>
      <c r="M860" s="3"/>
      <c r="N860" s="11">
        <f t="shared" si="124"/>
        <v>15.166666666666666</v>
      </c>
      <c r="O860" s="5"/>
      <c r="P860" s="5">
        <v>1</v>
      </c>
      <c r="Q860" s="5">
        <v>0.25</v>
      </c>
      <c r="R860" s="12">
        <f t="shared" si="127"/>
        <v>16.416666666666664</v>
      </c>
      <c r="S860" s="3"/>
      <c r="T860" s="9">
        <f>SUMIFS('Shop Wastage+CS Margin'!F:F,'Shop Wastage+CS Margin'!D:D,'Franchise Wastage '!D860,'Shop Wastage+CS Margin'!C:C,'Franchise Wastage '!C860)</f>
        <v>32</v>
      </c>
      <c r="U860" s="13">
        <f>SUMIFS('Shop Wastage+CS Margin'!A:A,'Shop Wastage+CS Margin'!D:D,'Franchise Wastage '!D860,'Shop Wastage+CS Margin'!C:C,'Franchise Wastage '!C860)</f>
        <v>5</v>
      </c>
      <c r="V860" s="16">
        <f t="shared" si="129"/>
        <v>21.666666666666664</v>
      </c>
      <c r="W860" s="3">
        <v>21.5</v>
      </c>
      <c r="X860" s="7">
        <f t="shared" si="126"/>
        <v>5.0833333333333357</v>
      </c>
      <c r="Y860" s="7">
        <f t="shared" si="125"/>
        <v>15.583333333333336</v>
      </c>
      <c r="AA860" s="18">
        <f>SUMIFS(Sheet3!C:C,Sheet3!B:B,'Franchise Wastage '!D860,Sheet3!A:A,'Franchise Wastage '!C861)</f>
        <v>22</v>
      </c>
      <c r="AC860" s="3">
        <f t="shared" si="130"/>
        <v>10.5</v>
      </c>
    </row>
    <row r="861" spans="1:29" ht="15" customHeight="1" x14ac:dyDescent="0.25">
      <c r="A861">
        <f t="shared" si="122"/>
        <v>21.5</v>
      </c>
      <c r="B861" s="20" t="s">
        <v>2142</v>
      </c>
      <c r="C861" s="20" t="s">
        <v>550</v>
      </c>
      <c r="D861" s="20" t="s">
        <v>227</v>
      </c>
      <c r="E861" s="20">
        <v>70</v>
      </c>
      <c r="F861" s="20">
        <v>0.7</v>
      </c>
      <c r="G861" s="10" t="s">
        <v>10</v>
      </c>
      <c r="H861" s="9">
        <v>14</v>
      </c>
      <c r="I861" s="9"/>
      <c r="J861" s="9">
        <v>1000</v>
      </c>
      <c r="K861" s="5">
        <f t="shared" si="123"/>
        <v>1.1666666666666667</v>
      </c>
      <c r="L861" s="6">
        <f t="shared" si="128"/>
        <v>0</v>
      </c>
      <c r="M861" s="3"/>
      <c r="N861" s="11">
        <f t="shared" si="124"/>
        <v>15.166666666666666</v>
      </c>
      <c r="O861" s="5"/>
      <c r="P861" s="5">
        <v>1</v>
      </c>
      <c r="Q861" s="5">
        <v>0.25</v>
      </c>
      <c r="R861" s="12">
        <f t="shared" si="127"/>
        <v>16.416666666666664</v>
      </c>
      <c r="S861" s="3"/>
      <c r="T861" s="9">
        <f>SUMIFS('Shop Wastage+CS Margin'!F:F,'Shop Wastage+CS Margin'!D:D,'Franchise Wastage '!D861,'Shop Wastage+CS Margin'!C:C,'Franchise Wastage '!C861)</f>
        <v>32</v>
      </c>
      <c r="U861" s="13">
        <f>SUMIFS('Shop Wastage+CS Margin'!A:A,'Shop Wastage+CS Margin'!D:D,'Franchise Wastage '!D861,'Shop Wastage+CS Margin'!C:C,'Franchise Wastage '!C861)</f>
        <v>5</v>
      </c>
      <c r="V861" s="16">
        <f t="shared" si="129"/>
        <v>21.666666666666664</v>
      </c>
      <c r="W861" s="3">
        <v>21.5</v>
      </c>
      <c r="X861" s="7">
        <f t="shared" si="126"/>
        <v>5.0833333333333357</v>
      </c>
      <c r="Y861" s="7">
        <f t="shared" si="125"/>
        <v>15.583333333333336</v>
      </c>
      <c r="AA861" s="18">
        <f>SUMIFS(Sheet3!C:C,Sheet3!B:B,'Franchise Wastage '!D861,Sheet3!A:A,'Franchise Wastage '!C862)</f>
        <v>22</v>
      </c>
      <c r="AC861" s="3">
        <f t="shared" si="130"/>
        <v>10.5</v>
      </c>
    </row>
    <row r="862" spans="1:29" ht="15" customHeight="1" x14ac:dyDescent="0.25">
      <c r="A862">
        <f t="shared" ref="A862:A925" si="131">W862</f>
        <v>21.5</v>
      </c>
      <c r="B862" s="20" t="s">
        <v>2142</v>
      </c>
      <c r="C862" s="20" t="s">
        <v>550</v>
      </c>
      <c r="D862" s="20" t="s">
        <v>30</v>
      </c>
      <c r="E862" s="20">
        <v>65</v>
      </c>
      <c r="F862" s="20">
        <v>0.7</v>
      </c>
      <c r="G862" s="10" t="s">
        <v>10</v>
      </c>
      <c r="H862" s="9">
        <v>14</v>
      </c>
      <c r="I862" s="9"/>
      <c r="J862" s="9">
        <v>1000</v>
      </c>
      <c r="K862" s="5">
        <f t="shared" si="123"/>
        <v>1.1666666666666667</v>
      </c>
      <c r="L862" s="6">
        <f t="shared" si="128"/>
        <v>0</v>
      </c>
      <c r="M862" s="3"/>
      <c r="N862" s="11">
        <f t="shared" si="124"/>
        <v>15.166666666666666</v>
      </c>
      <c r="O862" s="5"/>
      <c r="P862" s="5">
        <v>1</v>
      </c>
      <c r="Q862" s="5">
        <v>0.25</v>
      </c>
      <c r="R862" s="12">
        <f t="shared" si="127"/>
        <v>16.416666666666664</v>
      </c>
      <c r="S862" s="3"/>
      <c r="T862" s="9">
        <f>SUMIFS('Shop Wastage+CS Margin'!F:F,'Shop Wastage+CS Margin'!D:D,'Franchise Wastage '!D862,'Shop Wastage+CS Margin'!C:C,'Franchise Wastage '!C862)</f>
        <v>32</v>
      </c>
      <c r="U862" s="13">
        <f>SUMIFS('Shop Wastage+CS Margin'!A:A,'Shop Wastage+CS Margin'!D:D,'Franchise Wastage '!D862,'Shop Wastage+CS Margin'!C:C,'Franchise Wastage '!C862)</f>
        <v>5</v>
      </c>
      <c r="V862" s="16">
        <f t="shared" si="129"/>
        <v>21.666666666666664</v>
      </c>
      <c r="W862" s="3">
        <v>21.5</v>
      </c>
      <c r="X862" s="7">
        <f t="shared" si="126"/>
        <v>5.0833333333333357</v>
      </c>
      <c r="Y862" s="7">
        <f t="shared" si="125"/>
        <v>15.583333333333336</v>
      </c>
      <c r="AA862" s="18">
        <f>SUMIFS(Sheet3!C:C,Sheet3!B:B,'Franchise Wastage '!D862,Sheet3!A:A,'Franchise Wastage '!C863)</f>
        <v>22</v>
      </c>
      <c r="AC862" s="3">
        <f t="shared" si="130"/>
        <v>10.5</v>
      </c>
    </row>
    <row r="863" spans="1:29" ht="15" customHeight="1" x14ac:dyDescent="0.25">
      <c r="A863">
        <f t="shared" si="131"/>
        <v>21.5</v>
      </c>
      <c r="B863" s="20" t="s">
        <v>2142</v>
      </c>
      <c r="C863" s="20" t="s">
        <v>550</v>
      </c>
      <c r="D863" s="20" t="s">
        <v>30</v>
      </c>
      <c r="E863" s="20">
        <v>70</v>
      </c>
      <c r="F863" s="20">
        <v>0.7</v>
      </c>
      <c r="G863" s="10" t="s">
        <v>10</v>
      </c>
      <c r="H863" s="9">
        <v>14</v>
      </c>
      <c r="I863" s="9"/>
      <c r="J863" s="9">
        <v>1000</v>
      </c>
      <c r="K863" s="5">
        <f t="shared" si="123"/>
        <v>1.1666666666666667</v>
      </c>
      <c r="L863" s="6">
        <f t="shared" si="128"/>
        <v>0</v>
      </c>
      <c r="M863" s="3"/>
      <c r="N863" s="11">
        <f t="shared" si="124"/>
        <v>15.166666666666666</v>
      </c>
      <c r="O863" s="5"/>
      <c r="P863" s="5">
        <v>1</v>
      </c>
      <c r="Q863" s="5">
        <v>0.25</v>
      </c>
      <c r="R863" s="12">
        <f t="shared" si="127"/>
        <v>16.416666666666664</v>
      </c>
      <c r="S863" s="3"/>
      <c r="T863" s="9">
        <f>SUMIFS('Shop Wastage+CS Margin'!F:F,'Shop Wastage+CS Margin'!D:D,'Franchise Wastage '!D863,'Shop Wastage+CS Margin'!C:C,'Franchise Wastage '!C863)</f>
        <v>32</v>
      </c>
      <c r="U863" s="13">
        <f>SUMIFS('Shop Wastage+CS Margin'!A:A,'Shop Wastage+CS Margin'!D:D,'Franchise Wastage '!D863,'Shop Wastage+CS Margin'!C:C,'Franchise Wastage '!C863)</f>
        <v>5</v>
      </c>
      <c r="V863" s="16">
        <f t="shared" si="129"/>
        <v>21.666666666666664</v>
      </c>
      <c r="W863" s="3">
        <v>21.5</v>
      </c>
      <c r="X863" s="7">
        <f t="shared" si="126"/>
        <v>5.0833333333333357</v>
      </c>
      <c r="Y863" s="7">
        <f t="shared" si="125"/>
        <v>15.583333333333336</v>
      </c>
      <c r="AA863" s="18">
        <f>SUMIFS(Sheet3!C:C,Sheet3!B:B,'Franchise Wastage '!D863,Sheet3!A:A,'Franchise Wastage '!C864)</f>
        <v>22</v>
      </c>
      <c r="AC863" s="3">
        <f t="shared" si="130"/>
        <v>10.5</v>
      </c>
    </row>
    <row r="864" spans="1:29" ht="15" customHeight="1" x14ac:dyDescent="0.25">
      <c r="A864">
        <f t="shared" si="131"/>
        <v>21.5</v>
      </c>
      <c r="B864" s="20" t="s">
        <v>2142</v>
      </c>
      <c r="C864" s="20" t="s">
        <v>550</v>
      </c>
      <c r="D864" s="20" t="s">
        <v>36</v>
      </c>
      <c r="E864" s="20">
        <v>65</v>
      </c>
      <c r="F864" s="20">
        <v>0.7</v>
      </c>
      <c r="G864" s="10" t="s">
        <v>10</v>
      </c>
      <c r="H864" s="9">
        <v>14</v>
      </c>
      <c r="I864" s="9"/>
      <c r="J864" s="9">
        <v>1000</v>
      </c>
      <c r="K864" s="5">
        <f t="shared" si="123"/>
        <v>1.1666666666666667</v>
      </c>
      <c r="L864" s="6">
        <f t="shared" si="128"/>
        <v>0</v>
      </c>
      <c r="M864" s="3"/>
      <c r="N864" s="11">
        <f t="shared" si="124"/>
        <v>15.166666666666666</v>
      </c>
      <c r="O864" s="5"/>
      <c r="P864" s="5">
        <v>1</v>
      </c>
      <c r="Q864" s="5">
        <v>0.25</v>
      </c>
      <c r="R864" s="12">
        <f t="shared" si="127"/>
        <v>16.416666666666664</v>
      </c>
      <c r="S864" s="3"/>
      <c r="T864" s="9">
        <f>SUMIFS('Shop Wastage+CS Margin'!F:F,'Shop Wastage+CS Margin'!D:D,'Franchise Wastage '!D864,'Shop Wastage+CS Margin'!C:C,'Franchise Wastage '!C864)</f>
        <v>32</v>
      </c>
      <c r="U864" s="13">
        <f>SUMIFS('Shop Wastage+CS Margin'!A:A,'Shop Wastage+CS Margin'!D:D,'Franchise Wastage '!D864,'Shop Wastage+CS Margin'!C:C,'Franchise Wastage '!C864)</f>
        <v>5</v>
      </c>
      <c r="V864" s="16">
        <f t="shared" si="129"/>
        <v>21.666666666666664</v>
      </c>
      <c r="W864" s="3">
        <v>21.5</v>
      </c>
      <c r="X864" s="7">
        <f t="shared" si="126"/>
        <v>5.0833333333333357</v>
      </c>
      <c r="Y864" s="7">
        <f t="shared" si="125"/>
        <v>15.583333333333336</v>
      </c>
      <c r="AA864" s="18">
        <f>SUMIFS(Sheet3!C:C,Sheet3!B:B,'Franchise Wastage '!D864,Sheet3!A:A,'Franchise Wastage '!C865)</f>
        <v>0</v>
      </c>
      <c r="AC864" s="3">
        <f t="shared" si="130"/>
        <v>10.5</v>
      </c>
    </row>
    <row r="865" spans="1:29" ht="15" customHeight="1" x14ac:dyDescent="0.25">
      <c r="A865">
        <f t="shared" si="131"/>
        <v>21.5</v>
      </c>
      <c r="B865" s="20" t="s">
        <v>2142</v>
      </c>
      <c r="C865" s="20" t="s">
        <v>550</v>
      </c>
      <c r="D865" s="20" t="s">
        <v>553</v>
      </c>
      <c r="E865" s="20">
        <v>65</v>
      </c>
      <c r="F865" s="20">
        <v>0.7</v>
      </c>
      <c r="G865" s="10" t="s">
        <v>10</v>
      </c>
      <c r="H865" s="9">
        <v>14</v>
      </c>
      <c r="I865" s="9"/>
      <c r="J865" s="9">
        <v>1000</v>
      </c>
      <c r="K865" s="5">
        <f t="shared" si="123"/>
        <v>1.1666666666666667</v>
      </c>
      <c r="L865" s="6">
        <f t="shared" si="128"/>
        <v>0</v>
      </c>
      <c r="M865" s="3"/>
      <c r="N865" s="11">
        <f t="shared" si="124"/>
        <v>15.166666666666666</v>
      </c>
      <c r="O865" s="5"/>
      <c r="P865" s="5">
        <v>1</v>
      </c>
      <c r="Q865" s="5">
        <v>0.25</v>
      </c>
      <c r="R865" s="12">
        <f t="shared" si="127"/>
        <v>16.416666666666664</v>
      </c>
      <c r="S865" s="3"/>
      <c r="T865" s="9">
        <f>SUMIFS('Shop Wastage+CS Margin'!F:F,'Shop Wastage+CS Margin'!D:D,'Franchise Wastage '!D865,'Shop Wastage+CS Margin'!C:C,'Franchise Wastage '!C865)</f>
        <v>32</v>
      </c>
      <c r="U865" s="13">
        <f>SUMIFS('Shop Wastage+CS Margin'!A:A,'Shop Wastage+CS Margin'!D:D,'Franchise Wastage '!D865,'Shop Wastage+CS Margin'!C:C,'Franchise Wastage '!C865)</f>
        <v>5</v>
      </c>
      <c r="V865" s="16">
        <f t="shared" si="129"/>
        <v>21.666666666666664</v>
      </c>
      <c r="W865" s="3">
        <v>21.5</v>
      </c>
      <c r="X865" s="7">
        <f t="shared" si="126"/>
        <v>5.0833333333333357</v>
      </c>
      <c r="Y865" s="7">
        <f t="shared" si="125"/>
        <v>15.583333333333336</v>
      </c>
      <c r="AA865" s="18">
        <f>SUMIFS(Sheet3!C:C,Sheet3!B:B,'Franchise Wastage '!D865,Sheet3!A:A,'Franchise Wastage '!C866)</f>
        <v>22</v>
      </c>
      <c r="AC865" s="3">
        <f t="shared" si="130"/>
        <v>10.5</v>
      </c>
    </row>
    <row r="866" spans="1:29" ht="15" customHeight="1" x14ac:dyDescent="0.25">
      <c r="A866">
        <f t="shared" si="131"/>
        <v>21.5</v>
      </c>
      <c r="B866" s="20" t="s">
        <v>2142</v>
      </c>
      <c r="C866" s="20" t="s">
        <v>550</v>
      </c>
      <c r="D866" s="20" t="s">
        <v>553</v>
      </c>
      <c r="E866" s="20">
        <v>70</v>
      </c>
      <c r="F866" s="20">
        <v>0.7</v>
      </c>
      <c r="G866" s="10" t="s">
        <v>10</v>
      </c>
      <c r="H866" s="9">
        <v>14</v>
      </c>
      <c r="I866" s="9"/>
      <c r="J866" s="9">
        <v>1000</v>
      </c>
      <c r="K866" s="5">
        <f t="shared" si="123"/>
        <v>1.1666666666666667</v>
      </c>
      <c r="L866" s="6">
        <f t="shared" si="128"/>
        <v>0</v>
      </c>
      <c r="M866" s="3"/>
      <c r="N866" s="11">
        <f t="shared" si="124"/>
        <v>15.166666666666666</v>
      </c>
      <c r="O866" s="5"/>
      <c r="P866" s="5">
        <v>1</v>
      </c>
      <c r="Q866" s="5">
        <v>0.25</v>
      </c>
      <c r="R866" s="12">
        <f t="shared" si="127"/>
        <v>16.416666666666664</v>
      </c>
      <c r="S866" s="3"/>
      <c r="T866" s="9">
        <f>SUMIFS('Shop Wastage+CS Margin'!F:F,'Shop Wastage+CS Margin'!D:D,'Franchise Wastage '!D866,'Shop Wastage+CS Margin'!C:C,'Franchise Wastage '!C866)</f>
        <v>32</v>
      </c>
      <c r="U866" s="13">
        <f>SUMIFS('Shop Wastage+CS Margin'!A:A,'Shop Wastage+CS Margin'!D:D,'Franchise Wastage '!D866,'Shop Wastage+CS Margin'!C:C,'Franchise Wastage '!C866)</f>
        <v>5</v>
      </c>
      <c r="V866" s="16">
        <f t="shared" si="129"/>
        <v>21.666666666666664</v>
      </c>
      <c r="W866" s="3">
        <v>21.5</v>
      </c>
      <c r="X866" s="7">
        <f t="shared" si="126"/>
        <v>5.0833333333333357</v>
      </c>
      <c r="Y866" s="7">
        <f t="shared" si="125"/>
        <v>15.583333333333336</v>
      </c>
      <c r="AA866" s="18">
        <f>SUMIFS(Sheet3!C:C,Sheet3!B:B,'Franchise Wastage '!D866,Sheet3!A:A,'Franchise Wastage '!C867)</f>
        <v>22</v>
      </c>
      <c r="AC866" s="3">
        <f t="shared" si="130"/>
        <v>10.5</v>
      </c>
    </row>
    <row r="867" spans="1:29" ht="15" customHeight="1" x14ac:dyDescent="0.25">
      <c r="A867">
        <f t="shared" si="131"/>
        <v>21.5</v>
      </c>
      <c r="B867" s="20" t="s">
        <v>2142</v>
      </c>
      <c r="C867" s="20" t="s">
        <v>550</v>
      </c>
      <c r="D867" s="20" t="s">
        <v>554</v>
      </c>
      <c r="E867" s="20">
        <v>65</v>
      </c>
      <c r="F867" s="20">
        <v>0.7</v>
      </c>
      <c r="G867" s="10" t="s">
        <v>10</v>
      </c>
      <c r="H867" s="9">
        <v>14</v>
      </c>
      <c r="I867" s="9"/>
      <c r="J867" s="9">
        <v>1000</v>
      </c>
      <c r="K867" s="5">
        <f t="shared" si="123"/>
        <v>1.1666666666666667</v>
      </c>
      <c r="L867" s="6">
        <f t="shared" si="128"/>
        <v>0</v>
      </c>
      <c r="M867" s="3"/>
      <c r="N867" s="11">
        <f t="shared" si="124"/>
        <v>15.166666666666666</v>
      </c>
      <c r="O867" s="5"/>
      <c r="P867" s="5">
        <v>1</v>
      </c>
      <c r="Q867" s="5">
        <v>0.25</v>
      </c>
      <c r="R867" s="12">
        <f t="shared" si="127"/>
        <v>16.416666666666664</v>
      </c>
      <c r="S867" s="3"/>
      <c r="T867" s="9">
        <f>SUMIFS('Shop Wastage+CS Margin'!F:F,'Shop Wastage+CS Margin'!D:D,'Franchise Wastage '!D867,'Shop Wastage+CS Margin'!C:C,'Franchise Wastage '!C867)</f>
        <v>35</v>
      </c>
      <c r="U867" s="13">
        <f>SUMIFS('Shop Wastage+CS Margin'!A:A,'Shop Wastage+CS Margin'!D:D,'Franchise Wastage '!D867,'Shop Wastage+CS Margin'!C:C,'Franchise Wastage '!C867)</f>
        <v>5</v>
      </c>
      <c r="V867" s="16">
        <f t="shared" si="129"/>
        <v>21.666666666666664</v>
      </c>
      <c r="W867" s="3">
        <v>21.5</v>
      </c>
      <c r="X867" s="7">
        <f t="shared" si="126"/>
        <v>5.0833333333333357</v>
      </c>
      <c r="Y867" s="7">
        <f t="shared" si="125"/>
        <v>18.583333333333336</v>
      </c>
      <c r="AA867" s="18">
        <f>SUMIFS(Sheet3!C:C,Sheet3!B:B,'Franchise Wastage '!D867,Sheet3!A:A,'Franchise Wastage '!C868)</f>
        <v>0</v>
      </c>
      <c r="AC867" s="3">
        <f t="shared" si="130"/>
        <v>13.5</v>
      </c>
    </row>
    <row r="868" spans="1:29" ht="15" customHeight="1" x14ac:dyDescent="0.25">
      <c r="A868">
        <f t="shared" si="131"/>
        <v>21.5</v>
      </c>
      <c r="B868" s="20" t="s">
        <v>2142</v>
      </c>
      <c r="C868" s="20" t="s">
        <v>550</v>
      </c>
      <c r="D868" s="20" t="s">
        <v>555</v>
      </c>
      <c r="E868" s="20">
        <v>65</v>
      </c>
      <c r="F868" s="20">
        <v>0.7</v>
      </c>
      <c r="G868" s="10" t="s">
        <v>10</v>
      </c>
      <c r="H868" s="9">
        <v>14</v>
      </c>
      <c r="I868" s="9"/>
      <c r="J868" s="9">
        <v>1000</v>
      </c>
      <c r="K868" s="5">
        <f t="shared" si="123"/>
        <v>1.1666666666666667</v>
      </c>
      <c r="L868" s="6">
        <f t="shared" si="128"/>
        <v>0</v>
      </c>
      <c r="M868" s="3"/>
      <c r="N868" s="11">
        <f t="shared" si="124"/>
        <v>15.166666666666666</v>
      </c>
      <c r="O868" s="5"/>
      <c r="P868" s="5">
        <v>1</v>
      </c>
      <c r="Q868" s="5">
        <v>0.25</v>
      </c>
      <c r="R868" s="12">
        <f t="shared" si="127"/>
        <v>16.416666666666664</v>
      </c>
      <c r="S868" s="3"/>
      <c r="T868" s="9">
        <f>SUMIFS('Shop Wastage+CS Margin'!F:F,'Shop Wastage+CS Margin'!D:D,'Franchise Wastage '!D868,'Shop Wastage+CS Margin'!C:C,'Franchise Wastage '!C868)</f>
        <v>35</v>
      </c>
      <c r="U868" s="13">
        <f>SUMIFS('Shop Wastage+CS Margin'!A:A,'Shop Wastage+CS Margin'!D:D,'Franchise Wastage '!D868,'Shop Wastage+CS Margin'!C:C,'Franchise Wastage '!C868)</f>
        <v>5</v>
      </c>
      <c r="V868" s="16">
        <f t="shared" si="129"/>
        <v>21.666666666666664</v>
      </c>
      <c r="W868" s="3">
        <v>21.5</v>
      </c>
      <c r="X868" s="7">
        <f t="shared" si="126"/>
        <v>5.0833333333333357</v>
      </c>
      <c r="Y868" s="7">
        <f t="shared" si="125"/>
        <v>18.583333333333336</v>
      </c>
      <c r="AA868" s="18">
        <f>SUMIFS(Sheet3!C:C,Sheet3!B:B,'Franchise Wastage '!D868,Sheet3!A:A,'Franchise Wastage '!C869)</f>
        <v>0</v>
      </c>
      <c r="AC868" s="3">
        <f t="shared" si="130"/>
        <v>13.5</v>
      </c>
    </row>
    <row r="869" spans="1:29" ht="15" customHeight="1" x14ac:dyDescent="0.25">
      <c r="A869">
        <f t="shared" si="131"/>
        <v>21.5</v>
      </c>
      <c r="B869" s="20" t="s">
        <v>2142</v>
      </c>
      <c r="C869" s="20" t="s">
        <v>550</v>
      </c>
      <c r="D869" s="20" t="s">
        <v>556</v>
      </c>
      <c r="E869" s="20">
        <v>65</v>
      </c>
      <c r="F869" s="20">
        <v>0.7</v>
      </c>
      <c r="G869" s="10" t="s">
        <v>10</v>
      </c>
      <c r="H869" s="9">
        <v>14</v>
      </c>
      <c r="I869" s="9"/>
      <c r="J869" s="9">
        <v>1000</v>
      </c>
      <c r="K869" s="5">
        <f t="shared" si="123"/>
        <v>1.1666666666666667</v>
      </c>
      <c r="L869" s="6">
        <f t="shared" si="128"/>
        <v>0</v>
      </c>
      <c r="M869" s="3"/>
      <c r="N869" s="11">
        <f t="shared" si="124"/>
        <v>15.166666666666666</v>
      </c>
      <c r="O869" s="5"/>
      <c r="P869" s="5">
        <v>1</v>
      </c>
      <c r="Q869" s="5">
        <v>0.25</v>
      </c>
      <c r="R869" s="12">
        <f t="shared" si="127"/>
        <v>16.416666666666664</v>
      </c>
      <c r="S869" s="3"/>
      <c r="T869" s="9">
        <f>SUMIFS('Shop Wastage+CS Margin'!F:F,'Shop Wastage+CS Margin'!D:D,'Franchise Wastage '!D869,'Shop Wastage+CS Margin'!C:C,'Franchise Wastage '!C869)</f>
        <v>35</v>
      </c>
      <c r="U869" s="13">
        <f>SUMIFS('Shop Wastage+CS Margin'!A:A,'Shop Wastage+CS Margin'!D:D,'Franchise Wastage '!D869,'Shop Wastage+CS Margin'!C:C,'Franchise Wastage '!C869)</f>
        <v>5</v>
      </c>
      <c r="V869" s="16">
        <f t="shared" si="129"/>
        <v>21.666666666666664</v>
      </c>
      <c r="W869" s="3">
        <v>21.5</v>
      </c>
      <c r="X869" s="7">
        <f t="shared" si="126"/>
        <v>5.0833333333333357</v>
      </c>
      <c r="Y869" s="7">
        <f t="shared" si="125"/>
        <v>18.583333333333336</v>
      </c>
      <c r="AA869" s="18">
        <f>SUMIFS(Sheet3!C:C,Sheet3!B:B,'Franchise Wastage '!D869,Sheet3!A:A,'Franchise Wastage '!C870)</f>
        <v>0</v>
      </c>
      <c r="AC869" s="3">
        <f t="shared" si="130"/>
        <v>13.5</v>
      </c>
    </row>
    <row r="870" spans="1:29" ht="15" customHeight="1" x14ac:dyDescent="0.25">
      <c r="A870">
        <f t="shared" si="131"/>
        <v>21.5</v>
      </c>
      <c r="B870" s="20" t="s">
        <v>2142</v>
      </c>
      <c r="C870" s="20" t="s">
        <v>550</v>
      </c>
      <c r="D870" s="20" t="s">
        <v>557</v>
      </c>
      <c r="E870" s="20">
        <v>65</v>
      </c>
      <c r="F870" s="20">
        <v>0.7</v>
      </c>
      <c r="G870" s="10" t="s">
        <v>10</v>
      </c>
      <c r="H870" s="9">
        <v>14</v>
      </c>
      <c r="I870" s="9"/>
      <c r="J870" s="9">
        <v>1000</v>
      </c>
      <c r="K870" s="5">
        <f t="shared" ref="K870:K933" si="132">((IF(G870="Net Wt",F870,"0"))*J870)/($D$1*10)</f>
        <v>1.1666666666666667</v>
      </c>
      <c r="L870" s="6">
        <f t="shared" si="128"/>
        <v>0</v>
      </c>
      <c r="M870" s="3"/>
      <c r="N870" s="11">
        <f t="shared" ref="N870:N933" si="133">VALUE(K870+L870+H870)</f>
        <v>15.166666666666666</v>
      </c>
      <c r="O870" s="5"/>
      <c r="P870" s="5">
        <v>1</v>
      </c>
      <c r="Q870" s="5">
        <v>0.25</v>
      </c>
      <c r="R870" s="12">
        <f t="shared" si="127"/>
        <v>16.416666666666664</v>
      </c>
      <c r="S870" s="3"/>
      <c r="T870" s="9">
        <f>SUMIFS('Shop Wastage+CS Margin'!F:F,'Shop Wastage+CS Margin'!D:D,'Franchise Wastage '!D870,'Shop Wastage+CS Margin'!C:C,'Franchise Wastage '!C870)</f>
        <v>35</v>
      </c>
      <c r="U870" s="13">
        <f>SUMIFS('Shop Wastage+CS Margin'!A:A,'Shop Wastage+CS Margin'!D:D,'Franchise Wastage '!D870,'Shop Wastage+CS Margin'!C:C,'Franchise Wastage '!C870)</f>
        <v>5</v>
      </c>
      <c r="V870" s="16">
        <f t="shared" si="129"/>
        <v>21.666666666666664</v>
      </c>
      <c r="W870" s="3">
        <v>21.5</v>
      </c>
      <c r="X870" s="7">
        <f t="shared" si="126"/>
        <v>5.0833333333333357</v>
      </c>
      <c r="Y870" s="7">
        <f t="shared" ref="Y870:Y933" si="134">VALUE(T870-R870)</f>
        <v>18.583333333333336</v>
      </c>
      <c r="AA870" s="18">
        <f>SUMIFS(Sheet3!C:C,Sheet3!B:B,'Franchise Wastage '!D870,Sheet3!A:A,'Franchise Wastage '!C871)</f>
        <v>0</v>
      </c>
      <c r="AC870" s="3">
        <f t="shared" si="130"/>
        <v>13.5</v>
      </c>
    </row>
    <row r="871" spans="1:29" ht="15" customHeight="1" x14ac:dyDescent="0.25">
      <c r="A871">
        <f t="shared" si="131"/>
        <v>21.5</v>
      </c>
      <c r="B871" s="20" t="s">
        <v>2142</v>
      </c>
      <c r="C871" s="20" t="s">
        <v>550</v>
      </c>
      <c r="D871" s="20" t="s">
        <v>558</v>
      </c>
      <c r="E871" s="20">
        <v>65</v>
      </c>
      <c r="F871" s="20">
        <v>0.7</v>
      </c>
      <c r="G871" s="10" t="s">
        <v>10</v>
      </c>
      <c r="H871" s="9">
        <v>14</v>
      </c>
      <c r="I871" s="9"/>
      <c r="J871" s="9">
        <v>1000</v>
      </c>
      <c r="K871" s="5">
        <f t="shared" si="132"/>
        <v>1.1666666666666667</v>
      </c>
      <c r="L871" s="6">
        <f t="shared" si="128"/>
        <v>0</v>
      </c>
      <c r="M871" s="3"/>
      <c r="N871" s="11">
        <f t="shared" si="133"/>
        <v>15.166666666666666</v>
      </c>
      <c r="O871" s="5"/>
      <c r="P871" s="5">
        <v>1</v>
      </c>
      <c r="Q871" s="5">
        <v>0.25</v>
      </c>
      <c r="R871" s="12">
        <f t="shared" si="127"/>
        <v>16.416666666666664</v>
      </c>
      <c r="S871" s="3"/>
      <c r="T871" s="9">
        <f>SUMIFS('Shop Wastage+CS Margin'!F:F,'Shop Wastage+CS Margin'!D:D,'Franchise Wastage '!D871,'Shop Wastage+CS Margin'!C:C,'Franchise Wastage '!C871)</f>
        <v>35</v>
      </c>
      <c r="U871" s="13">
        <f>SUMIFS('Shop Wastage+CS Margin'!A:A,'Shop Wastage+CS Margin'!D:D,'Franchise Wastage '!D871,'Shop Wastage+CS Margin'!C:C,'Franchise Wastage '!C871)</f>
        <v>5</v>
      </c>
      <c r="V871" s="16">
        <f t="shared" si="129"/>
        <v>21.666666666666664</v>
      </c>
      <c r="W871" s="3">
        <v>21.5</v>
      </c>
      <c r="X871" s="7">
        <f t="shared" ref="X871:X934" si="135">W871-R871</f>
        <v>5.0833333333333357</v>
      </c>
      <c r="Y871" s="7">
        <f t="shared" si="134"/>
        <v>18.583333333333336</v>
      </c>
      <c r="AA871" s="18">
        <f>SUMIFS(Sheet3!C:C,Sheet3!B:B,'Franchise Wastage '!D871,Sheet3!A:A,'Franchise Wastage '!C872)</f>
        <v>0</v>
      </c>
      <c r="AC871" s="3">
        <f t="shared" si="130"/>
        <v>13.5</v>
      </c>
    </row>
    <row r="872" spans="1:29" ht="15" customHeight="1" x14ac:dyDescent="0.25">
      <c r="A872">
        <f t="shared" si="131"/>
        <v>22</v>
      </c>
      <c r="B872" s="20" t="s">
        <v>2142</v>
      </c>
      <c r="C872" s="20" t="s">
        <v>78</v>
      </c>
      <c r="D872" s="20" t="s">
        <v>79</v>
      </c>
      <c r="E872" s="20">
        <v>85</v>
      </c>
      <c r="F872" s="20">
        <v>4</v>
      </c>
      <c r="G872" s="10" t="s">
        <v>10</v>
      </c>
      <c r="H872" s="9">
        <v>9</v>
      </c>
      <c r="I872" s="9"/>
      <c r="J872" s="9">
        <v>1000</v>
      </c>
      <c r="K872" s="5">
        <f t="shared" si="132"/>
        <v>6.666666666666667</v>
      </c>
      <c r="L872" s="6">
        <f t="shared" si="128"/>
        <v>0</v>
      </c>
      <c r="M872" s="3"/>
      <c r="N872" s="11">
        <f t="shared" si="133"/>
        <v>15.666666666666668</v>
      </c>
      <c r="O872" s="5"/>
      <c r="P872" s="5">
        <v>1</v>
      </c>
      <c r="Q872" s="5">
        <v>0.25</v>
      </c>
      <c r="R872" s="12">
        <f t="shared" si="127"/>
        <v>16.916666666666668</v>
      </c>
      <c r="S872" s="3"/>
      <c r="T872" s="9">
        <f>SUMIFS('Shop Wastage+CS Margin'!F:F,'Shop Wastage+CS Margin'!D:D,'Franchise Wastage '!D872,'Shop Wastage+CS Margin'!C:C,'Franchise Wastage '!C872)</f>
        <v>50</v>
      </c>
      <c r="U872" s="13">
        <f>SUMIFS('Shop Wastage+CS Margin'!A:A,'Shop Wastage+CS Margin'!D:D,'Franchise Wastage '!D872,'Shop Wastage+CS Margin'!C:C,'Franchise Wastage '!C872)</f>
        <v>5</v>
      </c>
      <c r="V872" s="16">
        <f t="shared" si="129"/>
        <v>22.166666666666668</v>
      </c>
      <c r="W872" s="3">
        <v>22</v>
      </c>
      <c r="X872" s="7">
        <f t="shared" si="135"/>
        <v>5.0833333333333321</v>
      </c>
      <c r="Y872" s="7">
        <f t="shared" si="134"/>
        <v>33.083333333333329</v>
      </c>
      <c r="AA872" s="18">
        <f>SUMIFS(Sheet3!C:C,Sheet3!B:B,'Franchise Wastage '!D872,Sheet3!A:A,'Franchise Wastage '!C873)</f>
        <v>28</v>
      </c>
      <c r="AC872" s="3">
        <f t="shared" si="130"/>
        <v>28</v>
      </c>
    </row>
    <row r="873" spans="1:29" ht="15" customHeight="1" x14ac:dyDescent="0.25">
      <c r="A873">
        <f t="shared" si="131"/>
        <v>22</v>
      </c>
      <c r="B873" s="20" t="s">
        <v>2142</v>
      </c>
      <c r="C873" s="20" t="s">
        <v>78</v>
      </c>
      <c r="D873" s="20" t="s">
        <v>79</v>
      </c>
      <c r="E873" s="20">
        <v>80</v>
      </c>
      <c r="F873" s="20">
        <v>4</v>
      </c>
      <c r="G873" s="10" t="s">
        <v>10</v>
      </c>
      <c r="H873" s="9">
        <v>9</v>
      </c>
      <c r="I873" s="9"/>
      <c r="J873" s="9">
        <v>1000</v>
      </c>
      <c r="K873" s="5">
        <f t="shared" si="132"/>
        <v>6.666666666666667</v>
      </c>
      <c r="L873" s="6">
        <f t="shared" si="128"/>
        <v>0</v>
      </c>
      <c r="M873" s="3"/>
      <c r="N873" s="11">
        <f t="shared" si="133"/>
        <v>15.666666666666668</v>
      </c>
      <c r="O873" s="5"/>
      <c r="P873" s="5">
        <v>1</v>
      </c>
      <c r="Q873" s="5">
        <v>0.25</v>
      </c>
      <c r="R873" s="12">
        <f t="shared" si="127"/>
        <v>16.916666666666668</v>
      </c>
      <c r="S873" s="3"/>
      <c r="T873" s="9">
        <f>SUMIFS('Shop Wastage+CS Margin'!F:F,'Shop Wastage+CS Margin'!D:D,'Franchise Wastage '!D873,'Shop Wastage+CS Margin'!C:C,'Franchise Wastage '!C873)</f>
        <v>50</v>
      </c>
      <c r="U873" s="13">
        <f>SUMIFS('Shop Wastage+CS Margin'!A:A,'Shop Wastage+CS Margin'!D:D,'Franchise Wastage '!D873,'Shop Wastage+CS Margin'!C:C,'Franchise Wastage '!C873)</f>
        <v>5</v>
      </c>
      <c r="V873" s="16">
        <f t="shared" si="129"/>
        <v>22.166666666666668</v>
      </c>
      <c r="W873" s="3">
        <v>22</v>
      </c>
      <c r="X873" s="7">
        <f t="shared" si="135"/>
        <v>5.0833333333333321</v>
      </c>
      <c r="Y873" s="7">
        <f t="shared" si="134"/>
        <v>33.083333333333329</v>
      </c>
      <c r="AA873" s="18">
        <f>SUMIFS(Sheet3!C:C,Sheet3!B:B,'Franchise Wastage '!D873,Sheet3!A:A,'Franchise Wastage '!C874)</f>
        <v>28</v>
      </c>
      <c r="AC873" s="3">
        <f t="shared" si="130"/>
        <v>28</v>
      </c>
    </row>
    <row r="874" spans="1:29" ht="15" customHeight="1" x14ac:dyDescent="0.25">
      <c r="A874">
        <f t="shared" si="131"/>
        <v>32</v>
      </c>
      <c r="B874" s="20" t="s">
        <v>2142</v>
      </c>
      <c r="C874" s="20" t="s">
        <v>78</v>
      </c>
      <c r="D874" s="20" t="s">
        <v>559</v>
      </c>
      <c r="E874" s="20">
        <v>60</v>
      </c>
      <c r="F874" s="20">
        <v>4.5</v>
      </c>
      <c r="G874" s="10" t="s">
        <v>10</v>
      </c>
      <c r="H874" s="9">
        <v>18</v>
      </c>
      <c r="I874" s="9"/>
      <c r="J874" s="9">
        <v>1000</v>
      </c>
      <c r="K874" s="5">
        <f t="shared" si="132"/>
        <v>7.5</v>
      </c>
      <c r="L874" s="6">
        <f t="shared" si="128"/>
        <v>0</v>
      </c>
      <c r="M874" s="3"/>
      <c r="N874" s="11">
        <f t="shared" si="133"/>
        <v>25.5</v>
      </c>
      <c r="O874" s="5"/>
      <c r="P874" s="5">
        <v>1</v>
      </c>
      <c r="Q874" s="5">
        <v>0.25</v>
      </c>
      <c r="R874" s="12">
        <f t="shared" si="127"/>
        <v>26.75</v>
      </c>
      <c r="S874" s="3"/>
      <c r="T874" s="9">
        <f>SUMIFS('Shop Wastage+CS Margin'!F:F,'Shop Wastage+CS Margin'!D:D,'Franchise Wastage '!D874,'Shop Wastage+CS Margin'!C:C,'Franchise Wastage '!C874)</f>
        <v>56</v>
      </c>
      <c r="U874" s="13">
        <f>SUMIFS('Shop Wastage+CS Margin'!A:A,'Shop Wastage+CS Margin'!D:D,'Franchise Wastage '!D874,'Shop Wastage+CS Margin'!C:C,'Franchise Wastage '!C874)</f>
        <v>5</v>
      </c>
      <c r="V874" s="16">
        <f t="shared" si="129"/>
        <v>32</v>
      </c>
      <c r="W874" s="3">
        <v>32</v>
      </c>
      <c r="X874" s="7">
        <f t="shared" si="135"/>
        <v>5.25</v>
      </c>
      <c r="Y874" s="7">
        <f t="shared" si="134"/>
        <v>29.25</v>
      </c>
      <c r="AA874" s="18">
        <f>SUMIFS(Sheet3!C:C,Sheet3!B:B,'Franchise Wastage '!D874,Sheet3!A:A,'Franchise Wastage '!C875)</f>
        <v>0</v>
      </c>
      <c r="AC874" s="3">
        <f t="shared" si="130"/>
        <v>24</v>
      </c>
    </row>
    <row r="875" spans="1:29" ht="15" customHeight="1" x14ac:dyDescent="0.25">
      <c r="A875">
        <f t="shared" si="131"/>
        <v>22</v>
      </c>
      <c r="B875" s="20" t="s">
        <v>2142</v>
      </c>
      <c r="C875" s="20" t="s">
        <v>80</v>
      </c>
      <c r="D875" s="20" t="s">
        <v>81</v>
      </c>
      <c r="E875" s="20">
        <v>85</v>
      </c>
      <c r="F875" s="20">
        <v>4</v>
      </c>
      <c r="G875" s="10" t="s">
        <v>10</v>
      </c>
      <c r="H875" s="9">
        <v>9</v>
      </c>
      <c r="I875" s="9"/>
      <c r="J875" s="9">
        <v>1000</v>
      </c>
      <c r="K875" s="5">
        <f t="shared" si="132"/>
        <v>6.666666666666667</v>
      </c>
      <c r="L875" s="6">
        <f t="shared" si="128"/>
        <v>0</v>
      </c>
      <c r="M875" s="3"/>
      <c r="N875" s="11">
        <f t="shared" si="133"/>
        <v>15.666666666666668</v>
      </c>
      <c r="O875" s="5"/>
      <c r="P875" s="5">
        <v>1</v>
      </c>
      <c r="Q875" s="5">
        <v>0.25</v>
      </c>
      <c r="R875" s="12">
        <f t="shared" si="127"/>
        <v>16.916666666666668</v>
      </c>
      <c r="S875" s="3"/>
      <c r="T875" s="9">
        <f>SUMIFS('Shop Wastage+CS Margin'!F:F,'Shop Wastage+CS Margin'!D:D,'Franchise Wastage '!D875,'Shop Wastage+CS Margin'!C:C,'Franchise Wastage '!C875)</f>
        <v>51</v>
      </c>
      <c r="U875" s="13">
        <f>SUMIFS('Shop Wastage+CS Margin'!A:A,'Shop Wastage+CS Margin'!D:D,'Franchise Wastage '!D875,'Shop Wastage+CS Margin'!C:C,'Franchise Wastage '!C875)</f>
        <v>5</v>
      </c>
      <c r="V875" s="16">
        <f t="shared" si="129"/>
        <v>22.166666666666668</v>
      </c>
      <c r="W875" s="3">
        <v>22</v>
      </c>
      <c r="X875" s="7">
        <f t="shared" si="135"/>
        <v>5.0833333333333321</v>
      </c>
      <c r="Y875" s="7">
        <f t="shared" si="134"/>
        <v>34.083333333333329</v>
      </c>
      <c r="AA875" s="18">
        <f>SUMIFS(Sheet3!C:C,Sheet3!B:B,'Franchise Wastage '!D875,Sheet3!A:A,'Franchise Wastage '!C876)</f>
        <v>0</v>
      </c>
      <c r="AC875" s="3">
        <f t="shared" si="130"/>
        <v>29</v>
      </c>
    </row>
    <row r="876" spans="1:29" ht="15" customHeight="1" x14ac:dyDescent="0.25">
      <c r="A876">
        <f t="shared" si="131"/>
        <v>22</v>
      </c>
      <c r="B876" s="20" t="s">
        <v>2142</v>
      </c>
      <c r="C876" s="20" t="s">
        <v>80</v>
      </c>
      <c r="D876" s="20" t="s">
        <v>81</v>
      </c>
      <c r="E876" s="20">
        <v>80</v>
      </c>
      <c r="F876" s="20">
        <v>4</v>
      </c>
      <c r="G876" s="10" t="s">
        <v>10</v>
      </c>
      <c r="H876" s="9">
        <v>9</v>
      </c>
      <c r="I876" s="9"/>
      <c r="J876" s="9">
        <v>1000</v>
      </c>
      <c r="K876" s="5">
        <f t="shared" si="132"/>
        <v>6.666666666666667</v>
      </c>
      <c r="L876" s="6">
        <f t="shared" si="128"/>
        <v>0</v>
      </c>
      <c r="M876" s="3"/>
      <c r="N876" s="11">
        <f t="shared" si="133"/>
        <v>15.666666666666668</v>
      </c>
      <c r="O876" s="5"/>
      <c r="P876" s="5">
        <v>1</v>
      </c>
      <c r="Q876" s="5">
        <v>0.25</v>
      </c>
      <c r="R876" s="12">
        <f t="shared" si="127"/>
        <v>16.916666666666668</v>
      </c>
      <c r="S876" s="3"/>
      <c r="T876" s="9">
        <f>SUMIFS('Shop Wastage+CS Margin'!F:F,'Shop Wastage+CS Margin'!D:D,'Franchise Wastage '!D876,'Shop Wastage+CS Margin'!C:C,'Franchise Wastage '!C876)</f>
        <v>51</v>
      </c>
      <c r="U876" s="13">
        <f>SUMIFS('Shop Wastage+CS Margin'!A:A,'Shop Wastage+CS Margin'!D:D,'Franchise Wastage '!D876,'Shop Wastage+CS Margin'!C:C,'Franchise Wastage '!C876)</f>
        <v>5</v>
      </c>
      <c r="V876" s="16">
        <f t="shared" si="129"/>
        <v>22.166666666666668</v>
      </c>
      <c r="W876" s="3">
        <v>22</v>
      </c>
      <c r="X876" s="7">
        <f t="shared" si="135"/>
        <v>5.0833333333333321</v>
      </c>
      <c r="Y876" s="7">
        <f t="shared" si="134"/>
        <v>34.083333333333329</v>
      </c>
      <c r="AA876" s="18">
        <f>SUMIFS(Sheet3!C:C,Sheet3!B:B,'Franchise Wastage '!D876,Sheet3!A:A,'Franchise Wastage '!C877)</f>
        <v>0</v>
      </c>
      <c r="AC876" s="3">
        <f t="shared" si="130"/>
        <v>29</v>
      </c>
    </row>
    <row r="877" spans="1:29" ht="15" customHeight="1" x14ac:dyDescent="0.25">
      <c r="A877">
        <f t="shared" si="131"/>
        <v>21</v>
      </c>
      <c r="B877" s="20" t="s">
        <v>2142</v>
      </c>
      <c r="C877" s="20" t="s">
        <v>158</v>
      </c>
      <c r="D877" s="20" t="s">
        <v>481</v>
      </c>
      <c r="E877" s="20">
        <v>75</v>
      </c>
      <c r="F877" s="20">
        <v>1.5</v>
      </c>
      <c r="G877" s="10" t="s">
        <v>10</v>
      </c>
      <c r="H877" s="9">
        <v>12</v>
      </c>
      <c r="I877" s="9"/>
      <c r="J877" s="9">
        <v>1000</v>
      </c>
      <c r="K877" s="5">
        <f t="shared" si="132"/>
        <v>2.5</v>
      </c>
      <c r="L877" s="6">
        <f t="shared" si="128"/>
        <v>0</v>
      </c>
      <c r="M877" s="3"/>
      <c r="N877" s="11">
        <f t="shared" si="133"/>
        <v>14.5</v>
      </c>
      <c r="O877" s="5"/>
      <c r="P877" s="5">
        <v>1</v>
      </c>
      <c r="Q877" s="5">
        <v>0.25</v>
      </c>
      <c r="R877" s="12">
        <f t="shared" si="127"/>
        <v>15.75</v>
      </c>
      <c r="S877" s="3"/>
      <c r="T877" s="9">
        <f>SUMIFS('Shop Wastage+CS Margin'!F:F,'Shop Wastage+CS Margin'!D:D,'Franchise Wastage '!D877,'Shop Wastage+CS Margin'!C:C,'Franchise Wastage '!C877)</f>
        <v>35</v>
      </c>
      <c r="U877" s="13">
        <f>SUMIFS('Shop Wastage+CS Margin'!A:A,'Shop Wastage+CS Margin'!D:D,'Franchise Wastage '!D877,'Shop Wastage+CS Margin'!C:C,'Franchise Wastage '!C877)</f>
        <v>5</v>
      </c>
      <c r="V877" s="16">
        <f t="shared" si="129"/>
        <v>21</v>
      </c>
      <c r="W877" s="3">
        <v>21</v>
      </c>
      <c r="X877" s="7">
        <f t="shared" si="135"/>
        <v>5.25</v>
      </c>
      <c r="Y877" s="7">
        <f t="shared" si="134"/>
        <v>19.25</v>
      </c>
      <c r="AA877" s="18">
        <f>SUMIFS(Sheet3!C:C,Sheet3!B:B,'Franchise Wastage '!D877,Sheet3!A:A,'Franchise Wastage '!C878)</f>
        <v>22</v>
      </c>
      <c r="AC877" s="3">
        <f t="shared" si="130"/>
        <v>14</v>
      </c>
    </row>
    <row r="878" spans="1:29" ht="15" customHeight="1" x14ac:dyDescent="0.25">
      <c r="A878">
        <f t="shared" si="131"/>
        <v>23.5</v>
      </c>
      <c r="B878" s="20" t="s">
        <v>2142</v>
      </c>
      <c r="C878" s="20" t="s">
        <v>158</v>
      </c>
      <c r="D878" s="20" t="s">
        <v>159</v>
      </c>
      <c r="E878" s="20">
        <v>65</v>
      </c>
      <c r="F878" s="20">
        <v>1.5</v>
      </c>
      <c r="G878" s="10" t="s">
        <v>10</v>
      </c>
      <c r="H878" s="9">
        <v>15</v>
      </c>
      <c r="I878" s="9"/>
      <c r="J878" s="9">
        <v>1000</v>
      </c>
      <c r="K878" s="5">
        <f t="shared" si="132"/>
        <v>2.5</v>
      </c>
      <c r="L878" s="6">
        <f t="shared" si="128"/>
        <v>0</v>
      </c>
      <c r="M878" s="3"/>
      <c r="N878" s="11">
        <f t="shared" si="133"/>
        <v>17.5</v>
      </c>
      <c r="O878" s="5"/>
      <c r="P878" s="5">
        <v>1</v>
      </c>
      <c r="Q878" s="5">
        <v>0.25</v>
      </c>
      <c r="R878" s="12">
        <f t="shared" si="127"/>
        <v>18.75</v>
      </c>
      <c r="S878" s="3"/>
      <c r="T878" s="9">
        <f>SUMIFS('Shop Wastage+CS Margin'!F:F,'Shop Wastage+CS Margin'!D:D,'Franchise Wastage '!D878,'Shop Wastage+CS Margin'!C:C,'Franchise Wastage '!C878)</f>
        <v>30</v>
      </c>
      <c r="U878" s="13">
        <f>SUMIFS('Shop Wastage+CS Margin'!A:A,'Shop Wastage+CS Margin'!D:D,'Franchise Wastage '!D878,'Shop Wastage+CS Margin'!C:C,'Franchise Wastage '!C878)</f>
        <v>5</v>
      </c>
      <c r="V878" s="16">
        <f t="shared" si="129"/>
        <v>24</v>
      </c>
      <c r="W878" s="3">
        <v>23.5</v>
      </c>
      <c r="X878" s="7">
        <f t="shared" si="135"/>
        <v>4.75</v>
      </c>
      <c r="Y878" s="7">
        <f t="shared" si="134"/>
        <v>11.25</v>
      </c>
      <c r="AA878" s="18">
        <f>SUMIFS(Sheet3!C:C,Sheet3!B:B,'Franchise Wastage '!D878,Sheet3!A:A,'Franchise Wastage '!C879)</f>
        <v>0</v>
      </c>
      <c r="AC878" s="3">
        <f t="shared" si="130"/>
        <v>6.5</v>
      </c>
    </row>
    <row r="879" spans="1:29" ht="15" customHeight="1" x14ac:dyDescent="0.25">
      <c r="A879">
        <f t="shared" si="131"/>
        <v>18</v>
      </c>
      <c r="B879" s="20" t="s">
        <v>2142</v>
      </c>
      <c r="C879" s="20" t="s">
        <v>162</v>
      </c>
      <c r="D879" s="20" t="s">
        <v>85</v>
      </c>
      <c r="E879" s="20">
        <v>80</v>
      </c>
      <c r="F879" s="20">
        <v>1.2</v>
      </c>
      <c r="G879" s="10" t="s">
        <v>10</v>
      </c>
      <c r="H879" s="9">
        <v>10</v>
      </c>
      <c r="I879" s="9"/>
      <c r="J879" s="9">
        <v>1000</v>
      </c>
      <c r="K879" s="5">
        <f t="shared" si="132"/>
        <v>2</v>
      </c>
      <c r="L879" s="6">
        <f t="shared" si="128"/>
        <v>0</v>
      </c>
      <c r="M879" s="3"/>
      <c r="N879" s="11">
        <f t="shared" si="133"/>
        <v>12</v>
      </c>
      <c r="O879" s="5"/>
      <c r="P879" s="5">
        <v>1</v>
      </c>
      <c r="Q879" s="5">
        <v>0.25</v>
      </c>
      <c r="R879" s="12">
        <f t="shared" si="127"/>
        <v>13.25</v>
      </c>
      <c r="S879" s="3"/>
      <c r="T879" s="9">
        <f>SUMIFS('Shop Wastage+CS Margin'!F:F,'Shop Wastage+CS Margin'!D:D,'Franchise Wastage '!D879,'Shop Wastage+CS Margin'!C:C,'Franchise Wastage '!C879)</f>
        <v>27</v>
      </c>
      <c r="U879" s="13">
        <f>SUMIFS('Shop Wastage+CS Margin'!A:A,'Shop Wastage+CS Margin'!D:D,'Franchise Wastage '!D879,'Shop Wastage+CS Margin'!C:C,'Franchise Wastage '!C879)</f>
        <v>5</v>
      </c>
      <c r="V879" s="16">
        <f t="shared" si="129"/>
        <v>18.5</v>
      </c>
      <c r="W879" s="3">
        <v>18</v>
      </c>
      <c r="X879" s="7">
        <f t="shared" si="135"/>
        <v>4.75</v>
      </c>
      <c r="Y879" s="7">
        <f t="shared" si="134"/>
        <v>13.75</v>
      </c>
      <c r="AA879" s="18">
        <f>SUMIFS(Sheet3!C:C,Sheet3!B:B,'Franchise Wastage '!D879,Sheet3!A:A,'Franchise Wastage '!C880)</f>
        <v>20.125</v>
      </c>
      <c r="AC879" s="3">
        <f t="shared" si="130"/>
        <v>9</v>
      </c>
    </row>
    <row r="880" spans="1:29" ht="15" customHeight="1" x14ac:dyDescent="0.25">
      <c r="A880">
        <f t="shared" si="131"/>
        <v>18</v>
      </c>
      <c r="B880" s="20" t="s">
        <v>2142</v>
      </c>
      <c r="C880" s="20" t="s">
        <v>162</v>
      </c>
      <c r="D880" s="20" t="s">
        <v>163</v>
      </c>
      <c r="E880" s="20">
        <v>80</v>
      </c>
      <c r="F880" s="20">
        <v>1.2</v>
      </c>
      <c r="G880" s="10" t="s">
        <v>10</v>
      </c>
      <c r="H880" s="9">
        <v>10</v>
      </c>
      <c r="I880" s="9"/>
      <c r="J880" s="9">
        <v>1000</v>
      </c>
      <c r="K880" s="5">
        <f t="shared" si="132"/>
        <v>2</v>
      </c>
      <c r="L880" s="6">
        <f t="shared" si="128"/>
        <v>0</v>
      </c>
      <c r="M880" s="3"/>
      <c r="N880" s="11">
        <f t="shared" si="133"/>
        <v>12</v>
      </c>
      <c r="O880" s="5"/>
      <c r="P880" s="5">
        <v>1</v>
      </c>
      <c r="Q880" s="5">
        <v>0.25</v>
      </c>
      <c r="R880" s="12">
        <f t="shared" si="127"/>
        <v>13.25</v>
      </c>
      <c r="S880" s="3"/>
      <c r="T880" s="9">
        <f>SUMIFS('Shop Wastage+CS Margin'!F:F,'Shop Wastage+CS Margin'!D:D,'Franchise Wastage '!D880,'Shop Wastage+CS Margin'!C:C,'Franchise Wastage '!C880)</f>
        <v>27</v>
      </c>
      <c r="U880" s="13">
        <f>SUMIFS('Shop Wastage+CS Margin'!A:A,'Shop Wastage+CS Margin'!D:D,'Franchise Wastage '!D880,'Shop Wastage+CS Margin'!C:C,'Franchise Wastage '!C880)</f>
        <v>5</v>
      </c>
      <c r="V880" s="16">
        <f t="shared" si="129"/>
        <v>18.5</v>
      </c>
      <c r="W880" s="3">
        <v>18</v>
      </c>
      <c r="X880" s="7">
        <f t="shared" si="135"/>
        <v>4.75</v>
      </c>
      <c r="Y880" s="7">
        <f t="shared" si="134"/>
        <v>13.75</v>
      </c>
      <c r="AA880" s="18">
        <f>SUMIFS(Sheet3!C:C,Sheet3!B:B,'Franchise Wastage '!D880,Sheet3!A:A,'Franchise Wastage '!#REF!)</f>
        <v>0</v>
      </c>
      <c r="AC880" s="3">
        <f t="shared" si="130"/>
        <v>9</v>
      </c>
    </row>
    <row r="881" spans="1:29" ht="15" customHeight="1" x14ac:dyDescent="0.25">
      <c r="A881">
        <f t="shared" si="131"/>
        <v>18</v>
      </c>
      <c r="B881" s="20" t="s">
        <v>2142</v>
      </c>
      <c r="C881" s="20" t="s">
        <v>264</v>
      </c>
      <c r="D881" s="20" t="s">
        <v>255</v>
      </c>
      <c r="E881" s="20">
        <v>80</v>
      </c>
      <c r="F881" s="20">
        <v>1</v>
      </c>
      <c r="G881" s="10" t="s">
        <v>10</v>
      </c>
      <c r="H881" s="9">
        <v>9</v>
      </c>
      <c r="I881" s="9"/>
      <c r="J881" s="9">
        <v>1000</v>
      </c>
      <c r="K881" s="5">
        <f t="shared" si="132"/>
        <v>1.6666666666666667</v>
      </c>
      <c r="L881" s="6">
        <f t="shared" si="128"/>
        <v>0</v>
      </c>
      <c r="M881" s="3"/>
      <c r="N881" s="11">
        <f t="shared" si="133"/>
        <v>10.666666666666666</v>
      </c>
      <c r="O881" s="5"/>
      <c r="P881" s="5">
        <v>1</v>
      </c>
      <c r="Q881" s="5">
        <v>0.25</v>
      </c>
      <c r="R881" s="12">
        <f t="shared" si="127"/>
        <v>11.916666666666666</v>
      </c>
      <c r="S881" s="3"/>
      <c r="T881" s="9">
        <f>SUMIFS('Shop Wastage+CS Margin'!F:F,'Shop Wastage+CS Margin'!D:D,'Franchise Wastage '!D881,'Shop Wastage+CS Margin'!C:C,'Franchise Wastage '!C881)</f>
        <v>28</v>
      </c>
      <c r="U881" s="13">
        <f>SUMIFS('Shop Wastage+CS Margin'!A:A,'Shop Wastage+CS Margin'!D:D,'Franchise Wastage '!D881,'Shop Wastage+CS Margin'!C:C,'Franchise Wastage '!C881)</f>
        <v>5</v>
      </c>
      <c r="V881" s="16">
        <f t="shared" si="129"/>
        <v>17.166666666666664</v>
      </c>
      <c r="W881" s="3">
        <v>18</v>
      </c>
      <c r="X881" s="7">
        <f t="shared" si="135"/>
        <v>6.0833333333333339</v>
      </c>
      <c r="Y881" s="7">
        <f t="shared" si="134"/>
        <v>16.083333333333336</v>
      </c>
      <c r="AA881" s="18">
        <f>SUMIFS(Sheet3!C:C,Sheet3!B:B,'Franchise Wastage '!D881,Sheet3!A:A,'Franchise Wastage '!C882)</f>
        <v>0</v>
      </c>
      <c r="AC881" s="3">
        <f t="shared" si="130"/>
        <v>10</v>
      </c>
    </row>
    <row r="882" spans="1:29" ht="15" customHeight="1" x14ac:dyDescent="0.25">
      <c r="A882">
        <f t="shared" si="131"/>
        <v>18</v>
      </c>
      <c r="B882" s="20" t="s">
        <v>2142</v>
      </c>
      <c r="C882" s="20" t="s">
        <v>264</v>
      </c>
      <c r="D882" s="20" t="s">
        <v>250</v>
      </c>
      <c r="E882" s="20">
        <v>80</v>
      </c>
      <c r="F882" s="20">
        <v>1</v>
      </c>
      <c r="G882" s="10" t="s">
        <v>10</v>
      </c>
      <c r="H882" s="9">
        <v>9</v>
      </c>
      <c r="I882" s="9"/>
      <c r="J882" s="9">
        <v>1000</v>
      </c>
      <c r="K882" s="5">
        <f t="shared" si="132"/>
        <v>1.6666666666666667</v>
      </c>
      <c r="L882" s="6">
        <f t="shared" si="128"/>
        <v>0</v>
      </c>
      <c r="M882" s="3"/>
      <c r="N882" s="11">
        <f t="shared" si="133"/>
        <v>10.666666666666666</v>
      </c>
      <c r="O882" s="5"/>
      <c r="P882" s="5">
        <v>1</v>
      </c>
      <c r="Q882" s="5">
        <v>0.25</v>
      </c>
      <c r="R882" s="12">
        <f t="shared" si="127"/>
        <v>11.916666666666666</v>
      </c>
      <c r="S882" s="3"/>
      <c r="T882" s="9">
        <f>SUMIFS('Shop Wastage+CS Margin'!F:F,'Shop Wastage+CS Margin'!D:D,'Franchise Wastage '!D882,'Shop Wastage+CS Margin'!C:C,'Franchise Wastage '!C882)</f>
        <v>28</v>
      </c>
      <c r="U882" s="13">
        <f>SUMIFS('Shop Wastage+CS Margin'!A:A,'Shop Wastage+CS Margin'!D:D,'Franchise Wastage '!D882,'Shop Wastage+CS Margin'!C:C,'Franchise Wastage '!C882)</f>
        <v>5</v>
      </c>
      <c r="V882" s="16">
        <f t="shared" si="129"/>
        <v>17.166666666666664</v>
      </c>
      <c r="W882" s="3">
        <v>18</v>
      </c>
      <c r="X882" s="7">
        <f t="shared" si="135"/>
        <v>6.0833333333333339</v>
      </c>
      <c r="Y882" s="7">
        <f t="shared" si="134"/>
        <v>16.083333333333336</v>
      </c>
      <c r="AA882" s="18">
        <f>SUMIFS(Sheet3!C:C,Sheet3!B:B,'Franchise Wastage '!D882,Sheet3!A:A,'Franchise Wastage '!C883)</f>
        <v>0</v>
      </c>
      <c r="AC882" s="3">
        <f t="shared" si="130"/>
        <v>10</v>
      </c>
    </row>
    <row r="883" spans="1:29" ht="15" customHeight="1" x14ac:dyDescent="0.25">
      <c r="A883">
        <f t="shared" si="131"/>
        <v>18</v>
      </c>
      <c r="B883" s="20" t="s">
        <v>2142</v>
      </c>
      <c r="C883" s="20" t="s">
        <v>264</v>
      </c>
      <c r="D883" s="20" t="s">
        <v>48</v>
      </c>
      <c r="E883" s="20">
        <v>80</v>
      </c>
      <c r="F883" s="20">
        <v>1</v>
      </c>
      <c r="G883" s="10" t="s">
        <v>10</v>
      </c>
      <c r="H883" s="9">
        <v>9</v>
      </c>
      <c r="I883" s="9"/>
      <c r="J883" s="9">
        <v>1000</v>
      </c>
      <c r="K883" s="5">
        <f t="shared" si="132"/>
        <v>1.6666666666666667</v>
      </c>
      <c r="L883" s="6">
        <f t="shared" si="128"/>
        <v>0</v>
      </c>
      <c r="M883" s="3"/>
      <c r="N883" s="11">
        <f t="shared" si="133"/>
        <v>10.666666666666666</v>
      </c>
      <c r="O883" s="5"/>
      <c r="P883" s="5">
        <v>1</v>
      </c>
      <c r="Q883" s="5">
        <v>0.25</v>
      </c>
      <c r="R883" s="12">
        <f t="shared" ref="R883:R944" si="136">N883+P883+Q883</f>
        <v>11.916666666666666</v>
      </c>
      <c r="S883" s="3"/>
      <c r="T883" s="9">
        <f>SUMIFS('Shop Wastage+CS Margin'!F:F,'Shop Wastage+CS Margin'!D:D,'Franchise Wastage '!D883,'Shop Wastage+CS Margin'!C:C,'Franchise Wastage '!C883)</f>
        <v>28</v>
      </c>
      <c r="U883" s="13">
        <f>SUMIFS('Shop Wastage+CS Margin'!A:A,'Shop Wastage+CS Margin'!D:D,'Franchise Wastage '!D883,'Shop Wastage+CS Margin'!C:C,'Franchise Wastage '!C883)</f>
        <v>5</v>
      </c>
      <c r="V883" s="16">
        <f t="shared" si="129"/>
        <v>17.166666666666664</v>
      </c>
      <c r="W883" s="3">
        <v>18</v>
      </c>
      <c r="X883" s="7">
        <f t="shared" si="135"/>
        <v>6.0833333333333339</v>
      </c>
      <c r="Y883" s="7">
        <f t="shared" si="134"/>
        <v>16.083333333333336</v>
      </c>
      <c r="AA883" s="18">
        <f>SUMIFS(Sheet3!C:C,Sheet3!B:B,'Franchise Wastage '!D883,Sheet3!A:A,'Franchise Wastage '!C884)</f>
        <v>0</v>
      </c>
      <c r="AC883" s="3">
        <f t="shared" si="130"/>
        <v>10</v>
      </c>
    </row>
    <row r="884" spans="1:29" ht="15" customHeight="1" x14ac:dyDescent="0.25">
      <c r="A884">
        <f t="shared" si="131"/>
        <v>18</v>
      </c>
      <c r="B884" s="20" t="s">
        <v>2142</v>
      </c>
      <c r="C884" s="20" t="s">
        <v>264</v>
      </c>
      <c r="D884" s="20" t="s">
        <v>261</v>
      </c>
      <c r="E884" s="20">
        <v>80</v>
      </c>
      <c r="F884" s="20">
        <v>1</v>
      </c>
      <c r="G884" s="10" t="s">
        <v>10</v>
      </c>
      <c r="H884" s="9">
        <v>9</v>
      </c>
      <c r="I884" s="9"/>
      <c r="J884" s="9">
        <v>1000</v>
      </c>
      <c r="K884" s="5">
        <f t="shared" si="132"/>
        <v>1.6666666666666667</v>
      </c>
      <c r="L884" s="6">
        <f t="shared" si="128"/>
        <v>0</v>
      </c>
      <c r="M884" s="3"/>
      <c r="N884" s="11">
        <f t="shared" si="133"/>
        <v>10.666666666666666</v>
      </c>
      <c r="O884" s="5"/>
      <c r="P884" s="5">
        <v>1</v>
      </c>
      <c r="Q884" s="5">
        <v>0.25</v>
      </c>
      <c r="R884" s="12">
        <f t="shared" si="136"/>
        <v>11.916666666666666</v>
      </c>
      <c r="S884" s="3"/>
      <c r="T884" s="9">
        <f>SUMIFS('Shop Wastage+CS Margin'!F:F,'Shop Wastage+CS Margin'!D:D,'Franchise Wastage '!D884,'Shop Wastage+CS Margin'!C:C,'Franchise Wastage '!C884)</f>
        <v>28</v>
      </c>
      <c r="U884" s="13">
        <f>SUMIFS('Shop Wastage+CS Margin'!A:A,'Shop Wastage+CS Margin'!D:D,'Franchise Wastage '!D884,'Shop Wastage+CS Margin'!C:C,'Franchise Wastage '!C884)</f>
        <v>5</v>
      </c>
      <c r="V884" s="16">
        <f t="shared" si="129"/>
        <v>17.166666666666664</v>
      </c>
      <c r="W884" s="3">
        <v>18</v>
      </c>
      <c r="X884" s="7">
        <f t="shared" si="135"/>
        <v>6.0833333333333339</v>
      </c>
      <c r="Y884" s="7">
        <f t="shared" si="134"/>
        <v>16.083333333333336</v>
      </c>
      <c r="AA884" s="18">
        <f>SUMIFS(Sheet3!C:C,Sheet3!B:B,'Franchise Wastage '!D884,Sheet3!A:A,'Franchise Wastage '!#REF!)</f>
        <v>0</v>
      </c>
      <c r="AC884" s="3">
        <f t="shared" si="130"/>
        <v>10</v>
      </c>
    </row>
    <row r="885" spans="1:29" ht="15" customHeight="1" x14ac:dyDescent="0.25">
      <c r="A885">
        <f t="shared" si="131"/>
        <v>18</v>
      </c>
      <c r="B885" s="20" t="s">
        <v>2142</v>
      </c>
      <c r="C885" s="20" t="s">
        <v>264</v>
      </c>
      <c r="D885" s="20" t="s">
        <v>251</v>
      </c>
      <c r="E885" s="20">
        <v>80</v>
      </c>
      <c r="F885" s="20">
        <v>1</v>
      </c>
      <c r="G885" s="10" t="s">
        <v>10</v>
      </c>
      <c r="H885" s="9">
        <v>9</v>
      </c>
      <c r="I885" s="9"/>
      <c r="J885" s="9">
        <v>1000</v>
      </c>
      <c r="K885" s="5">
        <f t="shared" si="132"/>
        <v>1.6666666666666667</v>
      </c>
      <c r="L885" s="6">
        <f t="shared" ref="L885:L947" si="137">(((IF(G885="Pcs",F885,"0"))/J885)*1000)/($D$1*10)</f>
        <v>0</v>
      </c>
      <c r="M885" s="3"/>
      <c r="N885" s="11">
        <f t="shared" si="133"/>
        <v>10.666666666666666</v>
      </c>
      <c r="O885" s="5"/>
      <c r="P885" s="5">
        <v>1</v>
      </c>
      <c r="Q885" s="5">
        <v>0.25</v>
      </c>
      <c r="R885" s="12">
        <f t="shared" si="136"/>
        <v>11.916666666666666</v>
      </c>
      <c r="S885" s="3"/>
      <c r="T885" s="9">
        <f>SUMIFS('Shop Wastage+CS Margin'!F:F,'Shop Wastage+CS Margin'!D:D,'Franchise Wastage '!D885,'Shop Wastage+CS Margin'!C:C,'Franchise Wastage '!C885)</f>
        <v>28</v>
      </c>
      <c r="U885" s="13">
        <f>SUMIFS('Shop Wastage+CS Margin'!A:A,'Shop Wastage+CS Margin'!D:D,'Franchise Wastage '!D885,'Shop Wastage+CS Margin'!C:C,'Franchise Wastage '!C885)</f>
        <v>5</v>
      </c>
      <c r="V885" s="16">
        <f t="shared" si="129"/>
        <v>17.166666666666664</v>
      </c>
      <c r="W885" s="3">
        <v>18</v>
      </c>
      <c r="X885" s="7">
        <f t="shared" si="135"/>
        <v>6.0833333333333339</v>
      </c>
      <c r="Y885" s="7">
        <f t="shared" si="134"/>
        <v>16.083333333333336</v>
      </c>
      <c r="AA885" s="18">
        <f>SUMIFS(Sheet3!C:C,Sheet3!B:B,'Franchise Wastage '!D885,Sheet3!A:A,'Franchise Wastage '!C886)</f>
        <v>0</v>
      </c>
      <c r="AC885" s="3">
        <f t="shared" si="130"/>
        <v>10</v>
      </c>
    </row>
    <row r="886" spans="1:29" ht="15" customHeight="1" x14ac:dyDescent="0.25">
      <c r="A886">
        <f t="shared" si="131"/>
        <v>18</v>
      </c>
      <c r="B886" s="20" t="s">
        <v>2142</v>
      </c>
      <c r="C886" s="20" t="s">
        <v>264</v>
      </c>
      <c r="D886" s="20" t="s">
        <v>560</v>
      </c>
      <c r="E886" s="20">
        <v>80</v>
      </c>
      <c r="F886" s="20">
        <v>1</v>
      </c>
      <c r="G886" s="10" t="s">
        <v>10</v>
      </c>
      <c r="H886" s="9">
        <v>9</v>
      </c>
      <c r="I886" s="9"/>
      <c r="J886" s="9">
        <v>1000</v>
      </c>
      <c r="K886" s="5">
        <f t="shared" si="132"/>
        <v>1.6666666666666667</v>
      </c>
      <c r="L886" s="6">
        <f t="shared" si="137"/>
        <v>0</v>
      </c>
      <c r="M886" s="3"/>
      <c r="N886" s="11">
        <f t="shared" si="133"/>
        <v>10.666666666666666</v>
      </c>
      <c r="O886" s="5"/>
      <c r="P886" s="5">
        <v>1</v>
      </c>
      <c r="Q886" s="5">
        <v>0.25</v>
      </c>
      <c r="R886" s="12">
        <f t="shared" si="136"/>
        <v>11.916666666666666</v>
      </c>
      <c r="S886" s="3"/>
      <c r="T886" s="9">
        <f>SUMIFS('Shop Wastage+CS Margin'!F:F,'Shop Wastage+CS Margin'!D:D,'Franchise Wastage '!D886,'Shop Wastage+CS Margin'!C:C,'Franchise Wastage '!C886)</f>
        <v>28</v>
      </c>
      <c r="U886" s="13">
        <f>SUMIFS('Shop Wastage+CS Margin'!A:A,'Shop Wastage+CS Margin'!D:D,'Franchise Wastage '!D886,'Shop Wastage+CS Margin'!C:C,'Franchise Wastage '!C886)</f>
        <v>5</v>
      </c>
      <c r="V886" s="16">
        <f t="shared" si="129"/>
        <v>17.166666666666664</v>
      </c>
      <c r="W886" s="3">
        <v>18</v>
      </c>
      <c r="X886" s="7">
        <f t="shared" si="135"/>
        <v>6.0833333333333339</v>
      </c>
      <c r="Y886" s="7">
        <f t="shared" si="134"/>
        <v>16.083333333333336</v>
      </c>
      <c r="AA886" s="18">
        <f>SUMIFS(Sheet3!C:C,Sheet3!B:B,'Franchise Wastage '!D886,Sheet3!A:A,'Franchise Wastage '!C887)</f>
        <v>0</v>
      </c>
      <c r="AC886" s="3">
        <f t="shared" si="130"/>
        <v>10</v>
      </c>
    </row>
    <row r="887" spans="1:29" ht="15" customHeight="1" x14ac:dyDescent="0.25">
      <c r="A887">
        <f t="shared" si="131"/>
        <v>18</v>
      </c>
      <c r="B887" s="20" t="s">
        <v>2142</v>
      </c>
      <c r="C887" s="20" t="s">
        <v>264</v>
      </c>
      <c r="D887" s="20" t="s">
        <v>314</v>
      </c>
      <c r="E887" s="20">
        <v>80</v>
      </c>
      <c r="F887" s="20">
        <v>1</v>
      </c>
      <c r="G887" s="10" t="s">
        <v>10</v>
      </c>
      <c r="H887" s="9">
        <v>9</v>
      </c>
      <c r="I887" s="9"/>
      <c r="J887" s="9">
        <v>1000</v>
      </c>
      <c r="K887" s="5">
        <f t="shared" si="132"/>
        <v>1.6666666666666667</v>
      </c>
      <c r="L887" s="6">
        <f t="shared" si="137"/>
        <v>0</v>
      </c>
      <c r="M887" s="3"/>
      <c r="N887" s="11">
        <f t="shared" si="133"/>
        <v>10.666666666666666</v>
      </c>
      <c r="O887" s="5"/>
      <c r="P887" s="5">
        <v>1</v>
      </c>
      <c r="Q887" s="5">
        <v>0.25</v>
      </c>
      <c r="R887" s="12">
        <f t="shared" si="136"/>
        <v>11.916666666666666</v>
      </c>
      <c r="S887" s="3"/>
      <c r="T887" s="9">
        <f>SUMIFS('Shop Wastage+CS Margin'!F:F,'Shop Wastage+CS Margin'!D:D,'Franchise Wastage '!D887,'Shop Wastage+CS Margin'!C:C,'Franchise Wastage '!C887)</f>
        <v>28</v>
      </c>
      <c r="U887" s="13">
        <f>SUMIFS('Shop Wastage+CS Margin'!A:A,'Shop Wastage+CS Margin'!D:D,'Franchise Wastage '!D887,'Shop Wastage+CS Margin'!C:C,'Franchise Wastage '!C887)</f>
        <v>5</v>
      </c>
      <c r="V887" s="16">
        <f t="shared" si="129"/>
        <v>17.166666666666664</v>
      </c>
      <c r="W887" s="3">
        <v>18</v>
      </c>
      <c r="X887" s="7">
        <f t="shared" si="135"/>
        <v>6.0833333333333339</v>
      </c>
      <c r="Y887" s="7">
        <f t="shared" si="134"/>
        <v>16.083333333333336</v>
      </c>
      <c r="AA887" s="18">
        <f>SUMIFS(Sheet3!C:C,Sheet3!B:B,'Franchise Wastage '!D887,Sheet3!A:A,'Franchise Wastage '!C888)</f>
        <v>0</v>
      </c>
      <c r="AC887" s="3">
        <f t="shared" si="130"/>
        <v>10</v>
      </c>
    </row>
    <row r="888" spans="1:29" ht="15" customHeight="1" x14ac:dyDescent="0.25">
      <c r="A888">
        <f t="shared" si="131"/>
        <v>18</v>
      </c>
      <c r="B888" s="20" t="s">
        <v>2142</v>
      </c>
      <c r="C888" s="20" t="s">
        <v>264</v>
      </c>
      <c r="D888" s="20" t="s">
        <v>315</v>
      </c>
      <c r="E888" s="20">
        <v>80</v>
      </c>
      <c r="F888" s="20">
        <v>2</v>
      </c>
      <c r="G888" s="10" t="s">
        <v>10</v>
      </c>
      <c r="H888" s="9">
        <v>9</v>
      </c>
      <c r="I888" s="9"/>
      <c r="J888" s="9">
        <v>1000</v>
      </c>
      <c r="K888" s="5">
        <f t="shared" si="132"/>
        <v>3.3333333333333335</v>
      </c>
      <c r="L888" s="6">
        <f t="shared" si="137"/>
        <v>0</v>
      </c>
      <c r="M888" s="3"/>
      <c r="N888" s="11">
        <f t="shared" si="133"/>
        <v>12.333333333333334</v>
      </c>
      <c r="O888" s="5"/>
      <c r="P888" s="5">
        <v>1</v>
      </c>
      <c r="Q888" s="5">
        <v>0.25</v>
      </c>
      <c r="R888" s="12">
        <f t="shared" si="136"/>
        <v>13.583333333333334</v>
      </c>
      <c r="S888" s="3"/>
      <c r="T888" s="9">
        <f>SUMIFS('Shop Wastage+CS Margin'!F:F,'Shop Wastage+CS Margin'!D:D,'Franchise Wastage '!D888,'Shop Wastage+CS Margin'!C:C,'Franchise Wastage '!C888)</f>
        <v>28</v>
      </c>
      <c r="U888" s="13">
        <f>SUMIFS('Shop Wastage+CS Margin'!A:A,'Shop Wastage+CS Margin'!D:D,'Franchise Wastage '!D888,'Shop Wastage+CS Margin'!C:C,'Franchise Wastage '!C888)</f>
        <v>5</v>
      </c>
      <c r="V888" s="16">
        <f t="shared" si="129"/>
        <v>18.833333333333336</v>
      </c>
      <c r="W888" s="3">
        <v>18</v>
      </c>
      <c r="X888" s="7">
        <f t="shared" si="135"/>
        <v>4.4166666666666661</v>
      </c>
      <c r="Y888" s="7">
        <f t="shared" si="134"/>
        <v>14.416666666666666</v>
      </c>
      <c r="AA888" s="18">
        <f>SUMIFS(Sheet3!C:C,Sheet3!B:B,'Franchise Wastage '!D888,Sheet3!A:A,'Franchise Wastage '!C889)</f>
        <v>21</v>
      </c>
      <c r="AC888" s="3">
        <f t="shared" si="130"/>
        <v>10</v>
      </c>
    </row>
    <row r="889" spans="1:29" ht="15" customHeight="1" x14ac:dyDescent="0.25">
      <c r="A889">
        <f t="shared" si="131"/>
        <v>18</v>
      </c>
      <c r="B889" s="20" t="s">
        <v>2142</v>
      </c>
      <c r="C889" s="20" t="s">
        <v>264</v>
      </c>
      <c r="D889" s="20" t="s">
        <v>88</v>
      </c>
      <c r="E889" s="20">
        <v>80</v>
      </c>
      <c r="F889" s="20">
        <v>1</v>
      </c>
      <c r="G889" s="10" t="s">
        <v>10</v>
      </c>
      <c r="H889" s="9">
        <v>9</v>
      </c>
      <c r="I889" s="9"/>
      <c r="J889" s="9">
        <v>1000</v>
      </c>
      <c r="K889" s="5">
        <f t="shared" si="132"/>
        <v>1.6666666666666667</v>
      </c>
      <c r="L889" s="6">
        <f t="shared" si="137"/>
        <v>0</v>
      </c>
      <c r="M889" s="3"/>
      <c r="N889" s="11">
        <f t="shared" si="133"/>
        <v>10.666666666666666</v>
      </c>
      <c r="O889" s="5"/>
      <c r="P889" s="5">
        <v>1</v>
      </c>
      <c r="Q889" s="5">
        <v>0.25</v>
      </c>
      <c r="R889" s="12">
        <f t="shared" si="136"/>
        <v>11.916666666666666</v>
      </c>
      <c r="S889" s="3"/>
      <c r="T889" s="9">
        <f>SUMIFS('Shop Wastage+CS Margin'!F:F,'Shop Wastage+CS Margin'!D:D,'Franchise Wastage '!D889,'Shop Wastage+CS Margin'!C:C,'Franchise Wastage '!C889)</f>
        <v>28</v>
      </c>
      <c r="U889" s="13">
        <f>SUMIFS('Shop Wastage+CS Margin'!A:A,'Shop Wastage+CS Margin'!D:D,'Franchise Wastage '!D889,'Shop Wastage+CS Margin'!C:C,'Franchise Wastage '!C889)</f>
        <v>5</v>
      </c>
      <c r="V889" s="16">
        <f t="shared" si="129"/>
        <v>17.166666666666664</v>
      </c>
      <c r="W889" s="3">
        <v>18</v>
      </c>
      <c r="X889" s="7">
        <f t="shared" si="135"/>
        <v>6.0833333333333339</v>
      </c>
      <c r="Y889" s="7">
        <f t="shared" si="134"/>
        <v>16.083333333333336</v>
      </c>
      <c r="AA889" s="18">
        <f>SUMIFS(Sheet3!C:C,Sheet3!B:B,'Franchise Wastage '!D889,Sheet3!A:A,'Franchise Wastage '!C890)</f>
        <v>17</v>
      </c>
      <c r="AC889" s="3">
        <f t="shared" si="130"/>
        <v>10</v>
      </c>
    </row>
    <row r="890" spans="1:29" ht="15" customHeight="1" x14ac:dyDescent="0.25">
      <c r="A890">
        <f t="shared" si="131"/>
        <v>18</v>
      </c>
      <c r="B890" s="20" t="s">
        <v>2142</v>
      </c>
      <c r="C890" s="20" t="s">
        <v>264</v>
      </c>
      <c r="D890" s="20" t="s">
        <v>317</v>
      </c>
      <c r="E890" s="20">
        <v>80</v>
      </c>
      <c r="F890" s="20">
        <v>2</v>
      </c>
      <c r="G890" s="10" t="s">
        <v>10</v>
      </c>
      <c r="H890" s="9">
        <v>9</v>
      </c>
      <c r="I890" s="9"/>
      <c r="J890" s="9">
        <v>1000</v>
      </c>
      <c r="K890" s="5">
        <f t="shared" si="132"/>
        <v>3.3333333333333335</v>
      </c>
      <c r="L890" s="6">
        <f t="shared" si="137"/>
        <v>0</v>
      </c>
      <c r="M890" s="3"/>
      <c r="N890" s="11">
        <f t="shared" si="133"/>
        <v>12.333333333333334</v>
      </c>
      <c r="O890" s="5"/>
      <c r="P890" s="5">
        <v>1</v>
      </c>
      <c r="Q890" s="5">
        <v>0.25</v>
      </c>
      <c r="R890" s="12">
        <f t="shared" si="136"/>
        <v>13.583333333333334</v>
      </c>
      <c r="S890" s="3"/>
      <c r="T890" s="9">
        <f>SUMIFS('Shop Wastage+CS Margin'!F:F,'Shop Wastage+CS Margin'!D:D,'Franchise Wastage '!D890,'Shop Wastage+CS Margin'!C:C,'Franchise Wastage '!C890)</f>
        <v>28</v>
      </c>
      <c r="U890" s="13">
        <f>SUMIFS('Shop Wastage+CS Margin'!A:A,'Shop Wastage+CS Margin'!D:D,'Franchise Wastage '!D890,'Shop Wastage+CS Margin'!C:C,'Franchise Wastage '!C890)</f>
        <v>5</v>
      </c>
      <c r="V890" s="16">
        <f t="shared" si="129"/>
        <v>18.833333333333336</v>
      </c>
      <c r="W890" s="3">
        <v>18</v>
      </c>
      <c r="X890" s="7">
        <f t="shared" si="135"/>
        <v>4.4166666666666661</v>
      </c>
      <c r="Y890" s="7">
        <f t="shared" si="134"/>
        <v>14.416666666666666</v>
      </c>
      <c r="AA890" s="18">
        <f>SUMIFS(Sheet3!C:C,Sheet3!B:B,'Franchise Wastage '!D890,Sheet3!A:A,'Franchise Wastage '!C891)</f>
        <v>18</v>
      </c>
      <c r="AC890" s="3">
        <f t="shared" si="130"/>
        <v>10</v>
      </c>
    </row>
    <row r="891" spans="1:29" ht="15" customHeight="1" x14ac:dyDescent="0.25">
      <c r="A891">
        <f t="shared" si="131"/>
        <v>18</v>
      </c>
      <c r="B891" s="20" t="s">
        <v>2142</v>
      </c>
      <c r="C891" s="20" t="s">
        <v>264</v>
      </c>
      <c r="D891" s="20" t="s">
        <v>318</v>
      </c>
      <c r="E891" s="20">
        <v>80</v>
      </c>
      <c r="F891" s="20">
        <v>2</v>
      </c>
      <c r="G891" s="10" t="s">
        <v>10</v>
      </c>
      <c r="H891" s="9">
        <v>9</v>
      </c>
      <c r="I891" s="9"/>
      <c r="J891" s="9">
        <v>1000</v>
      </c>
      <c r="K891" s="5">
        <f t="shared" si="132"/>
        <v>3.3333333333333335</v>
      </c>
      <c r="L891" s="6">
        <f t="shared" si="137"/>
        <v>0</v>
      </c>
      <c r="M891" s="3"/>
      <c r="N891" s="11">
        <f t="shared" si="133"/>
        <v>12.333333333333334</v>
      </c>
      <c r="O891" s="5"/>
      <c r="P891" s="5">
        <v>1</v>
      </c>
      <c r="Q891" s="5">
        <v>0.25</v>
      </c>
      <c r="R891" s="12">
        <f t="shared" si="136"/>
        <v>13.583333333333334</v>
      </c>
      <c r="S891" s="3"/>
      <c r="T891" s="9">
        <f>SUMIFS('Shop Wastage+CS Margin'!F:F,'Shop Wastage+CS Margin'!D:D,'Franchise Wastage '!D891,'Shop Wastage+CS Margin'!C:C,'Franchise Wastage '!C891)</f>
        <v>28</v>
      </c>
      <c r="U891" s="13">
        <f>SUMIFS('Shop Wastage+CS Margin'!A:A,'Shop Wastage+CS Margin'!D:D,'Franchise Wastage '!D891,'Shop Wastage+CS Margin'!C:C,'Franchise Wastage '!C891)</f>
        <v>5</v>
      </c>
      <c r="V891" s="16">
        <f t="shared" si="129"/>
        <v>18.833333333333336</v>
      </c>
      <c r="W891" s="3">
        <v>18</v>
      </c>
      <c r="X891" s="7">
        <f t="shared" si="135"/>
        <v>4.4166666666666661</v>
      </c>
      <c r="Y891" s="7">
        <f t="shared" si="134"/>
        <v>14.416666666666666</v>
      </c>
      <c r="AA891" s="18">
        <f>SUMIFS(Sheet3!C:C,Sheet3!B:B,'Franchise Wastage '!D891,Sheet3!A:A,'Franchise Wastage '!C892)</f>
        <v>21</v>
      </c>
      <c r="AC891" s="3">
        <f t="shared" si="130"/>
        <v>10</v>
      </c>
    </row>
    <row r="892" spans="1:29" ht="15" customHeight="1" x14ac:dyDescent="0.25">
      <c r="A892">
        <f t="shared" si="131"/>
        <v>18</v>
      </c>
      <c r="B892" s="20" t="s">
        <v>2142</v>
      </c>
      <c r="C892" s="20" t="s">
        <v>264</v>
      </c>
      <c r="D892" s="20" t="s">
        <v>320</v>
      </c>
      <c r="E892" s="20">
        <v>80</v>
      </c>
      <c r="F892" s="20">
        <v>2</v>
      </c>
      <c r="G892" s="10" t="s">
        <v>10</v>
      </c>
      <c r="H892" s="9">
        <v>9</v>
      </c>
      <c r="I892" s="9"/>
      <c r="J892" s="9">
        <v>1000</v>
      </c>
      <c r="K892" s="5">
        <f t="shared" si="132"/>
        <v>3.3333333333333335</v>
      </c>
      <c r="L892" s="6">
        <f t="shared" si="137"/>
        <v>0</v>
      </c>
      <c r="M892" s="3"/>
      <c r="N892" s="11">
        <f t="shared" si="133"/>
        <v>12.333333333333334</v>
      </c>
      <c r="O892" s="5"/>
      <c r="P892" s="5">
        <v>1</v>
      </c>
      <c r="Q892" s="5">
        <v>0.25</v>
      </c>
      <c r="R892" s="12">
        <f t="shared" si="136"/>
        <v>13.583333333333334</v>
      </c>
      <c r="S892" s="3"/>
      <c r="T892" s="9">
        <f>SUMIFS('Shop Wastage+CS Margin'!F:F,'Shop Wastage+CS Margin'!D:D,'Franchise Wastage '!D892,'Shop Wastage+CS Margin'!C:C,'Franchise Wastage '!C892)</f>
        <v>28</v>
      </c>
      <c r="U892" s="13">
        <f>SUMIFS('Shop Wastage+CS Margin'!A:A,'Shop Wastage+CS Margin'!D:D,'Franchise Wastage '!D892,'Shop Wastage+CS Margin'!C:C,'Franchise Wastage '!C892)</f>
        <v>5</v>
      </c>
      <c r="V892" s="16">
        <f t="shared" si="129"/>
        <v>18.833333333333336</v>
      </c>
      <c r="W892" s="3">
        <v>18</v>
      </c>
      <c r="X892" s="7">
        <f t="shared" si="135"/>
        <v>4.4166666666666661</v>
      </c>
      <c r="Y892" s="7">
        <f t="shared" si="134"/>
        <v>14.416666666666666</v>
      </c>
      <c r="AA892" s="18">
        <f>SUMIFS(Sheet3!C:C,Sheet3!B:B,'Franchise Wastage '!D892,Sheet3!A:A,'Franchise Wastage '!C893)</f>
        <v>0</v>
      </c>
      <c r="AC892" s="3">
        <f t="shared" si="130"/>
        <v>10</v>
      </c>
    </row>
    <row r="893" spans="1:29" ht="15" customHeight="1" x14ac:dyDescent="0.25">
      <c r="A893">
        <f t="shared" si="131"/>
        <v>21</v>
      </c>
      <c r="B893" s="20" t="s">
        <v>2142</v>
      </c>
      <c r="C893" s="20" t="s">
        <v>264</v>
      </c>
      <c r="D893" s="20" t="s">
        <v>265</v>
      </c>
      <c r="E893" s="20">
        <v>92.5</v>
      </c>
      <c r="F893" s="20">
        <v>4.5</v>
      </c>
      <c r="G893" s="10" t="s">
        <v>10</v>
      </c>
      <c r="H893" s="9">
        <v>7.5</v>
      </c>
      <c r="I893" s="9"/>
      <c r="J893" s="9">
        <v>1000</v>
      </c>
      <c r="K893" s="5">
        <f t="shared" si="132"/>
        <v>7.5</v>
      </c>
      <c r="L893" s="6">
        <f t="shared" si="137"/>
        <v>0</v>
      </c>
      <c r="M893" s="3"/>
      <c r="N893" s="11">
        <f t="shared" si="133"/>
        <v>15</v>
      </c>
      <c r="O893" s="5"/>
      <c r="P893" s="5">
        <v>1</v>
      </c>
      <c r="Q893" s="5">
        <v>0.25</v>
      </c>
      <c r="R893" s="12">
        <f t="shared" si="136"/>
        <v>16.25</v>
      </c>
      <c r="S893" s="3"/>
      <c r="T893" s="9">
        <f>SUMIFS('Shop Wastage+CS Margin'!F:F,'Shop Wastage+CS Margin'!D:D,'Franchise Wastage '!D893,'Shop Wastage+CS Margin'!C:C,'Franchise Wastage '!C893)</f>
        <v>28</v>
      </c>
      <c r="U893" s="13">
        <f>SUMIFS('Shop Wastage+CS Margin'!A:A,'Shop Wastage+CS Margin'!D:D,'Franchise Wastage '!D893,'Shop Wastage+CS Margin'!C:C,'Franchise Wastage '!C893)</f>
        <v>5</v>
      </c>
      <c r="V893" s="16">
        <f t="shared" si="129"/>
        <v>21.5</v>
      </c>
      <c r="W893" s="3">
        <v>21</v>
      </c>
      <c r="X893" s="7">
        <f t="shared" si="135"/>
        <v>4.75</v>
      </c>
      <c r="Y893" s="7">
        <f t="shared" si="134"/>
        <v>11.75</v>
      </c>
      <c r="AA893" s="18">
        <f>SUMIFS(Sheet3!C:C,Sheet3!B:B,'Franchise Wastage '!D893,Sheet3!A:A,'Franchise Wastage '!C894)</f>
        <v>26</v>
      </c>
      <c r="AC893" s="3">
        <f t="shared" si="130"/>
        <v>7</v>
      </c>
    </row>
    <row r="894" spans="1:29" ht="15" customHeight="1" x14ac:dyDescent="0.25">
      <c r="A894">
        <f t="shared" si="131"/>
        <v>21</v>
      </c>
      <c r="B894" s="20" t="s">
        <v>2142</v>
      </c>
      <c r="C894" s="20" t="s">
        <v>264</v>
      </c>
      <c r="D894" s="20" t="s">
        <v>266</v>
      </c>
      <c r="E894" s="20">
        <v>92.5</v>
      </c>
      <c r="F894" s="20">
        <v>4.5</v>
      </c>
      <c r="G894" s="10" t="s">
        <v>10</v>
      </c>
      <c r="H894" s="9">
        <v>7.5</v>
      </c>
      <c r="I894" s="9"/>
      <c r="J894" s="9">
        <v>1000</v>
      </c>
      <c r="K894" s="5">
        <f t="shared" si="132"/>
        <v>7.5</v>
      </c>
      <c r="L894" s="6">
        <f t="shared" si="137"/>
        <v>0</v>
      </c>
      <c r="M894" s="3"/>
      <c r="N894" s="11">
        <f t="shared" si="133"/>
        <v>15</v>
      </c>
      <c r="O894" s="5"/>
      <c r="P894" s="5">
        <v>1</v>
      </c>
      <c r="Q894" s="5">
        <v>0.25</v>
      </c>
      <c r="R894" s="12">
        <f t="shared" si="136"/>
        <v>16.25</v>
      </c>
      <c r="S894" s="3"/>
      <c r="T894" s="9">
        <f>SUMIFS('Shop Wastage+CS Margin'!F:F,'Shop Wastage+CS Margin'!D:D,'Franchise Wastage '!D894,'Shop Wastage+CS Margin'!C:C,'Franchise Wastage '!C894)</f>
        <v>28</v>
      </c>
      <c r="U894" s="13">
        <f>SUMIFS('Shop Wastage+CS Margin'!A:A,'Shop Wastage+CS Margin'!D:D,'Franchise Wastage '!D894,'Shop Wastage+CS Margin'!C:C,'Franchise Wastage '!C894)</f>
        <v>5</v>
      </c>
      <c r="V894" s="16">
        <f t="shared" si="129"/>
        <v>21.5</v>
      </c>
      <c r="W894" s="3">
        <v>21</v>
      </c>
      <c r="X894" s="7">
        <f t="shared" si="135"/>
        <v>4.75</v>
      </c>
      <c r="Y894" s="7">
        <f t="shared" si="134"/>
        <v>11.75</v>
      </c>
      <c r="AA894" s="18">
        <f>SUMIFS(Sheet3!C:C,Sheet3!B:B,'Franchise Wastage '!D894,Sheet3!A:A,'Franchise Wastage '!C895)</f>
        <v>24</v>
      </c>
      <c r="AC894" s="3">
        <f t="shared" si="130"/>
        <v>7</v>
      </c>
    </row>
    <row r="895" spans="1:29" ht="15" customHeight="1" x14ac:dyDescent="0.25">
      <c r="A895">
        <f t="shared" si="131"/>
        <v>21</v>
      </c>
      <c r="B895" s="20" t="s">
        <v>2142</v>
      </c>
      <c r="C895" s="20" t="s">
        <v>264</v>
      </c>
      <c r="D895" s="20" t="s">
        <v>267</v>
      </c>
      <c r="E895" s="20">
        <v>92.5</v>
      </c>
      <c r="F895" s="20">
        <v>4.5</v>
      </c>
      <c r="G895" s="10" t="s">
        <v>10</v>
      </c>
      <c r="H895" s="9">
        <v>7.5</v>
      </c>
      <c r="I895" s="9"/>
      <c r="J895" s="9">
        <v>1000</v>
      </c>
      <c r="K895" s="5">
        <f t="shared" si="132"/>
        <v>7.5</v>
      </c>
      <c r="L895" s="6">
        <f t="shared" si="137"/>
        <v>0</v>
      </c>
      <c r="M895" s="3"/>
      <c r="N895" s="11">
        <f t="shared" si="133"/>
        <v>15</v>
      </c>
      <c r="O895" s="5"/>
      <c r="P895" s="5">
        <v>1</v>
      </c>
      <c r="Q895" s="5">
        <v>0.25</v>
      </c>
      <c r="R895" s="12">
        <f t="shared" si="136"/>
        <v>16.25</v>
      </c>
      <c r="S895" s="3"/>
      <c r="T895" s="9">
        <f>SUMIFS('Shop Wastage+CS Margin'!F:F,'Shop Wastage+CS Margin'!D:D,'Franchise Wastage '!D895,'Shop Wastage+CS Margin'!C:C,'Franchise Wastage '!C895)</f>
        <v>28</v>
      </c>
      <c r="U895" s="13">
        <f>SUMIFS('Shop Wastage+CS Margin'!A:A,'Shop Wastage+CS Margin'!D:D,'Franchise Wastage '!D895,'Shop Wastage+CS Margin'!C:C,'Franchise Wastage '!C895)</f>
        <v>5</v>
      </c>
      <c r="V895" s="16">
        <f t="shared" si="129"/>
        <v>21.5</v>
      </c>
      <c r="W895" s="3">
        <v>21</v>
      </c>
      <c r="X895" s="7">
        <f t="shared" si="135"/>
        <v>4.75</v>
      </c>
      <c r="Y895" s="7">
        <f t="shared" si="134"/>
        <v>11.75</v>
      </c>
      <c r="AA895" s="18">
        <f>SUMIFS(Sheet3!C:C,Sheet3!B:B,'Franchise Wastage '!D895,Sheet3!A:A,'Franchise Wastage '!C896)</f>
        <v>26.666666666666668</v>
      </c>
      <c r="AC895" s="3">
        <f t="shared" si="130"/>
        <v>7</v>
      </c>
    </row>
    <row r="896" spans="1:29" ht="15" customHeight="1" x14ac:dyDescent="0.25">
      <c r="A896">
        <f t="shared" si="131"/>
        <v>21</v>
      </c>
      <c r="B896" s="20" t="s">
        <v>2142</v>
      </c>
      <c r="C896" s="20" t="s">
        <v>264</v>
      </c>
      <c r="D896" s="20" t="s">
        <v>268</v>
      </c>
      <c r="E896" s="20">
        <v>92.5</v>
      </c>
      <c r="F896" s="20">
        <v>4.5</v>
      </c>
      <c r="G896" s="10" t="s">
        <v>10</v>
      </c>
      <c r="H896" s="9">
        <v>7.5</v>
      </c>
      <c r="I896" s="9"/>
      <c r="J896" s="9">
        <v>1000</v>
      </c>
      <c r="K896" s="5">
        <f t="shared" si="132"/>
        <v>7.5</v>
      </c>
      <c r="L896" s="6">
        <f t="shared" si="137"/>
        <v>0</v>
      </c>
      <c r="M896" s="3"/>
      <c r="N896" s="11">
        <f t="shared" si="133"/>
        <v>15</v>
      </c>
      <c r="O896" s="5"/>
      <c r="P896" s="5">
        <v>1</v>
      </c>
      <c r="Q896" s="5">
        <v>0.25</v>
      </c>
      <c r="R896" s="12">
        <f t="shared" si="136"/>
        <v>16.25</v>
      </c>
      <c r="S896" s="3"/>
      <c r="T896" s="9">
        <f>SUMIFS('Shop Wastage+CS Margin'!F:F,'Shop Wastage+CS Margin'!D:D,'Franchise Wastage '!D896,'Shop Wastage+CS Margin'!C:C,'Franchise Wastage '!C896)</f>
        <v>28</v>
      </c>
      <c r="U896" s="13">
        <f>SUMIFS('Shop Wastage+CS Margin'!A:A,'Shop Wastage+CS Margin'!D:D,'Franchise Wastage '!D896,'Shop Wastage+CS Margin'!C:C,'Franchise Wastage '!C896)</f>
        <v>5</v>
      </c>
      <c r="V896" s="16">
        <f t="shared" si="129"/>
        <v>21.5</v>
      </c>
      <c r="W896" s="3">
        <v>21</v>
      </c>
      <c r="X896" s="7">
        <f t="shared" si="135"/>
        <v>4.75</v>
      </c>
      <c r="Y896" s="7">
        <f t="shared" si="134"/>
        <v>11.75</v>
      </c>
      <c r="AA896" s="18">
        <f>SUMIFS(Sheet3!C:C,Sheet3!B:B,'Franchise Wastage '!D896,Sheet3!A:A,'Franchise Wastage '!C897)</f>
        <v>27</v>
      </c>
      <c r="AC896" s="3">
        <f t="shared" si="130"/>
        <v>7</v>
      </c>
    </row>
    <row r="897" spans="1:29" ht="15" customHeight="1" x14ac:dyDescent="0.25">
      <c r="A897">
        <f t="shared" si="131"/>
        <v>21</v>
      </c>
      <c r="B897" s="20" t="s">
        <v>2142</v>
      </c>
      <c r="C897" s="20" t="s">
        <v>264</v>
      </c>
      <c r="D897" s="20" t="s">
        <v>269</v>
      </c>
      <c r="E897" s="20">
        <v>92.5</v>
      </c>
      <c r="F897" s="20">
        <v>4.5</v>
      </c>
      <c r="G897" s="10" t="s">
        <v>10</v>
      </c>
      <c r="H897" s="9">
        <v>7.5</v>
      </c>
      <c r="I897" s="9"/>
      <c r="J897" s="9">
        <v>1000</v>
      </c>
      <c r="K897" s="5">
        <f t="shared" si="132"/>
        <v>7.5</v>
      </c>
      <c r="L897" s="6">
        <f t="shared" si="137"/>
        <v>0</v>
      </c>
      <c r="M897" s="3"/>
      <c r="N897" s="11">
        <f t="shared" si="133"/>
        <v>15</v>
      </c>
      <c r="O897" s="5"/>
      <c r="P897" s="5">
        <v>1</v>
      </c>
      <c r="Q897" s="5">
        <v>0.25</v>
      </c>
      <c r="R897" s="12">
        <f t="shared" si="136"/>
        <v>16.25</v>
      </c>
      <c r="S897" s="3"/>
      <c r="T897" s="9">
        <f>SUMIFS('Shop Wastage+CS Margin'!F:F,'Shop Wastage+CS Margin'!D:D,'Franchise Wastage '!D897,'Shop Wastage+CS Margin'!C:C,'Franchise Wastage '!C897)</f>
        <v>28</v>
      </c>
      <c r="U897" s="13">
        <f>SUMIFS('Shop Wastage+CS Margin'!A:A,'Shop Wastage+CS Margin'!D:D,'Franchise Wastage '!D897,'Shop Wastage+CS Margin'!C:C,'Franchise Wastage '!C897)</f>
        <v>5</v>
      </c>
      <c r="V897" s="16">
        <f t="shared" si="129"/>
        <v>21.5</v>
      </c>
      <c r="W897" s="3">
        <v>21</v>
      </c>
      <c r="X897" s="7">
        <f t="shared" si="135"/>
        <v>4.75</v>
      </c>
      <c r="Y897" s="7">
        <f t="shared" si="134"/>
        <v>11.75</v>
      </c>
      <c r="AA897" s="18">
        <f>SUMIFS(Sheet3!C:C,Sheet3!B:B,'Franchise Wastage '!D897,Sheet3!A:A,'Franchise Wastage '!C898)</f>
        <v>0</v>
      </c>
      <c r="AC897" s="3">
        <f t="shared" si="130"/>
        <v>7</v>
      </c>
    </row>
    <row r="898" spans="1:29" ht="15" customHeight="1" x14ac:dyDescent="0.25">
      <c r="A898">
        <f t="shared" si="131"/>
        <v>21</v>
      </c>
      <c r="B898" s="20" t="s">
        <v>2142</v>
      </c>
      <c r="C898" s="20" t="s">
        <v>264</v>
      </c>
      <c r="D898" s="20" t="s">
        <v>270</v>
      </c>
      <c r="E898" s="20">
        <v>92.5</v>
      </c>
      <c r="F898" s="20">
        <v>4.5</v>
      </c>
      <c r="G898" s="10" t="s">
        <v>10</v>
      </c>
      <c r="H898" s="9">
        <v>7.5</v>
      </c>
      <c r="I898" s="9"/>
      <c r="J898" s="9">
        <v>1000</v>
      </c>
      <c r="K898" s="5">
        <f t="shared" si="132"/>
        <v>7.5</v>
      </c>
      <c r="L898" s="6">
        <f t="shared" si="137"/>
        <v>0</v>
      </c>
      <c r="M898" s="3"/>
      <c r="N898" s="11">
        <f t="shared" si="133"/>
        <v>15</v>
      </c>
      <c r="O898" s="5"/>
      <c r="P898" s="5">
        <v>1</v>
      </c>
      <c r="Q898" s="5">
        <v>0.25</v>
      </c>
      <c r="R898" s="12">
        <f t="shared" si="136"/>
        <v>16.25</v>
      </c>
      <c r="S898" s="3"/>
      <c r="T898" s="9">
        <f>SUMIFS('Shop Wastage+CS Margin'!F:F,'Shop Wastage+CS Margin'!D:D,'Franchise Wastage '!D898,'Shop Wastage+CS Margin'!C:C,'Franchise Wastage '!C898)</f>
        <v>28</v>
      </c>
      <c r="U898" s="13">
        <f>SUMIFS('Shop Wastage+CS Margin'!A:A,'Shop Wastage+CS Margin'!D:D,'Franchise Wastage '!D898,'Shop Wastage+CS Margin'!C:C,'Franchise Wastage '!C898)</f>
        <v>5</v>
      </c>
      <c r="V898" s="16">
        <f t="shared" si="129"/>
        <v>21.5</v>
      </c>
      <c r="W898" s="3">
        <v>21</v>
      </c>
      <c r="X898" s="7">
        <f t="shared" si="135"/>
        <v>4.75</v>
      </c>
      <c r="Y898" s="7">
        <f t="shared" si="134"/>
        <v>11.75</v>
      </c>
      <c r="AA898" s="18">
        <f>SUMIFS(Sheet3!C:C,Sheet3!B:B,'Franchise Wastage '!D898,Sheet3!A:A,'Franchise Wastage '!C899)</f>
        <v>26.857142857142858</v>
      </c>
      <c r="AC898" s="3">
        <f t="shared" si="130"/>
        <v>7</v>
      </c>
    </row>
    <row r="899" spans="1:29" ht="15" customHeight="1" x14ac:dyDescent="0.25">
      <c r="A899">
        <f t="shared" si="131"/>
        <v>21</v>
      </c>
      <c r="B899" s="20" t="s">
        <v>2142</v>
      </c>
      <c r="C899" s="20" t="s">
        <v>264</v>
      </c>
      <c r="D899" s="20" t="s">
        <v>271</v>
      </c>
      <c r="E899" s="20">
        <v>92.5</v>
      </c>
      <c r="F899" s="20">
        <v>4.5</v>
      </c>
      <c r="G899" s="10" t="s">
        <v>10</v>
      </c>
      <c r="H899" s="9">
        <v>7.5</v>
      </c>
      <c r="I899" s="9"/>
      <c r="J899" s="9">
        <v>1000</v>
      </c>
      <c r="K899" s="5">
        <f t="shared" si="132"/>
        <v>7.5</v>
      </c>
      <c r="L899" s="6">
        <f t="shared" si="137"/>
        <v>0</v>
      </c>
      <c r="M899" s="3"/>
      <c r="N899" s="11">
        <f t="shared" si="133"/>
        <v>15</v>
      </c>
      <c r="O899" s="5"/>
      <c r="P899" s="5">
        <v>1</v>
      </c>
      <c r="Q899" s="5">
        <v>0.25</v>
      </c>
      <c r="R899" s="12">
        <f t="shared" si="136"/>
        <v>16.25</v>
      </c>
      <c r="S899" s="3"/>
      <c r="T899" s="9">
        <f>SUMIFS('Shop Wastage+CS Margin'!F:F,'Shop Wastage+CS Margin'!D:D,'Franchise Wastage '!D899,'Shop Wastage+CS Margin'!C:C,'Franchise Wastage '!C899)</f>
        <v>28</v>
      </c>
      <c r="U899" s="13">
        <f>SUMIFS('Shop Wastage+CS Margin'!A:A,'Shop Wastage+CS Margin'!D:D,'Franchise Wastage '!D899,'Shop Wastage+CS Margin'!C:C,'Franchise Wastage '!C899)</f>
        <v>5</v>
      </c>
      <c r="V899" s="16">
        <f t="shared" si="129"/>
        <v>21.5</v>
      </c>
      <c r="W899" s="3">
        <v>21</v>
      </c>
      <c r="X899" s="7">
        <f t="shared" si="135"/>
        <v>4.75</v>
      </c>
      <c r="Y899" s="7">
        <f t="shared" si="134"/>
        <v>11.75</v>
      </c>
      <c r="AA899" s="18">
        <f>SUMIFS(Sheet3!C:C,Sheet3!B:B,'Franchise Wastage '!D899,Sheet3!A:A,'Franchise Wastage '!C900)</f>
        <v>24.666666666666668</v>
      </c>
      <c r="AC899" s="3">
        <f t="shared" si="130"/>
        <v>7</v>
      </c>
    </row>
    <row r="900" spans="1:29" ht="15" customHeight="1" x14ac:dyDescent="0.25">
      <c r="A900">
        <f t="shared" si="131"/>
        <v>21</v>
      </c>
      <c r="B900" s="20" t="s">
        <v>2142</v>
      </c>
      <c r="C900" s="20" t="s">
        <v>264</v>
      </c>
      <c r="D900" s="20" t="s">
        <v>272</v>
      </c>
      <c r="E900" s="20">
        <v>92.5</v>
      </c>
      <c r="F900" s="20">
        <v>4.5</v>
      </c>
      <c r="G900" s="10" t="s">
        <v>10</v>
      </c>
      <c r="H900" s="9">
        <v>7.5</v>
      </c>
      <c r="I900" s="9"/>
      <c r="J900" s="9">
        <v>1000</v>
      </c>
      <c r="K900" s="5">
        <f t="shared" si="132"/>
        <v>7.5</v>
      </c>
      <c r="L900" s="6">
        <f t="shared" si="137"/>
        <v>0</v>
      </c>
      <c r="M900" s="3"/>
      <c r="N900" s="11">
        <f t="shared" si="133"/>
        <v>15</v>
      </c>
      <c r="O900" s="5"/>
      <c r="P900" s="5">
        <v>1</v>
      </c>
      <c r="Q900" s="5">
        <v>0.25</v>
      </c>
      <c r="R900" s="12">
        <f t="shared" si="136"/>
        <v>16.25</v>
      </c>
      <c r="S900" s="3"/>
      <c r="T900" s="9">
        <f>SUMIFS('Shop Wastage+CS Margin'!F:F,'Shop Wastage+CS Margin'!D:D,'Franchise Wastage '!D900,'Shop Wastage+CS Margin'!C:C,'Franchise Wastage '!C900)</f>
        <v>28</v>
      </c>
      <c r="U900" s="13">
        <f>SUMIFS('Shop Wastage+CS Margin'!A:A,'Shop Wastage+CS Margin'!D:D,'Franchise Wastage '!D900,'Shop Wastage+CS Margin'!C:C,'Franchise Wastage '!C900)</f>
        <v>5</v>
      </c>
      <c r="V900" s="16">
        <f t="shared" si="129"/>
        <v>21.5</v>
      </c>
      <c r="W900" s="3">
        <v>21</v>
      </c>
      <c r="X900" s="7">
        <f t="shared" si="135"/>
        <v>4.75</v>
      </c>
      <c r="Y900" s="7">
        <f t="shared" si="134"/>
        <v>11.75</v>
      </c>
      <c r="AA900" s="18">
        <f>SUMIFS(Sheet3!C:C,Sheet3!B:B,'Franchise Wastage '!D900,Sheet3!A:A,'Franchise Wastage '!C901)</f>
        <v>24</v>
      </c>
      <c r="AC900" s="3">
        <f t="shared" si="130"/>
        <v>7</v>
      </c>
    </row>
    <row r="901" spans="1:29" ht="15" customHeight="1" x14ac:dyDescent="0.25">
      <c r="A901">
        <f t="shared" si="131"/>
        <v>21</v>
      </c>
      <c r="B901" s="20" t="s">
        <v>2142</v>
      </c>
      <c r="C901" s="20" t="s">
        <v>264</v>
      </c>
      <c r="D901" s="20" t="s">
        <v>273</v>
      </c>
      <c r="E901" s="20">
        <v>92.5</v>
      </c>
      <c r="F901" s="20">
        <v>4.5</v>
      </c>
      <c r="G901" s="10" t="s">
        <v>10</v>
      </c>
      <c r="H901" s="9">
        <v>7.5</v>
      </c>
      <c r="I901" s="9"/>
      <c r="J901" s="9">
        <v>1000</v>
      </c>
      <c r="K901" s="5">
        <f t="shared" si="132"/>
        <v>7.5</v>
      </c>
      <c r="L901" s="6">
        <f t="shared" si="137"/>
        <v>0</v>
      </c>
      <c r="M901" s="3"/>
      <c r="N901" s="11">
        <f t="shared" si="133"/>
        <v>15</v>
      </c>
      <c r="O901" s="5"/>
      <c r="P901" s="5">
        <v>1</v>
      </c>
      <c r="Q901" s="5">
        <v>0.25</v>
      </c>
      <c r="R901" s="12">
        <f t="shared" si="136"/>
        <v>16.25</v>
      </c>
      <c r="S901" s="3"/>
      <c r="T901" s="9">
        <f>SUMIFS('Shop Wastage+CS Margin'!F:F,'Shop Wastage+CS Margin'!D:D,'Franchise Wastage '!D901,'Shop Wastage+CS Margin'!C:C,'Franchise Wastage '!C901)</f>
        <v>28</v>
      </c>
      <c r="U901" s="13">
        <f>SUMIFS('Shop Wastage+CS Margin'!A:A,'Shop Wastage+CS Margin'!D:D,'Franchise Wastage '!D901,'Shop Wastage+CS Margin'!C:C,'Franchise Wastage '!C901)</f>
        <v>5</v>
      </c>
      <c r="V901" s="16">
        <f t="shared" ref="V901:V964" si="138">R901+U901+Q901</f>
        <v>21.5</v>
      </c>
      <c r="W901" s="3">
        <v>21</v>
      </c>
      <c r="X901" s="7">
        <f t="shared" si="135"/>
        <v>4.75</v>
      </c>
      <c r="Y901" s="7">
        <f t="shared" si="134"/>
        <v>11.75</v>
      </c>
      <c r="AA901" s="18">
        <f>SUMIFS(Sheet3!C:C,Sheet3!B:B,'Franchise Wastage '!D901,Sheet3!A:A,'Franchise Wastage '!C902)</f>
        <v>0</v>
      </c>
      <c r="AC901" s="3">
        <f t="shared" si="130"/>
        <v>7</v>
      </c>
    </row>
    <row r="902" spans="1:29" ht="15" customHeight="1" x14ac:dyDescent="0.25">
      <c r="A902">
        <f t="shared" si="131"/>
        <v>21</v>
      </c>
      <c r="B902" s="20" t="s">
        <v>2142</v>
      </c>
      <c r="C902" s="20" t="s">
        <v>264</v>
      </c>
      <c r="D902" s="20" t="s">
        <v>274</v>
      </c>
      <c r="E902" s="20">
        <v>92.5</v>
      </c>
      <c r="F902" s="20">
        <v>4.5</v>
      </c>
      <c r="G902" s="10" t="s">
        <v>10</v>
      </c>
      <c r="H902" s="9">
        <v>7.5</v>
      </c>
      <c r="I902" s="9"/>
      <c r="J902" s="9">
        <v>1000</v>
      </c>
      <c r="K902" s="5">
        <f t="shared" si="132"/>
        <v>7.5</v>
      </c>
      <c r="L902" s="6">
        <f t="shared" si="137"/>
        <v>0</v>
      </c>
      <c r="M902" s="3"/>
      <c r="N902" s="11">
        <f t="shared" si="133"/>
        <v>15</v>
      </c>
      <c r="O902" s="5"/>
      <c r="P902" s="5">
        <v>1</v>
      </c>
      <c r="Q902" s="5">
        <v>0.25</v>
      </c>
      <c r="R902" s="12">
        <f t="shared" si="136"/>
        <v>16.25</v>
      </c>
      <c r="S902" s="3"/>
      <c r="T902" s="9">
        <f>SUMIFS('Shop Wastage+CS Margin'!F:F,'Shop Wastage+CS Margin'!D:D,'Franchise Wastage '!D902,'Shop Wastage+CS Margin'!C:C,'Franchise Wastage '!C902)</f>
        <v>28</v>
      </c>
      <c r="U902" s="13">
        <f>SUMIFS('Shop Wastage+CS Margin'!A:A,'Shop Wastage+CS Margin'!D:D,'Franchise Wastage '!D902,'Shop Wastage+CS Margin'!C:C,'Franchise Wastage '!C902)</f>
        <v>5</v>
      </c>
      <c r="V902" s="16">
        <f t="shared" si="138"/>
        <v>21.5</v>
      </c>
      <c r="W902" s="3">
        <v>21</v>
      </c>
      <c r="X902" s="7">
        <f t="shared" si="135"/>
        <v>4.75</v>
      </c>
      <c r="Y902" s="7">
        <f t="shared" si="134"/>
        <v>11.75</v>
      </c>
      <c r="AA902" s="18">
        <f>SUMIFS(Sheet3!C:C,Sheet3!B:B,'Franchise Wastage '!D902,Sheet3!A:A,'Franchise Wastage '!C903)</f>
        <v>0</v>
      </c>
      <c r="AC902" s="3">
        <f t="shared" si="130"/>
        <v>7</v>
      </c>
    </row>
    <row r="903" spans="1:29" ht="15" customHeight="1" x14ac:dyDescent="0.25">
      <c r="A903">
        <f t="shared" si="131"/>
        <v>21</v>
      </c>
      <c r="B903" s="20" t="s">
        <v>2142</v>
      </c>
      <c r="C903" s="20" t="s">
        <v>264</v>
      </c>
      <c r="D903" s="20" t="s">
        <v>561</v>
      </c>
      <c r="E903" s="20">
        <v>92.5</v>
      </c>
      <c r="F903" s="20">
        <v>4.5</v>
      </c>
      <c r="G903" s="10" t="s">
        <v>10</v>
      </c>
      <c r="H903" s="9">
        <v>7.5</v>
      </c>
      <c r="I903" s="9"/>
      <c r="J903" s="9">
        <v>1000</v>
      </c>
      <c r="K903" s="5">
        <f t="shared" si="132"/>
        <v>7.5</v>
      </c>
      <c r="L903" s="6">
        <f t="shared" si="137"/>
        <v>0</v>
      </c>
      <c r="M903" s="3"/>
      <c r="N903" s="11">
        <f t="shared" si="133"/>
        <v>15</v>
      </c>
      <c r="O903" s="5"/>
      <c r="P903" s="5">
        <v>1</v>
      </c>
      <c r="Q903" s="5">
        <v>0.25</v>
      </c>
      <c r="R903" s="12">
        <f t="shared" si="136"/>
        <v>16.25</v>
      </c>
      <c r="S903" s="3"/>
      <c r="T903" s="9">
        <f>SUMIFS('Shop Wastage+CS Margin'!F:F,'Shop Wastage+CS Margin'!D:D,'Franchise Wastage '!D903,'Shop Wastage+CS Margin'!C:C,'Franchise Wastage '!C903)</f>
        <v>28</v>
      </c>
      <c r="U903" s="13">
        <f>SUMIFS('Shop Wastage+CS Margin'!A:A,'Shop Wastage+CS Margin'!D:D,'Franchise Wastage '!D903,'Shop Wastage+CS Margin'!C:C,'Franchise Wastage '!C903)</f>
        <v>5</v>
      </c>
      <c r="V903" s="16">
        <f t="shared" si="138"/>
        <v>21.5</v>
      </c>
      <c r="W903" s="3">
        <v>21</v>
      </c>
      <c r="X903" s="7">
        <f t="shared" si="135"/>
        <v>4.75</v>
      </c>
      <c r="Y903" s="7">
        <f t="shared" si="134"/>
        <v>11.75</v>
      </c>
      <c r="AA903" s="18">
        <f>SUMIFS(Sheet3!C:C,Sheet3!B:B,'Franchise Wastage '!D903,Sheet3!A:A,'Franchise Wastage '!C904)</f>
        <v>0</v>
      </c>
      <c r="AC903" s="3">
        <f t="shared" si="130"/>
        <v>7</v>
      </c>
    </row>
    <row r="904" spans="1:29" ht="15" customHeight="1" x14ac:dyDescent="0.25">
      <c r="A904">
        <f t="shared" si="131"/>
        <v>21</v>
      </c>
      <c r="B904" s="20" t="s">
        <v>2142</v>
      </c>
      <c r="C904" s="20" t="s">
        <v>264</v>
      </c>
      <c r="D904" s="20" t="s">
        <v>275</v>
      </c>
      <c r="E904" s="20">
        <v>92.5</v>
      </c>
      <c r="F904" s="20">
        <v>4.5</v>
      </c>
      <c r="G904" s="10" t="s">
        <v>10</v>
      </c>
      <c r="H904" s="9">
        <v>7.5</v>
      </c>
      <c r="I904" s="9"/>
      <c r="J904" s="9">
        <v>1000</v>
      </c>
      <c r="K904" s="5">
        <f t="shared" si="132"/>
        <v>7.5</v>
      </c>
      <c r="L904" s="6">
        <f t="shared" si="137"/>
        <v>0</v>
      </c>
      <c r="M904" s="3"/>
      <c r="N904" s="11">
        <f t="shared" si="133"/>
        <v>15</v>
      </c>
      <c r="O904" s="5"/>
      <c r="P904" s="5">
        <v>1</v>
      </c>
      <c r="Q904" s="5">
        <v>0.25</v>
      </c>
      <c r="R904" s="12">
        <f t="shared" si="136"/>
        <v>16.25</v>
      </c>
      <c r="S904" s="3"/>
      <c r="T904" s="9">
        <f>SUMIFS('Shop Wastage+CS Margin'!F:F,'Shop Wastage+CS Margin'!D:D,'Franchise Wastage '!D904,'Shop Wastage+CS Margin'!C:C,'Franchise Wastage '!C904)</f>
        <v>28</v>
      </c>
      <c r="U904" s="13">
        <f>SUMIFS('Shop Wastage+CS Margin'!A:A,'Shop Wastage+CS Margin'!D:D,'Franchise Wastage '!D904,'Shop Wastage+CS Margin'!C:C,'Franchise Wastage '!C904)</f>
        <v>5</v>
      </c>
      <c r="V904" s="16">
        <f t="shared" si="138"/>
        <v>21.5</v>
      </c>
      <c r="W904" s="3">
        <v>21</v>
      </c>
      <c r="X904" s="7">
        <f t="shared" si="135"/>
        <v>4.75</v>
      </c>
      <c r="Y904" s="7">
        <f t="shared" si="134"/>
        <v>11.75</v>
      </c>
      <c r="AA904" s="18">
        <f>SUMIFS(Sheet3!C:C,Sheet3!B:B,'Franchise Wastage '!D904,Sheet3!A:A,'Franchise Wastage '!C905)</f>
        <v>0</v>
      </c>
      <c r="AC904" s="3">
        <f t="shared" ref="AC904:AC966" si="139">T904-W904</f>
        <v>7</v>
      </c>
    </row>
    <row r="905" spans="1:29" ht="15" customHeight="1" x14ac:dyDescent="0.25">
      <c r="A905">
        <f t="shared" si="131"/>
        <v>21</v>
      </c>
      <c r="B905" s="20" t="s">
        <v>2142</v>
      </c>
      <c r="C905" s="20" t="s">
        <v>264</v>
      </c>
      <c r="D905" s="20" t="s">
        <v>276</v>
      </c>
      <c r="E905" s="20">
        <v>92.5</v>
      </c>
      <c r="F905" s="20">
        <v>4.5</v>
      </c>
      <c r="G905" s="10" t="s">
        <v>10</v>
      </c>
      <c r="H905" s="9">
        <v>7.5</v>
      </c>
      <c r="I905" s="9"/>
      <c r="J905" s="9">
        <v>1000</v>
      </c>
      <c r="K905" s="5">
        <f t="shared" si="132"/>
        <v>7.5</v>
      </c>
      <c r="L905" s="6">
        <f t="shared" si="137"/>
        <v>0</v>
      </c>
      <c r="M905" s="3"/>
      <c r="N905" s="11">
        <f t="shared" si="133"/>
        <v>15</v>
      </c>
      <c r="O905" s="5"/>
      <c r="P905" s="5">
        <v>1</v>
      </c>
      <c r="Q905" s="5">
        <v>0.25</v>
      </c>
      <c r="R905" s="12">
        <f t="shared" si="136"/>
        <v>16.25</v>
      </c>
      <c r="S905" s="3"/>
      <c r="T905" s="9">
        <f>SUMIFS('Shop Wastage+CS Margin'!F:F,'Shop Wastage+CS Margin'!D:D,'Franchise Wastage '!D905,'Shop Wastage+CS Margin'!C:C,'Franchise Wastage '!C905)</f>
        <v>28</v>
      </c>
      <c r="U905" s="13">
        <f>SUMIFS('Shop Wastage+CS Margin'!A:A,'Shop Wastage+CS Margin'!D:D,'Franchise Wastage '!D905,'Shop Wastage+CS Margin'!C:C,'Franchise Wastage '!C905)</f>
        <v>5</v>
      </c>
      <c r="V905" s="16">
        <f t="shared" si="138"/>
        <v>21.5</v>
      </c>
      <c r="W905" s="3">
        <v>21</v>
      </c>
      <c r="X905" s="7">
        <f t="shared" si="135"/>
        <v>4.75</v>
      </c>
      <c r="Y905" s="7">
        <f t="shared" si="134"/>
        <v>11.75</v>
      </c>
      <c r="AA905" s="18">
        <f>SUMIFS(Sheet3!C:C,Sheet3!B:B,'Franchise Wastage '!D905,Sheet3!A:A,'Franchise Wastage '!C906)</f>
        <v>25</v>
      </c>
      <c r="AC905" s="3">
        <f t="shared" si="139"/>
        <v>7</v>
      </c>
    </row>
    <row r="906" spans="1:29" ht="15" customHeight="1" x14ac:dyDescent="0.25">
      <c r="A906">
        <f t="shared" si="131"/>
        <v>21</v>
      </c>
      <c r="B906" s="20" t="s">
        <v>2142</v>
      </c>
      <c r="C906" s="20" t="s">
        <v>264</v>
      </c>
      <c r="D906" s="20" t="s">
        <v>277</v>
      </c>
      <c r="E906" s="20">
        <v>92.5</v>
      </c>
      <c r="F906" s="20">
        <v>4.5</v>
      </c>
      <c r="G906" s="10" t="s">
        <v>10</v>
      </c>
      <c r="H906" s="9">
        <v>7.5</v>
      </c>
      <c r="I906" s="9"/>
      <c r="J906" s="9">
        <v>1000</v>
      </c>
      <c r="K906" s="5">
        <f t="shared" si="132"/>
        <v>7.5</v>
      </c>
      <c r="L906" s="6">
        <f t="shared" si="137"/>
        <v>0</v>
      </c>
      <c r="M906" s="3"/>
      <c r="N906" s="11">
        <f t="shared" si="133"/>
        <v>15</v>
      </c>
      <c r="O906" s="5"/>
      <c r="P906" s="5">
        <v>1</v>
      </c>
      <c r="Q906" s="5">
        <v>0.25</v>
      </c>
      <c r="R906" s="12">
        <f t="shared" si="136"/>
        <v>16.25</v>
      </c>
      <c r="S906" s="3"/>
      <c r="T906" s="9">
        <f>SUMIFS('Shop Wastage+CS Margin'!F:F,'Shop Wastage+CS Margin'!D:D,'Franchise Wastage '!D906,'Shop Wastage+CS Margin'!C:C,'Franchise Wastage '!C906)</f>
        <v>28</v>
      </c>
      <c r="U906" s="13">
        <f>SUMIFS('Shop Wastage+CS Margin'!A:A,'Shop Wastage+CS Margin'!D:D,'Franchise Wastage '!D906,'Shop Wastage+CS Margin'!C:C,'Franchise Wastage '!C906)</f>
        <v>5</v>
      </c>
      <c r="V906" s="16">
        <f t="shared" si="138"/>
        <v>21.5</v>
      </c>
      <c r="W906" s="3">
        <v>21</v>
      </c>
      <c r="X906" s="7">
        <f t="shared" si="135"/>
        <v>4.75</v>
      </c>
      <c r="Y906" s="7">
        <f t="shared" si="134"/>
        <v>11.75</v>
      </c>
      <c r="AA906" s="18">
        <f>SUMIFS(Sheet3!C:C,Sheet3!B:B,'Franchise Wastage '!D906,Sheet3!A:A,'Franchise Wastage '!C907)</f>
        <v>27</v>
      </c>
      <c r="AC906" s="3">
        <f t="shared" si="139"/>
        <v>7</v>
      </c>
    </row>
    <row r="907" spans="1:29" ht="15" customHeight="1" x14ac:dyDescent="0.25">
      <c r="A907">
        <f t="shared" si="131"/>
        <v>21</v>
      </c>
      <c r="B907" s="20" t="s">
        <v>2142</v>
      </c>
      <c r="C907" s="20" t="s">
        <v>264</v>
      </c>
      <c r="D907" s="20" t="s">
        <v>278</v>
      </c>
      <c r="E907" s="20">
        <v>92.5</v>
      </c>
      <c r="F907" s="20">
        <v>4.5</v>
      </c>
      <c r="G907" s="10" t="s">
        <v>10</v>
      </c>
      <c r="H907" s="9">
        <v>7.5</v>
      </c>
      <c r="I907" s="9"/>
      <c r="J907" s="9">
        <v>1000</v>
      </c>
      <c r="K907" s="5">
        <f t="shared" si="132"/>
        <v>7.5</v>
      </c>
      <c r="L907" s="6">
        <f t="shared" si="137"/>
        <v>0</v>
      </c>
      <c r="M907" s="3"/>
      <c r="N907" s="11">
        <f t="shared" si="133"/>
        <v>15</v>
      </c>
      <c r="O907" s="5"/>
      <c r="P907" s="5">
        <v>1</v>
      </c>
      <c r="Q907" s="5">
        <v>0.25</v>
      </c>
      <c r="R907" s="12">
        <f t="shared" si="136"/>
        <v>16.25</v>
      </c>
      <c r="S907" s="3"/>
      <c r="T907" s="9">
        <f>SUMIFS('Shop Wastage+CS Margin'!F:F,'Shop Wastage+CS Margin'!D:D,'Franchise Wastage '!D907,'Shop Wastage+CS Margin'!C:C,'Franchise Wastage '!C907)</f>
        <v>28</v>
      </c>
      <c r="U907" s="13">
        <f>SUMIFS('Shop Wastage+CS Margin'!A:A,'Shop Wastage+CS Margin'!D:D,'Franchise Wastage '!D907,'Shop Wastage+CS Margin'!C:C,'Franchise Wastage '!C907)</f>
        <v>5</v>
      </c>
      <c r="V907" s="16">
        <f t="shared" si="138"/>
        <v>21.5</v>
      </c>
      <c r="W907" s="3">
        <v>21</v>
      </c>
      <c r="X907" s="7">
        <f t="shared" si="135"/>
        <v>4.75</v>
      </c>
      <c r="Y907" s="7">
        <f t="shared" si="134"/>
        <v>11.75</v>
      </c>
      <c r="AA907" s="18">
        <f>SUMIFS(Sheet3!C:C,Sheet3!B:B,'Franchise Wastage '!D907,Sheet3!A:A,'Franchise Wastage '!C908)</f>
        <v>0</v>
      </c>
      <c r="AC907" s="3">
        <f t="shared" si="139"/>
        <v>7</v>
      </c>
    </row>
    <row r="908" spans="1:29" ht="15" customHeight="1" x14ac:dyDescent="0.25">
      <c r="A908">
        <f t="shared" si="131"/>
        <v>21</v>
      </c>
      <c r="B908" s="20" t="s">
        <v>2142</v>
      </c>
      <c r="C908" s="20" t="s">
        <v>264</v>
      </c>
      <c r="D908" s="20" t="s">
        <v>279</v>
      </c>
      <c r="E908" s="20">
        <v>92.5</v>
      </c>
      <c r="F908" s="20">
        <v>4.5</v>
      </c>
      <c r="G908" s="10" t="s">
        <v>10</v>
      </c>
      <c r="H908" s="9">
        <v>7.5</v>
      </c>
      <c r="I908" s="9"/>
      <c r="J908" s="9">
        <v>1000</v>
      </c>
      <c r="K908" s="5">
        <f t="shared" si="132"/>
        <v>7.5</v>
      </c>
      <c r="L908" s="6">
        <f t="shared" si="137"/>
        <v>0</v>
      </c>
      <c r="M908" s="3"/>
      <c r="N908" s="11">
        <f t="shared" si="133"/>
        <v>15</v>
      </c>
      <c r="O908" s="5"/>
      <c r="P908" s="5">
        <v>1</v>
      </c>
      <c r="Q908" s="5">
        <v>0.25</v>
      </c>
      <c r="R908" s="12">
        <f t="shared" si="136"/>
        <v>16.25</v>
      </c>
      <c r="S908" s="3"/>
      <c r="T908" s="9">
        <f>SUMIFS('Shop Wastage+CS Margin'!F:F,'Shop Wastage+CS Margin'!D:D,'Franchise Wastage '!D908,'Shop Wastage+CS Margin'!C:C,'Franchise Wastage '!C908)</f>
        <v>28</v>
      </c>
      <c r="U908" s="13">
        <f>SUMIFS('Shop Wastage+CS Margin'!A:A,'Shop Wastage+CS Margin'!D:D,'Franchise Wastage '!D908,'Shop Wastage+CS Margin'!C:C,'Franchise Wastage '!C908)</f>
        <v>5</v>
      </c>
      <c r="V908" s="16">
        <f t="shared" si="138"/>
        <v>21.5</v>
      </c>
      <c r="W908" s="3">
        <v>21</v>
      </c>
      <c r="X908" s="7">
        <f t="shared" si="135"/>
        <v>4.75</v>
      </c>
      <c r="Y908" s="7">
        <f t="shared" si="134"/>
        <v>11.75</v>
      </c>
      <c r="AA908" s="18">
        <f>SUMIFS(Sheet3!C:C,Sheet3!B:B,'Franchise Wastage '!D908,Sheet3!A:A,'Franchise Wastage '!C909)</f>
        <v>0</v>
      </c>
      <c r="AC908" s="3">
        <f t="shared" si="139"/>
        <v>7</v>
      </c>
    </row>
    <row r="909" spans="1:29" ht="15" customHeight="1" x14ac:dyDescent="0.25">
      <c r="A909">
        <f t="shared" si="131"/>
        <v>21</v>
      </c>
      <c r="B909" s="20" t="s">
        <v>2142</v>
      </c>
      <c r="C909" s="20" t="s">
        <v>264</v>
      </c>
      <c r="D909" s="20" t="s">
        <v>280</v>
      </c>
      <c r="E909" s="20">
        <v>92.5</v>
      </c>
      <c r="F909" s="20">
        <v>4.5</v>
      </c>
      <c r="G909" s="10" t="s">
        <v>10</v>
      </c>
      <c r="H909" s="9">
        <v>7.5</v>
      </c>
      <c r="I909" s="9"/>
      <c r="J909" s="9">
        <v>1000</v>
      </c>
      <c r="K909" s="5">
        <f t="shared" si="132"/>
        <v>7.5</v>
      </c>
      <c r="L909" s="6">
        <f t="shared" si="137"/>
        <v>0</v>
      </c>
      <c r="M909" s="3"/>
      <c r="N909" s="11">
        <f t="shared" si="133"/>
        <v>15</v>
      </c>
      <c r="O909" s="5"/>
      <c r="P909" s="5">
        <v>1</v>
      </c>
      <c r="Q909" s="5">
        <v>0.25</v>
      </c>
      <c r="R909" s="12">
        <f t="shared" si="136"/>
        <v>16.25</v>
      </c>
      <c r="S909" s="3"/>
      <c r="T909" s="9">
        <f>SUMIFS('Shop Wastage+CS Margin'!F:F,'Shop Wastage+CS Margin'!D:D,'Franchise Wastage '!D909,'Shop Wastage+CS Margin'!C:C,'Franchise Wastage '!C909)</f>
        <v>28</v>
      </c>
      <c r="U909" s="13">
        <f>SUMIFS('Shop Wastage+CS Margin'!A:A,'Shop Wastage+CS Margin'!D:D,'Franchise Wastage '!D909,'Shop Wastage+CS Margin'!C:C,'Franchise Wastage '!C909)</f>
        <v>5</v>
      </c>
      <c r="V909" s="16">
        <f t="shared" si="138"/>
        <v>21.5</v>
      </c>
      <c r="W909" s="3">
        <v>21</v>
      </c>
      <c r="X909" s="7">
        <f t="shared" si="135"/>
        <v>4.75</v>
      </c>
      <c r="Y909" s="7">
        <f t="shared" si="134"/>
        <v>11.75</v>
      </c>
      <c r="AA909" s="18">
        <f>SUMIFS(Sheet3!C:C,Sheet3!B:B,'Franchise Wastage '!D909,Sheet3!A:A,'Franchise Wastage '!C910)</f>
        <v>0</v>
      </c>
      <c r="AC909" s="3">
        <f t="shared" si="139"/>
        <v>7</v>
      </c>
    </row>
    <row r="910" spans="1:29" ht="15" customHeight="1" x14ac:dyDescent="0.25">
      <c r="A910">
        <f t="shared" si="131"/>
        <v>21</v>
      </c>
      <c r="B910" s="20" t="s">
        <v>2142</v>
      </c>
      <c r="C910" s="20" t="s">
        <v>264</v>
      </c>
      <c r="D910" s="20" t="s">
        <v>281</v>
      </c>
      <c r="E910" s="20">
        <v>92.5</v>
      </c>
      <c r="F910" s="20">
        <v>4.5</v>
      </c>
      <c r="G910" s="10" t="s">
        <v>10</v>
      </c>
      <c r="H910" s="9">
        <v>7.5</v>
      </c>
      <c r="I910" s="9"/>
      <c r="J910" s="9">
        <v>1000</v>
      </c>
      <c r="K910" s="5">
        <f t="shared" si="132"/>
        <v>7.5</v>
      </c>
      <c r="L910" s="6">
        <f t="shared" si="137"/>
        <v>0</v>
      </c>
      <c r="M910" s="3"/>
      <c r="N910" s="11">
        <f t="shared" si="133"/>
        <v>15</v>
      </c>
      <c r="O910" s="5"/>
      <c r="P910" s="5">
        <v>1</v>
      </c>
      <c r="Q910" s="5">
        <v>0.25</v>
      </c>
      <c r="R910" s="12">
        <f t="shared" si="136"/>
        <v>16.25</v>
      </c>
      <c r="S910" s="3"/>
      <c r="T910" s="9">
        <f>SUMIFS('Shop Wastage+CS Margin'!F:F,'Shop Wastage+CS Margin'!D:D,'Franchise Wastage '!D910,'Shop Wastage+CS Margin'!C:C,'Franchise Wastage '!C910)</f>
        <v>28</v>
      </c>
      <c r="U910" s="13">
        <f>SUMIFS('Shop Wastage+CS Margin'!A:A,'Shop Wastage+CS Margin'!D:D,'Franchise Wastage '!D910,'Shop Wastage+CS Margin'!C:C,'Franchise Wastage '!C910)</f>
        <v>5</v>
      </c>
      <c r="V910" s="16">
        <f t="shared" si="138"/>
        <v>21.5</v>
      </c>
      <c r="W910" s="3">
        <v>21</v>
      </c>
      <c r="X910" s="7">
        <f t="shared" si="135"/>
        <v>4.75</v>
      </c>
      <c r="Y910" s="7">
        <f t="shared" si="134"/>
        <v>11.75</v>
      </c>
      <c r="AA910" s="18">
        <f>SUMIFS(Sheet3!C:C,Sheet3!B:B,'Franchise Wastage '!D910,Sheet3!A:A,'Franchise Wastage '!C911)</f>
        <v>0</v>
      </c>
      <c r="AC910" s="3">
        <f t="shared" si="139"/>
        <v>7</v>
      </c>
    </row>
    <row r="911" spans="1:29" ht="15" customHeight="1" x14ac:dyDescent="0.25">
      <c r="A911">
        <f t="shared" si="131"/>
        <v>21</v>
      </c>
      <c r="B911" s="20" t="s">
        <v>2142</v>
      </c>
      <c r="C911" s="20" t="s">
        <v>264</v>
      </c>
      <c r="D911" s="20" t="s">
        <v>282</v>
      </c>
      <c r="E911" s="20">
        <v>92.5</v>
      </c>
      <c r="F911" s="20">
        <v>4.5</v>
      </c>
      <c r="G911" s="10" t="s">
        <v>10</v>
      </c>
      <c r="H911" s="9">
        <v>7.5</v>
      </c>
      <c r="I911" s="9"/>
      <c r="J911" s="9">
        <v>1000</v>
      </c>
      <c r="K911" s="5">
        <f t="shared" si="132"/>
        <v>7.5</v>
      </c>
      <c r="L911" s="6">
        <f t="shared" si="137"/>
        <v>0</v>
      </c>
      <c r="M911" s="3"/>
      <c r="N911" s="11">
        <f t="shared" si="133"/>
        <v>15</v>
      </c>
      <c r="O911" s="5"/>
      <c r="P911" s="5">
        <v>1</v>
      </c>
      <c r="Q911" s="5">
        <v>0.25</v>
      </c>
      <c r="R911" s="12">
        <f t="shared" si="136"/>
        <v>16.25</v>
      </c>
      <c r="S911" s="3"/>
      <c r="T911" s="9">
        <f>SUMIFS('Shop Wastage+CS Margin'!F:F,'Shop Wastage+CS Margin'!D:D,'Franchise Wastage '!D911,'Shop Wastage+CS Margin'!C:C,'Franchise Wastage '!C911)</f>
        <v>28</v>
      </c>
      <c r="U911" s="13">
        <f>SUMIFS('Shop Wastage+CS Margin'!A:A,'Shop Wastage+CS Margin'!D:D,'Franchise Wastage '!D911,'Shop Wastage+CS Margin'!C:C,'Franchise Wastage '!C911)</f>
        <v>5</v>
      </c>
      <c r="V911" s="16">
        <f t="shared" si="138"/>
        <v>21.5</v>
      </c>
      <c r="W911" s="3">
        <v>21</v>
      </c>
      <c r="X911" s="7">
        <f t="shared" si="135"/>
        <v>4.75</v>
      </c>
      <c r="Y911" s="7">
        <f t="shared" si="134"/>
        <v>11.75</v>
      </c>
      <c r="AA911" s="18">
        <f>SUMIFS(Sheet3!C:C,Sheet3!B:B,'Franchise Wastage '!D911,Sheet3!A:A,'Franchise Wastage '!C912)</f>
        <v>33</v>
      </c>
      <c r="AC911" s="3">
        <f t="shared" si="139"/>
        <v>7</v>
      </c>
    </row>
    <row r="912" spans="1:29" ht="15" customHeight="1" x14ac:dyDescent="0.25">
      <c r="A912">
        <f t="shared" si="131"/>
        <v>21</v>
      </c>
      <c r="B912" s="20" t="s">
        <v>2142</v>
      </c>
      <c r="C912" s="20" t="s">
        <v>264</v>
      </c>
      <c r="D912" s="20" t="s">
        <v>283</v>
      </c>
      <c r="E912" s="20">
        <v>92.5</v>
      </c>
      <c r="F912" s="20">
        <v>4.5</v>
      </c>
      <c r="G912" s="10" t="s">
        <v>10</v>
      </c>
      <c r="H912" s="9">
        <v>7.5</v>
      </c>
      <c r="I912" s="9"/>
      <c r="J912" s="9">
        <v>1000</v>
      </c>
      <c r="K912" s="5">
        <f t="shared" si="132"/>
        <v>7.5</v>
      </c>
      <c r="L912" s="6">
        <f t="shared" si="137"/>
        <v>0</v>
      </c>
      <c r="M912" s="3"/>
      <c r="N912" s="11">
        <f t="shared" si="133"/>
        <v>15</v>
      </c>
      <c r="O912" s="5"/>
      <c r="P912" s="5">
        <v>1</v>
      </c>
      <c r="Q912" s="5">
        <v>0.25</v>
      </c>
      <c r="R912" s="12">
        <f t="shared" si="136"/>
        <v>16.25</v>
      </c>
      <c r="S912" s="3"/>
      <c r="T912" s="9">
        <f>SUMIFS('Shop Wastage+CS Margin'!F:F,'Shop Wastage+CS Margin'!D:D,'Franchise Wastage '!D912,'Shop Wastage+CS Margin'!C:C,'Franchise Wastage '!C912)</f>
        <v>28</v>
      </c>
      <c r="U912" s="13">
        <f>SUMIFS('Shop Wastage+CS Margin'!A:A,'Shop Wastage+CS Margin'!D:D,'Franchise Wastage '!D912,'Shop Wastage+CS Margin'!C:C,'Franchise Wastage '!C912)</f>
        <v>5</v>
      </c>
      <c r="V912" s="16">
        <f t="shared" si="138"/>
        <v>21.5</v>
      </c>
      <c r="W912" s="3">
        <v>21</v>
      </c>
      <c r="X912" s="7">
        <f t="shared" si="135"/>
        <v>4.75</v>
      </c>
      <c r="Y912" s="7">
        <f t="shared" si="134"/>
        <v>11.75</v>
      </c>
      <c r="AA912" s="18">
        <f>SUMIFS(Sheet3!C:C,Sheet3!B:B,'Franchise Wastage '!D912,Sheet3!A:A,'Franchise Wastage '!C913)</f>
        <v>0</v>
      </c>
      <c r="AC912" s="3">
        <f t="shared" si="139"/>
        <v>7</v>
      </c>
    </row>
    <row r="913" spans="1:29" ht="15" customHeight="1" x14ac:dyDescent="0.25">
      <c r="A913">
        <f t="shared" si="131"/>
        <v>21</v>
      </c>
      <c r="B913" s="20" t="s">
        <v>2142</v>
      </c>
      <c r="C913" s="20" t="s">
        <v>264</v>
      </c>
      <c r="D913" s="20" t="s">
        <v>284</v>
      </c>
      <c r="E913" s="20">
        <v>92.5</v>
      </c>
      <c r="F913" s="20">
        <v>4.5</v>
      </c>
      <c r="G913" s="10" t="s">
        <v>10</v>
      </c>
      <c r="H913" s="9">
        <v>7.5</v>
      </c>
      <c r="I913" s="9"/>
      <c r="J913" s="9">
        <v>1000</v>
      </c>
      <c r="K913" s="5">
        <f t="shared" si="132"/>
        <v>7.5</v>
      </c>
      <c r="L913" s="6">
        <f t="shared" si="137"/>
        <v>0</v>
      </c>
      <c r="M913" s="3"/>
      <c r="N913" s="11">
        <f t="shared" si="133"/>
        <v>15</v>
      </c>
      <c r="O913" s="5"/>
      <c r="P913" s="5">
        <v>1</v>
      </c>
      <c r="Q913" s="5">
        <v>0.25</v>
      </c>
      <c r="R913" s="12">
        <f t="shared" si="136"/>
        <v>16.25</v>
      </c>
      <c r="S913" s="3"/>
      <c r="T913" s="9">
        <f>SUMIFS('Shop Wastage+CS Margin'!F:F,'Shop Wastage+CS Margin'!D:D,'Franchise Wastage '!D913,'Shop Wastage+CS Margin'!C:C,'Franchise Wastage '!C913)</f>
        <v>28</v>
      </c>
      <c r="U913" s="13">
        <f>SUMIFS('Shop Wastage+CS Margin'!A:A,'Shop Wastage+CS Margin'!D:D,'Franchise Wastage '!D913,'Shop Wastage+CS Margin'!C:C,'Franchise Wastage '!C913)</f>
        <v>5</v>
      </c>
      <c r="V913" s="16">
        <f t="shared" si="138"/>
        <v>21.5</v>
      </c>
      <c r="W913" s="3">
        <v>21</v>
      </c>
      <c r="X913" s="7">
        <f t="shared" si="135"/>
        <v>4.75</v>
      </c>
      <c r="Y913" s="7">
        <f t="shared" si="134"/>
        <v>11.75</v>
      </c>
      <c r="AA913" s="18">
        <f>SUMIFS(Sheet3!C:C,Sheet3!B:B,'Franchise Wastage '!D913,Sheet3!A:A,'Franchise Wastage '!C914)</f>
        <v>0</v>
      </c>
      <c r="AC913" s="3">
        <f t="shared" si="139"/>
        <v>7</v>
      </c>
    </row>
    <row r="914" spans="1:29" ht="15" customHeight="1" x14ac:dyDescent="0.25">
      <c r="A914">
        <f t="shared" si="131"/>
        <v>21</v>
      </c>
      <c r="B914" s="20" t="s">
        <v>2142</v>
      </c>
      <c r="C914" s="20" t="s">
        <v>264</v>
      </c>
      <c r="D914" s="20" t="s">
        <v>285</v>
      </c>
      <c r="E914" s="20">
        <v>92.5</v>
      </c>
      <c r="F914" s="20">
        <v>4.5</v>
      </c>
      <c r="G914" s="10" t="s">
        <v>10</v>
      </c>
      <c r="H914" s="9">
        <v>7.5</v>
      </c>
      <c r="I914" s="9"/>
      <c r="J914" s="9">
        <v>1000</v>
      </c>
      <c r="K914" s="5">
        <f t="shared" si="132"/>
        <v>7.5</v>
      </c>
      <c r="L914" s="6">
        <f t="shared" si="137"/>
        <v>0</v>
      </c>
      <c r="M914" s="3"/>
      <c r="N914" s="11">
        <f t="shared" si="133"/>
        <v>15</v>
      </c>
      <c r="O914" s="5"/>
      <c r="P914" s="5">
        <v>1</v>
      </c>
      <c r="Q914" s="5">
        <v>0.25</v>
      </c>
      <c r="R914" s="12">
        <f t="shared" si="136"/>
        <v>16.25</v>
      </c>
      <c r="S914" s="3"/>
      <c r="T914" s="9">
        <f>SUMIFS('Shop Wastage+CS Margin'!F:F,'Shop Wastage+CS Margin'!D:D,'Franchise Wastage '!D914,'Shop Wastage+CS Margin'!C:C,'Franchise Wastage '!C914)</f>
        <v>28</v>
      </c>
      <c r="U914" s="13">
        <f>SUMIFS('Shop Wastage+CS Margin'!A:A,'Shop Wastage+CS Margin'!D:D,'Franchise Wastage '!D914,'Shop Wastage+CS Margin'!C:C,'Franchise Wastage '!C914)</f>
        <v>5</v>
      </c>
      <c r="V914" s="16">
        <f t="shared" si="138"/>
        <v>21.5</v>
      </c>
      <c r="W914" s="3">
        <v>21</v>
      </c>
      <c r="X914" s="7">
        <f t="shared" si="135"/>
        <v>4.75</v>
      </c>
      <c r="Y914" s="7">
        <f t="shared" si="134"/>
        <v>11.75</v>
      </c>
      <c r="AA914" s="18">
        <f>SUMIFS(Sheet3!C:C,Sheet3!B:B,'Franchise Wastage '!D914,Sheet3!A:A,'Franchise Wastage '!C915)</f>
        <v>0</v>
      </c>
      <c r="AC914" s="3">
        <f t="shared" si="139"/>
        <v>7</v>
      </c>
    </row>
    <row r="915" spans="1:29" ht="15" customHeight="1" x14ac:dyDescent="0.25">
      <c r="A915">
        <f t="shared" si="131"/>
        <v>21</v>
      </c>
      <c r="B915" s="20" t="s">
        <v>2142</v>
      </c>
      <c r="C915" s="20" t="s">
        <v>264</v>
      </c>
      <c r="D915" s="20" t="s">
        <v>286</v>
      </c>
      <c r="E915" s="20">
        <v>92.5</v>
      </c>
      <c r="F915" s="20">
        <v>4.5</v>
      </c>
      <c r="G915" s="10" t="s">
        <v>10</v>
      </c>
      <c r="H915" s="9">
        <v>7.5</v>
      </c>
      <c r="I915" s="9"/>
      <c r="J915" s="9">
        <v>1000</v>
      </c>
      <c r="K915" s="5">
        <f t="shared" si="132"/>
        <v>7.5</v>
      </c>
      <c r="L915" s="6">
        <f t="shared" si="137"/>
        <v>0</v>
      </c>
      <c r="M915" s="3"/>
      <c r="N915" s="11">
        <f t="shared" si="133"/>
        <v>15</v>
      </c>
      <c r="O915" s="5"/>
      <c r="P915" s="5">
        <v>1</v>
      </c>
      <c r="Q915" s="5">
        <v>0.25</v>
      </c>
      <c r="R915" s="12">
        <f t="shared" si="136"/>
        <v>16.25</v>
      </c>
      <c r="S915" s="3"/>
      <c r="T915" s="9">
        <f>SUMIFS('Shop Wastage+CS Margin'!F:F,'Shop Wastage+CS Margin'!D:D,'Franchise Wastage '!D915,'Shop Wastage+CS Margin'!C:C,'Franchise Wastage '!C915)</f>
        <v>28</v>
      </c>
      <c r="U915" s="13">
        <f>SUMIFS('Shop Wastage+CS Margin'!A:A,'Shop Wastage+CS Margin'!D:D,'Franchise Wastage '!D915,'Shop Wastage+CS Margin'!C:C,'Franchise Wastage '!C915)</f>
        <v>5</v>
      </c>
      <c r="V915" s="16">
        <f t="shared" si="138"/>
        <v>21.5</v>
      </c>
      <c r="W915" s="3">
        <v>21</v>
      </c>
      <c r="X915" s="7">
        <f t="shared" si="135"/>
        <v>4.75</v>
      </c>
      <c r="Y915" s="7">
        <f t="shared" si="134"/>
        <v>11.75</v>
      </c>
      <c r="AA915" s="18">
        <f>SUMIFS(Sheet3!C:C,Sheet3!B:B,'Franchise Wastage '!D915,Sheet3!A:A,'Franchise Wastage '!C916)</f>
        <v>0</v>
      </c>
      <c r="AC915" s="3">
        <f t="shared" si="139"/>
        <v>7</v>
      </c>
    </row>
    <row r="916" spans="1:29" ht="15" customHeight="1" x14ac:dyDescent="0.25">
      <c r="A916">
        <f t="shared" si="131"/>
        <v>21</v>
      </c>
      <c r="B916" s="20" t="s">
        <v>2142</v>
      </c>
      <c r="C916" s="20" t="s">
        <v>264</v>
      </c>
      <c r="D916" s="20" t="s">
        <v>287</v>
      </c>
      <c r="E916" s="20">
        <v>92.5</v>
      </c>
      <c r="F916" s="20">
        <v>4.5</v>
      </c>
      <c r="G916" s="10" t="s">
        <v>10</v>
      </c>
      <c r="H916" s="9">
        <v>7.5</v>
      </c>
      <c r="I916" s="9"/>
      <c r="J916" s="9">
        <v>1000</v>
      </c>
      <c r="K916" s="5">
        <f t="shared" si="132"/>
        <v>7.5</v>
      </c>
      <c r="L916" s="6">
        <f t="shared" si="137"/>
        <v>0</v>
      </c>
      <c r="M916" s="3"/>
      <c r="N916" s="11">
        <f t="shared" si="133"/>
        <v>15</v>
      </c>
      <c r="O916" s="5"/>
      <c r="P916" s="5">
        <v>1</v>
      </c>
      <c r="Q916" s="5">
        <v>0.25</v>
      </c>
      <c r="R916" s="12">
        <f t="shared" si="136"/>
        <v>16.25</v>
      </c>
      <c r="S916" s="3"/>
      <c r="T916" s="9">
        <f>SUMIFS('Shop Wastage+CS Margin'!F:F,'Shop Wastage+CS Margin'!D:D,'Franchise Wastage '!D916,'Shop Wastage+CS Margin'!C:C,'Franchise Wastage '!C916)</f>
        <v>28</v>
      </c>
      <c r="U916" s="13">
        <f>SUMIFS('Shop Wastage+CS Margin'!A:A,'Shop Wastage+CS Margin'!D:D,'Franchise Wastage '!D916,'Shop Wastage+CS Margin'!C:C,'Franchise Wastage '!C916)</f>
        <v>5</v>
      </c>
      <c r="V916" s="16">
        <f t="shared" si="138"/>
        <v>21.5</v>
      </c>
      <c r="W916" s="3">
        <v>21</v>
      </c>
      <c r="X916" s="7">
        <f t="shared" si="135"/>
        <v>4.75</v>
      </c>
      <c r="Y916" s="7">
        <f t="shared" si="134"/>
        <v>11.75</v>
      </c>
      <c r="AA916" s="18">
        <f>SUMIFS(Sheet3!C:C,Sheet3!B:B,'Franchise Wastage '!D916,Sheet3!A:A,'Franchise Wastage '!C917)</f>
        <v>24</v>
      </c>
      <c r="AC916" s="3">
        <f t="shared" si="139"/>
        <v>7</v>
      </c>
    </row>
    <row r="917" spans="1:29" ht="15" customHeight="1" x14ac:dyDescent="0.25">
      <c r="A917">
        <f t="shared" si="131"/>
        <v>21</v>
      </c>
      <c r="B917" s="20" t="s">
        <v>2142</v>
      </c>
      <c r="C917" s="20" t="s">
        <v>264</v>
      </c>
      <c r="D917" s="20" t="s">
        <v>288</v>
      </c>
      <c r="E917" s="20">
        <v>92.5</v>
      </c>
      <c r="F917" s="20">
        <v>4.5</v>
      </c>
      <c r="G917" s="10" t="s">
        <v>10</v>
      </c>
      <c r="H917" s="9">
        <v>7.5</v>
      </c>
      <c r="I917" s="9"/>
      <c r="J917" s="9">
        <v>1000</v>
      </c>
      <c r="K917" s="5">
        <f t="shared" si="132"/>
        <v>7.5</v>
      </c>
      <c r="L917" s="6">
        <f t="shared" si="137"/>
        <v>0</v>
      </c>
      <c r="M917" s="3"/>
      <c r="N917" s="11">
        <f t="shared" si="133"/>
        <v>15</v>
      </c>
      <c r="O917" s="5"/>
      <c r="P917" s="5">
        <v>1</v>
      </c>
      <c r="Q917" s="5">
        <v>0.25</v>
      </c>
      <c r="R917" s="12">
        <f t="shared" si="136"/>
        <v>16.25</v>
      </c>
      <c r="S917" s="3"/>
      <c r="T917" s="9">
        <f>SUMIFS('Shop Wastage+CS Margin'!F:F,'Shop Wastage+CS Margin'!D:D,'Franchise Wastage '!D917,'Shop Wastage+CS Margin'!C:C,'Franchise Wastage '!C917)</f>
        <v>28</v>
      </c>
      <c r="U917" s="13">
        <f>SUMIFS('Shop Wastage+CS Margin'!A:A,'Shop Wastage+CS Margin'!D:D,'Franchise Wastage '!D917,'Shop Wastage+CS Margin'!C:C,'Franchise Wastage '!C917)</f>
        <v>5</v>
      </c>
      <c r="V917" s="16">
        <f t="shared" si="138"/>
        <v>21.5</v>
      </c>
      <c r="W917" s="3">
        <v>21</v>
      </c>
      <c r="X917" s="7">
        <f t="shared" si="135"/>
        <v>4.75</v>
      </c>
      <c r="Y917" s="7">
        <f t="shared" si="134"/>
        <v>11.75</v>
      </c>
      <c r="AA917" s="18">
        <f>SUMIFS(Sheet3!C:C,Sheet3!B:B,'Franchise Wastage '!D917,Sheet3!A:A,'Franchise Wastage '!C918)</f>
        <v>0</v>
      </c>
      <c r="AC917" s="3">
        <f t="shared" si="139"/>
        <v>7</v>
      </c>
    </row>
    <row r="918" spans="1:29" ht="15" customHeight="1" x14ac:dyDescent="0.25">
      <c r="A918">
        <f t="shared" si="131"/>
        <v>21</v>
      </c>
      <c r="B918" s="20" t="s">
        <v>2142</v>
      </c>
      <c r="C918" s="20" t="s">
        <v>264</v>
      </c>
      <c r="D918" s="20" t="s">
        <v>289</v>
      </c>
      <c r="E918" s="20">
        <v>92.5</v>
      </c>
      <c r="F918" s="20">
        <v>4.5</v>
      </c>
      <c r="G918" s="10" t="s">
        <v>10</v>
      </c>
      <c r="H918" s="9">
        <v>7.5</v>
      </c>
      <c r="I918" s="9"/>
      <c r="J918" s="9">
        <v>1000</v>
      </c>
      <c r="K918" s="5">
        <f t="shared" si="132"/>
        <v>7.5</v>
      </c>
      <c r="L918" s="6">
        <f t="shared" si="137"/>
        <v>0</v>
      </c>
      <c r="M918" s="3"/>
      <c r="N918" s="11">
        <f t="shared" si="133"/>
        <v>15</v>
      </c>
      <c r="O918" s="5"/>
      <c r="P918" s="5">
        <v>1</v>
      </c>
      <c r="Q918" s="5">
        <v>0.25</v>
      </c>
      <c r="R918" s="12">
        <f t="shared" si="136"/>
        <v>16.25</v>
      </c>
      <c r="S918" s="3"/>
      <c r="T918" s="9">
        <f>SUMIFS('Shop Wastage+CS Margin'!F:F,'Shop Wastage+CS Margin'!D:D,'Franchise Wastage '!D918,'Shop Wastage+CS Margin'!C:C,'Franchise Wastage '!C918)</f>
        <v>28</v>
      </c>
      <c r="U918" s="13">
        <f>SUMIFS('Shop Wastage+CS Margin'!A:A,'Shop Wastage+CS Margin'!D:D,'Franchise Wastage '!D918,'Shop Wastage+CS Margin'!C:C,'Franchise Wastage '!C918)</f>
        <v>5</v>
      </c>
      <c r="V918" s="16">
        <f t="shared" si="138"/>
        <v>21.5</v>
      </c>
      <c r="W918" s="3">
        <v>21</v>
      </c>
      <c r="X918" s="7">
        <f t="shared" si="135"/>
        <v>4.75</v>
      </c>
      <c r="Y918" s="7">
        <f t="shared" si="134"/>
        <v>11.75</v>
      </c>
      <c r="AA918" s="18">
        <f>SUMIFS(Sheet3!C:C,Sheet3!B:B,'Franchise Wastage '!D918,Sheet3!A:A,'Franchise Wastage '!C919)</f>
        <v>0</v>
      </c>
      <c r="AC918" s="3">
        <f t="shared" si="139"/>
        <v>7</v>
      </c>
    </row>
    <row r="919" spans="1:29" ht="15" customHeight="1" x14ac:dyDescent="0.25">
      <c r="A919">
        <f t="shared" si="131"/>
        <v>21</v>
      </c>
      <c r="B919" s="20" t="s">
        <v>2142</v>
      </c>
      <c r="C919" s="20" t="s">
        <v>264</v>
      </c>
      <c r="D919" s="20" t="s">
        <v>290</v>
      </c>
      <c r="E919" s="20">
        <v>92.5</v>
      </c>
      <c r="F919" s="20">
        <v>4.5</v>
      </c>
      <c r="G919" s="10" t="s">
        <v>10</v>
      </c>
      <c r="H919" s="9">
        <v>7.5</v>
      </c>
      <c r="I919" s="9"/>
      <c r="J919" s="9">
        <v>1000</v>
      </c>
      <c r="K919" s="5">
        <f t="shared" si="132"/>
        <v>7.5</v>
      </c>
      <c r="L919" s="6">
        <f t="shared" si="137"/>
        <v>0</v>
      </c>
      <c r="M919" s="3"/>
      <c r="N919" s="11">
        <f t="shared" si="133"/>
        <v>15</v>
      </c>
      <c r="O919" s="5"/>
      <c r="P919" s="5">
        <v>1</v>
      </c>
      <c r="Q919" s="5">
        <v>0.25</v>
      </c>
      <c r="R919" s="12">
        <f t="shared" si="136"/>
        <v>16.25</v>
      </c>
      <c r="S919" s="3"/>
      <c r="T919" s="9">
        <f>SUMIFS('Shop Wastage+CS Margin'!F:F,'Shop Wastage+CS Margin'!D:D,'Franchise Wastage '!D919,'Shop Wastage+CS Margin'!C:C,'Franchise Wastage '!C919)</f>
        <v>28</v>
      </c>
      <c r="U919" s="13">
        <f>SUMIFS('Shop Wastage+CS Margin'!A:A,'Shop Wastage+CS Margin'!D:D,'Franchise Wastage '!D919,'Shop Wastage+CS Margin'!C:C,'Franchise Wastage '!C919)</f>
        <v>5</v>
      </c>
      <c r="V919" s="16">
        <f t="shared" si="138"/>
        <v>21.5</v>
      </c>
      <c r="W919" s="3">
        <v>21</v>
      </c>
      <c r="X919" s="7">
        <f t="shared" si="135"/>
        <v>4.75</v>
      </c>
      <c r="Y919" s="7">
        <f t="shared" si="134"/>
        <v>11.75</v>
      </c>
      <c r="AA919" s="18">
        <f>SUMIFS(Sheet3!C:C,Sheet3!B:B,'Franchise Wastage '!D919,Sheet3!A:A,'Franchise Wastage '!C920)</f>
        <v>24</v>
      </c>
      <c r="AC919" s="3">
        <f t="shared" si="139"/>
        <v>7</v>
      </c>
    </row>
    <row r="920" spans="1:29" ht="15" customHeight="1" x14ac:dyDescent="0.25">
      <c r="A920">
        <f t="shared" si="131"/>
        <v>21</v>
      </c>
      <c r="B920" s="20" t="s">
        <v>2142</v>
      </c>
      <c r="C920" s="20" t="s">
        <v>264</v>
      </c>
      <c r="D920" s="20" t="s">
        <v>291</v>
      </c>
      <c r="E920" s="20">
        <v>92.5</v>
      </c>
      <c r="F920" s="20">
        <v>4.5</v>
      </c>
      <c r="G920" s="10" t="s">
        <v>10</v>
      </c>
      <c r="H920" s="9">
        <v>7.5</v>
      </c>
      <c r="I920" s="9"/>
      <c r="J920" s="9">
        <v>1000</v>
      </c>
      <c r="K920" s="5">
        <f t="shared" si="132"/>
        <v>7.5</v>
      </c>
      <c r="L920" s="6">
        <f t="shared" si="137"/>
        <v>0</v>
      </c>
      <c r="M920" s="3"/>
      <c r="N920" s="11">
        <f t="shared" si="133"/>
        <v>15</v>
      </c>
      <c r="O920" s="5"/>
      <c r="P920" s="5">
        <v>1</v>
      </c>
      <c r="Q920" s="5">
        <v>0.25</v>
      </c>
      <c r="R920" s="12">
        <f t="shared" si="136"/>
        <v>16.25</v>
      </c>
      <c r="S920" s="3"/>
      <c r="T920" s="9">
        <f>SUMIFS('Shop Wastage+CS Margin'!F:F,'Shop Wastage+CS Margin'!D:D,'Franchise Wastage '!D920,'Shop Wastage+CS Margin'!C:C,'Franchise Wastage '!C920)</f>
        <v>28</v>
      </c>
      <c r="U920" s="13">
        <f>SUMIFS('Shop Wastage+CS Margin'!A:A,'Shop Wastage+CS Margin'!D:D,'Franchise Wastage '!D920,'Shop Wastage+CS Margin'!C:C,'Franchise Wastage '!C920)</f>
        <v>5</v>
      </c>
      <c r="V920" s="16">
        <f t="shared" si="138"/>
        <v>21.5</v>
      </c>
      <c r="W920" s="3">
        <v>21</v>
      </c>
      <c r="X920" s="7">
        <f t="shared" si="135"/>
        <v>4.75</v>
      </c>
      <c r="Y920" s="7">
        <f t="shared" si="134"/>
        <v>11.75</v>
      </c>
      <c r="AA920" s="18">
        <f>SUMIFS(Sheet3!C:C,Sheet3!B:B,'Franchise Wastage '!D920,Sheet3!A:A,'Franchise Wastage '!C921)</f>
        <v>0</v>
      </c>
      <c r="AC920" s="3">
        <f t="shared" si="139"/>
        <v>7</v>
      </c>
    </row>
    <row r="921" spans="1:29" ht="15" customHeight="1" x14ac:dyDescent="0.25">
      <c r="A921">
        <f t="shared" si="131"/>
        <v>21</v>
      </c>
      <c r="B921" s="20" t="s">
        <v>2142</v>
      </c>
      <c r="C921" s="20" t="s">
        <v>264</v>
      </c>
      <c r="D921" s="20" t="s">
        <v>292</v>
      </c>
      <c r="E921" s="20">
        <v>92.5</v>
      </c>
      <c r="F921" s="20">
        <v>4.5</v>
      </c>
      <c r="G921" s="10" t="s">
        <v>10</v>
      </c>
      <c r="H921" s="9">
        <v>7.5</v>
      </c>
      <c r="I921" s="9"/>
      <c r="J921" s="9">
        <v>1000</v>
      </c>
      <c r="K921" s="5">
        <f t="shared" si="132"/>
        <v>7.5</v>
      </c>
      <c r="L921" s="6">
        <f t="shared" si="137"/>
        <v>0</v>
      </c>
      <c r="M921" s="3"/>
      <c r="N921" s="11">
        <f t="shared" si="133"/>
        <v>15</v>
      </c>
      <c r="O921" s="5"/>
      <c r="P921" s="5">
        <v>1</v>
      </c>
      <c r="Q921" s="5">
        <v>0.25</v>
      </c>
      <c r="R921" s="12">
        <f t="shared" si="136"/>
        <v>16.25</v>
      </c>
      <c r="S921" s="3"/>
      <c r="T921" s="9">
        <f>SUMIFS('Shop Wastage+CS Margin'!F:F,'Shop Wastage+CS Margin'!D:D,'Franchise Wastage '!D921,'Shop Wastage+CS Margin'!C:C,'Franchise Wastage '!C921)</f>
        <v>28</v>
      </c>
      <c r="U921" s="13">
        <f>SUMIFS('Shop Wastage+CS Margin'!A:A,'Shop Wastage+CS Margin'!D:D,'Franchise Wastage '!D921,'Shop Wastage+CS Margin'!C:C,'Franchise Wastage '!C921)</f>
        <v>5</v>
      </c>
      <c r="V921" s="16">
        <f t="shared" si="138"/>
        <v>21.5</v>
      </c>
      <c r="W921" s="3">
        <v>21</v>
      </c>
      <c r="X921" s="7">
        <f t="shared" si="135"/>
        <v>4.75</v>
      </c>
      <c r="Y921" s="7">
        <f t="shared" si="134"/>
        <v>11.75</v>
      </c>
      <c r="AA921" s="18">
        <f>SUMIFS(Sheet3!C:C,Sheet3!B:B,'Franchise Wastage '!D921,Sheet3!A:A,'Franchise Wastage '!C922)</f>
        <v>0</v>
      </c>
      <c r="AC921" s="3">
        <f t="shared" si="139"/>
        <v>7</v>
      </c>
    </row>
    <row r="922" spans="1:29" ht="15" customHeight="1" x14ac:dyDescent="0.25">
      <c r="A922">
        <f t="shared" si="131"/>
        <v>21</v>
      </c>
      <c r="B922" s="20" t="s">
        <v>2142</v>
      </c>
      <c r="C922" s="20" t="s">
        <v>264</v>
      </c>
      <c r="D922" s="20" t="s">
        <v>293</v>
      </c>
      <c r="E922" s="20">
        <v>92.5</v>
      </c>
      <c r="F922" s="20">
        <v>4.5</v>
      </c>
      <c r="G922" s="10" t="s">
        <v>10</v>
      </c>
      <c r="H922" s="9">
        <v>7.5</v>
      </c>
      <c r="I922" s="9"/>
      <c r="J922" s="9">
        <v>1000</v>
      </c>
      <c r="K922" s="5">
        <f t="shared" si="132"/>
        <v>7.5</v>
      </c>
      <c r="L922" s="6">
        <f t="shared" si="137"/>
        <v>0</v>
      </c>
      <c r="M922" s="3"/>
      <c r="N922" s="11">
        <f t="shared" si="133"/>
        <v>15</v>
      </c>
      <c r="O922" s="5"/>
      <c r="P922" s="5">
        <v>1</v>
      </c>
      <c r="Q922" s="5">
        <v>0.25</v>
      </c>
      <c r="R922" s="12">
        <f t="shared" si="136"/>
        <v>16.25</v>
      </c>
      <c r="S922" s="3"/>
      <c r="T922" s="9">
        <f>SUMIFS('Shop Wastage+CS Margin'!F:F,'Shop Wastage+CS Margin'!D:D,'Franchise Wastage '!D922,'Shop Wastage+CS Margin'!C:C,'Franchise Wastage '!C922)</f>
        <v>28</v>
      </c>
      <c r="U922" s="13">
        <f>SUMIFS('Shop Wastage+CS Margin'!A:A,'Shop Wastage+CS Margin'!D:D,'Franchise Wastage '!D922,'Shop Wastage+CS Margin'!C:C,'Franchise Wastage '!C922)</f>
        <v>5</v>
      </c>
      <c r="V922" s="16">
        <f t="shared" si="138"/>
        <v>21.5</v>
      </c>
      <c r="W922" s="3">
        <v>21</v>
      </c>
      <c r="X922" s="7">
        <f t="shared" si="135"/>
        <v>4.75</v>
      </c>
      <c r="Y922" s="7">
        <f t="shared" si="134"/>
        <v>11.75</v>
      </c>
      <c r="AA922" s="18">
        <f>SUMIFS(Sheet3!C:C,Sheet3!B:B,'Franchise Wastage '!D922,Sheet3!A:A,'Franchise Wastage '!C923)</f>
        <v>0</v>
      </c>
      <c r="AC922" s="3">
        <f t="shared" si="139"/>
        <v>7</v>
      </c>
    </row>
    <row r="923" spans="1:29" ht="15" customHeight="1" x14ac:dyDescent="0.25">
      <c r="A923">
        <f t="shared" si="131"/>
        <v>21</v>
      </c>
      <c r="B923" s="20" t="s">
        <v>2142</v>
      </c>
      <c r="C923" s="20" t="s">
        <v>264</v>
      </c>
      <c r="D923" s="20" t="s">
        <v>294</v>
      </c>
      <c r="E923" s="20">
        <v>92.5</v>
      </c>
      <c r="F923" s="20">
        <v>4.5</v>
      </c>
      <c r="G923" s="10" t="s">
        <v>10</v>
      </c>
      <c r="H923" s="9">
        <v>7.5</v>
      </c>
      <c r="I923" s="9"/>
      <c r="J923" s="9">
        <v>1000</v>
      </c>
      <c r="K923" s="5">
        <f t="shared" si="132"/>
        <v>7.5</v>
      </c>
      <c r="L923" s="6">
        <f t="shared" si="137"/>
        <v>0</v>
      </c>
      <c r="M923" s="3"/>
      <c r="N923" s="11">
        <f t="shared" si="133"/>
        <v>15</v>
      </c>
      <c r="O923" s="5"/>
      <c r="P923" s="5">
        <v>1</v>
      </c>
      <c r="Q923" s="5">
        <v>0.25</v>
      </c>
      <c r="R923" s="12">
        <f t="shared" si="136"/>
        <v>16.25</v>
      </c>
      <c r="S923" s="3"/>
      <c r="T923" s="9">
        <f>SUMIFS('Shop Wastage+CS Margin'!F:F,'Shop Wastage+CS Margin'!D:D,'Franchise Wastage '!D923,'Shop Wastage+CS Margin'!C:C,'Franchise Wastage '!C923)</f>
        <v>28</v>
      </c>
      <c r="U923" s="13">
        <f>SUMIFS('Shop Wastage+CS Margin'!A:A,'Shop Wastage+CS Margin'!D:D,'Franchise Wastage '!D923,'Shop Wastage+CS Margin'!C:C,'Franchise Wastage '!C923)</f>
        <v>5</v>
      </c>
      <c r="V923" s="16">
        <f t="shared" si="138"/>
        <v>21.5</v>
      </c>
      <c r="W923" s="3">
        <v>21</v>
      </c>
      <c r="X923" s="7">
        <f t="shared" si="135"/>
        <v>4.75</v>
      </c>
      <c r="Y923" s="7">
        <f t="shared" si="134"/>
        <v>11.75</v>
      </c>
      <c r="AA923" s="18">
        <f>SUMIFS(Sheet3!C:C,Sheet3!B:B,'Franchise Wastage '!D923,Sheet3!A:A,'Franchise Wastage '!C924)</f>
        <v>0</v>
      </c>
      <c r="AC923" s="3">
        <f t="shared" si="139"/>
        <v>7</v>
      </c>
    </row>
    <row r="924" spans="1:29" ht="15" customHeight="1" x14ac:dyDescent="0.25">
      <c r="A924">
        <f t="shared" si="131"/>
        <v>21</v>
      </c>
      <c r="B924" s="20" t="s">
        <v>2142</v>
      </c>
      <c r="C924" s="20" t="s">
        <v>264</v>
      </c>
      <c r="D924" s="20" t="s">
        <v>562</v>
      </c>
      <c r="E924" s="20">
        <v>92.5</v>
      </c>
      <c r="F924" s="20">
        <v>4.5</v>
      </c>
      <c r="G924" s="10" t="s">
        <v>10</v>
      </c>
      <c r="H924" s="9">
        <v>7.5</v>
      </c>
      <c r="I924" s="9"/>
      <c r="J924" s="9">
        <v>1000</v>
      </c>
      <c r="K924" s="5">
        <f t="shared" si="132"/>
        <v>7.5</v>
      </c>
      <c r="L924" s="6">
        <f t="shared" si="137"/>
        <v>0</v>
      </c>
      <c r="M924" s="3"/>
      <c r="N924" s="11">
        <f t="shared" si="133"/>
        <v>15</v>
      </c>
      <c r="O924" s="5"/>
      <c r="P924" s="5">
        <v>1</v>
      </c>
      <c r="Q924" s="5">
        <v>0.25</v>
      </c>
      <c r="R924" s="12">
        <f t="shared" si="136"/>
        <v>16.25</v>
      </c>
      <c r="S924" s="3"/>
      <c r="T924" s="9">
        <f>SUMIFS('Shop Wastage+CS Margin'!F:F,'Shop Wastage+CS Margin'!D:D,'Franchise Wastage '!D924,'Shop Wastage+CS Margin'!C:C,'Franchise Wastage '!C924)</f>
        <v>28</v>
      </c>
      <c r="U924" s="13">
        <f>SUMIFS('Shop Wastage+CS Margin'!A:A,'Shop Wastage+CS Margin'!D:D,'Franchise Wastage '!D924,'Shop Wastage+CS Margin'!C:C,'Franchise Wastage '!C924)</f>
        <v>5</v>
      </c>
      <c r="V924" s="16">
        <f t="shared" si="138"/>
        <v>21.5</v>
      </c>
      <c r="W924" s="3">
        <v>21</v>
      </c>
      <c r="X924" s="7">
        <f t="shared" si="135"/>
        <v>4.75</v>
      </c>
      <c r="Y924" s="7">
        <f t="shared" si="134"/>
        <v>11.75</v>
      </c>
      <c r="AA924" s="18">
        <f>SUMIFS(Sheet3!C:C,Sheet3!B:B,'Franchise Wastage '!D924,Sheet3!A:A,'Franchise Wastage '!C925)</f>
        <v>0</v>
      </c>
      <c r="AC924" s="3">
        <f t="shared" si="139"/>
        <v>7</v>
      </c>
    </row>
    <row r="925" spans="1:29" ht="15" customHeight="1" x14ac:dyDescent="0.25">
      <c r="A925">
        <f t="shared" si="131"/>
        <v>21</v>
      </c>
      <c r="B925" s="20" t="s">
        <v>2142</v>
      </c>
      <c r="C925" s="20" t="s">
        <v>264</v>
      </c>
      <c r="D925" s="20" t="s">
        <v>295</v>
      </c>
      <c r="E925" s="20">
        <v>92.5</v>
      </c>
      <c r="F925" s="20">
        <v>4.5</v>
      </c>
      <c r="G925" s="10" t="s">
        <v>10</v>
      </c>
      <c r="H925" s="9">
        <v>7.5</v>
      </c>
      <c r="I925" s="9"/>
      <c r="J925" s="9">
        <v>1000</v>
      </c>
      <c r="K925" s="5">
        <f t="shared" si="132"/>
        <v>7.5</v>
      </c>
      <c r="L925" s="6">
        <f t="shared" si="137"/>
        <v>0</v>
      </c>
      <c r="M925" s="3"/>
      <c r="N925" s="11">
        <f t="shared" si="133"/>
        <v>15</v>
      </c>
      <c r="O925" s="5"/>
      <c r="P925" s="5">
        <v>1</v>
      </c>
      <c r="Q925" s="5">
        <v>0.25</v>
      </c>
      <c r="R925" s="12">
        <f t="shared" si="136"/>
        <v>16.25</v>
      </c>
      <c r="S925" s="3"/>
      <c r="T925" s="9">
        <f>SUMIFS('Shop Wastage+CS Margin'!F:F,'Shop Wastage+CS Margin'!D:D,'Franchise Wastage '!D925,'Shop Wastage+CS Margin'!C:C,'Franchise Wastage '!C925)</f>
        <v>28</v>
      </c>
      <c r="U925" s="13">
        <f>SUMIFS('Shop Wastage+CS Margin'!A:A,'Shop Wastage+CS Margin'!D:D,'Franchise Wastage '!D925,'Shop Wastage+CS Margin'!C:C,'Franchise Wastage '!C925)</f>
        <v>5</v>
      </c>
      <c r="V925" s="16">
        <f t="shared" si="138"/>
        <v>21.5</v>
      </c>
      <c r="W925" s="3">
        <v>21</v>
      </c>
      <c r="X925" s="7">
        <f t="shared" si="135"/>
        <v>4.75</v>
      </c>
      <c r="Y925" s="7">
        <f t="shared" si="134"/>
        <v>11.75</v>
      </c>
      <c r="AA925" s="18">
        <f>SUMIFS(Sheet3!C:C,Sheet3!B:B,'Franchise Wastage '!D925,Sheet3!A:A,'Franchise Wastage '!C926)</f>
        <v>24</v>
      </c>
      <c r="AC925" s="3">
        <f t="shared" si="139"/>
        <v>7</v>
      </c>
    </row>
    <row r="926" spans="1:29" ht="15" customHeight="1" x14ac:dyDescent="0.25">
      <c r="A926">
        <f t="shared" ref="A926:A988" si="140">W926</f>
        <v>21</v>
      </c>
      <c r="B926" s="20" t="s">
        <v>2142</v>
      </c>
      <c r="C926" s="20" t="s">
        <v>264</v>
      </c>
      <c r="D926" s="20" t="s">
        <v>296</v>
      </c>
      <c r="E926" s="20">
        <v>92.5</v>
      </c>
      <c r="F926" s="20">
        <v>4.5</v>
      </c>
      <c r="G926" s="10" t="s">
        <v>10</v>
      </c>
      <c r="H926" s="9">
        <v>7.5</v>
      </c>
      <c r="I926" s="9"/>
      <c r="J926" s="9">
        <v>1000</v>
      </c>
      <c r="K926" s="5">
        <f t="shared" si="132"/>
        <v>7.5</v>
      </c>
      <c r="L926" s="6">
        <f t="shared" si="137"/>
        <v>0</v>
      </c>
      <c r="M926" s="3"/>
      <c r="N926" s="11">
        <f t="shared" si="133"/>
        <v>15</v>
      </c>
      <c r="O926" s="5"/>
      <c r="P926" s="5">
        <v>1</v>
      </c>
      <c r="Q926" s="5">
        <v>0.25</v>
      </c>
      <c r="R926" s="12">
        <f t="shared" si="136"/>
        <v>16.25</v>
      </c>
      <c r="S926" s="3"/>
      <c r="T926" s="9">
        <f>SUMIFS('Shop Wastage+CS Margin'!F:F,'Shop Wastage+CS Margin'!D:D,'Franchise Wastage '!D926,'Shop Wastage+CS Margin'!C:C,'Franchise Wastage '!C926)</f>
        <v>28</v>
      </c>
      <c r="U926" s="13">
        <f>SUMIFS('Shop Wastage+CS Margin'!A:A,'Shop Wastage+CS Margin'!D:D,'Franchise Wastage '!D926,'Shop Wastage+CS Margin'!C:C,'Franchise Wastage '!C926)</f>
        <v>5</v>
      </c>
      <c r="V926" s="16">
        <f t="shared" si="138"/>
        <v>21.5</v>
      </c>
      <c r="W926" s="3">
        <v>21</v>
      </c>
      <c r="X926" s="7">
        <f t="shared" si="135"/>
        <v>4.75</v>
      </c>
      <c r="Y926" s="7">
        <f t="shared" si="134"/>
        <v>11.75</v>
      </c>
      <c r="AA926" s="18">
        <f>SUMIFS(Sheet3!C:C,Sheet3!B:B,'Franchise Wastage '!D926,Sheet3!A:A,'Franchise Wastage '!C927)</f>
        <v>24</v>
      </c>
      <c r="AC926" s="3">
        <f t="shared" si="139"/>
        <v>7</v>
      </c>
    </row>
    <row r="927" spans="1:29" ht="15" customHeight="1" x14ac:dyDescent="0.25">
      <c r="A927">
        <f t="shared" si="140"/>
        <v>21</v>
      </c>
      <c r="B927" s="20" t="s">
        <v>2142</v>
      </c>
      <c r="C927" s="20" t="s">
        <v>264</v>
      </c>
      <c r="D927" s="20" t="s">
        <v>563</v>
      </c>
      <c r="E927" s="20">
        <v>92.5</v>
      </c>
      <c r="F927" s="20">
        <v>4.5</v>
      </c>
      <c r="G927" s="10" t="s">
        <v>10</v>
      </c>
      <c r="H927" s="9">
        <v>7.5</v>
      </c>
      <c r="I927" s="9"/>
      <c r="J927" s="9">
        <v>1000</v>
      </c>
      <c r="K927" s="5">
        <f t="shared" si="132"/>
        <v>7.5</v>
      </c>
      <c r="L927" s="6">
        <f t="shared" si="137"/>
        <v>0</v>
      </c>
      <c r="M927" s="3"/>
      <c r="N927" s="11">
        <f t="shared" si="133"/>
        <v>15</v>
      </c>
      <c r="O927" s="5"/>
      <c r="P927" s="5">
        <v>1</v>
      </c>
      <c r="Q927" s="5">
        <v>0.25</v>
      </c>
      <c r="R927" s="12">
        <f t="shared" si="136"/>
        <v>16.25</v>
      </c>
      <c r="S927" s="3"/>
      <c r="T927" s="9">
        <f>SUMIFS('Shop Wastage+CS Margin'!F:F,'Shop Wastage+CS Margin'!D:D,'Franchise Wastage '!D927,'Shop Wastage+CS Margin'!C:C,'Franchise Wastage '!C927)</f>
        <v>28</v>
      </c>
      <c r="U927" s="13">
        <f>SUMIFS('Shop Wastage+CS Margin'!A:A,'Shop Wastage+CS Margin'!D:D,'Franchise Wastage '!D927,'Shop Wastage+CS Margin'!C:C,'Franchise Wastage '!C927)</f>
        <v>5</v>
      </c>
      <c r="V927" s="16">
        <f t="shared" si="138"/>
        <v>21.5</v>
      </c>
      <c r="W927" s="3">
        <v>21</v>
      </c>
      <c r="X927" s="7">
        <f t="shared" si="135"/>
        <v>4.75</v>
      </c>
      <c r="Y927" s="7">
        <f t="shared" si="134"/>
        <v>11.75</v>
      </c>
      <c r="AA927" s="18">
        <f>SUMIFS(Sheet3!C:C,Sheet3!B:B,'Franchise Wastage '!D927,Sheet3!A:A,'Franchise Wastage '!C928)</f>
        <v>0</v>
      </c>
      <c r="AC927" s="3">
        <f t="shared" si="139"/>
        <v>7</v>
      </c>
    </row>
    <row r="928" spans="1:29" ht="15" customHeight="1" x14ac:dyDescent="0.25">
      <c r="A928">
        <f t="shared" si="140"/>
        <v>18</v>
      </c>
      <c r="B928" s="20" t="s">
        <v>2142</v>
      </c>
      <c r="C928" s="20" t="s">
        <v>164</v>
      </c>
      <c r="D928" s="20" t="s">
        <v>165</v>
      </c>
      <c r="E928" s="20">
        <v>80</v>
      </c>
      <c r="F928" s="20">
        <v>1.2</v>
      </c>
      <c r="G928" s="10" t="s">
        <v>10</v>
      </c>
      <c r="H928" s="9">
        <v>10</v>
      </c>
      <c r="I928" s="9"/>
      <c r="J928" s="9">
        <v>1000</v>
      </c>
      <c r="K928" s="5">
        <f t="shared" si="132"/>
        <v>2</v>
      </c>
      <c r="L928" s="6">
        <f t="shared" si="137"/>
        <v>0</v>
      </c>
      <c r="M928" s="3"/>
      <c r="N928" s="11">
        <f t="shared" si="133"/>
        <v>12</v>
      </c>
      <c r="O928" s="5"/>
      <c r="P928" s="5">
        <v>1</v>
      </c>
      <c r="Q928" s="5">
        <v>0.25</v>
      </c>
      <c r="R928" s="12">
        <f t="shared" si="136"/>
        <v>13.25</v>
      </c>
      <c r="S928" s="3"/>
      <c r="T928" s="9">
        <f>SUMIFS('Shop Wastage+CS Margin'!F:F,'Shop Wastage+CS Margin'!D:D,'Franchise Wastage '!D928,'Shop Wastage+CS Margin'!C:C,'Franchise Wastage '!C928)</f>
        <v>32</v>
      </c>
      <c r="U928" s="13">
        <f>SUMIFS('Shop Wastage+CS Margin'!A:A,'Shop Wastage+CS Margin'!D:D,'Franchise Wastage '!D928,'Shop Wastage+CS Margin'!C:C,'Franchise Wastage '!C928)</f>
        <v>5</v>
      </c>
      <c r="V928" s="16">
        <f t="shared" si="138"/>
        <v>18.5</v>
      </c>
      <c r="W928" s="3">
        <v>18</v>
      </c>
      <c r="X928" s="7">
        <f t="shared" si="135"/>
        <v>4.75</v>
      </c>
      <c r="Y928" s="7">
        <f t="shared" si="134"/>
        <v>18.75</v>
      </c>
      <c r="AA928" s="18">
        <f>SUMIFS(Sheet3!C:C,Sheet3!B:B,'Franchise Wastage '!D928,Sheet3!A:A,'Franchise Wastage '!C929)</f>
        <v>21.344262295081968</v>
      </c>
      <c r="AC928" s="3">
        <f t="shared" si="139"/>
        <v>14</v>
      </c>
    </row>
    <row r="929" spans="1:29" ht="15" customHeight="1" x14ac:dyDescent="0.25">
      <c r="A929">
        <f t="shared" si="140"/>
        <v>18</v>
      </c>
      <c r="B929" s="20" t="s">
        <v>2142</v>
      </c>
      <c r="C929" s="20" t="s">
        <v>164</v>
      </c>
      <c r="D929" s="20" t="s">
        <v>564</v>
      </c>
      <c r="E929" s="20">
        <v>80</v>
      </c>
      <c r="F929" s="20">
        <v>1.2</v>
      </c>
      <c r="G929" s="10" t="s">
        <v>10</v>
      </c>
      <c r="H929" s="9">
        <v>10</v>
      </c>
      <c r="I929" s="9"/>
      <c r="J929" s="9">
        <v>1000</v>
      </c>
      <c r="K929" s="5">
        <f t="shared" si="132"/>
        <v>2</v>
      </c>
      <c r="L929" s="6">
        <f t="shared" si="137"/>
        <v>0</v>
      </c>
      <c r="M929" s="3"/>
      <c r="N929" s="11">
        <f t="shared" si="133"/>
        <v>12</v>
      </c>
      <c r="O929" s="5"/>
      <c r="P929" s="5">
        <v>1</v>
      </c>
      <c r="Q929" s="5">
        <v>0.25</v>
      </c>
      <c r="R929" s="12">
        <f t="shared" si="136"/>
        <v>13.25</v>
      </c>
      <c r="S929" s="3"/>
      <c r="T929" s="9">
        <f>SUMIFS('Shop Wastage+CS Margin'!F:F,'Shop Wastage+CS Margin'!D:D,'Franchise Wastage '!D929,'Shop Wastage+CS Margin'!C:C,'Franchise Wastage '!C929)</f>
        <v>32</v>
      </c>
      <c r="U929" s="13">
        <f>SUMIFS('Shop Wastage+CS Margin'!A:A,'Shop Wastage+CS Margin'!D:D,'Franchise Wastage '!D929,'Shop Wastage+CS Margin'!C:C,'Franchise Wastage '!C929)</f>
        <v>5</v>
      </c>
      <c r="V929" s="16">
        <f t="shared" si="138"/>
        <v>18.5</v>
      </c>
      <c r="W929" s="3">
        <v>18</v>
      </c>
      <c r="X929" s="7">
        <f t="shared" si="135"/>
        <v>4.75</v>
      </c>
      <c r="Y929" s="7">
        <f t="shared" si="134"/>
        <v>18.75</v>
      </c>
      <c r="AA929" s="18">
        <f>SUMIFS(Sheet3!C:C,Sheet3!B:B,'Franchise Wastage '!D929,Sheet3!A:A,'Franchise Wastage '!C930)</f>
        <v>0</v>
      </c>
      <c r="AC929" s="3">
        <f t="shared" si="139"/>
        <v>14</v>
      </c>
    </row>
    <row r="930" spans="1:29" ht="15" customHeight="1" x14ac:dyDescent="0.25">
      <c r="A930">
        <f t="shared" si="140"/>
        <v>18</v>
      </c>
      <c r="B930" s="20" t="s">
        <v>2142</v>
      </c>
      <c r="C930" s="20" t="s">
        <v>164</v>
      </c>
      <c r="D930" s="20" t="s">
        <v>166</v>
      </c>
      <c r="E930" s="20">
        <v>80</v>
      </c>
      <c r="F930" s="20">
        <v>1.2</v>
      </c>
      <c r="G930" s="10" t="s">
        <v>10</v>
      </c>
      <c r="H930" s="9">
        <v>10</v>
      </c>
      <c r="I930" s="9"/>
      <c r="J930" s="9">
        <v>1000</v>
      </c>
      <c r="K930" s="5">
        <f t="shared" si="132"/>
        <v>2</v>
      </c>
      <c r="L930" s="6">
        <f t="shared" si="137"/>
        <v>0</v>
      </c>
      <c r="M930" s="3"/>
      <c r="N930" s="11">
        <f t="shared" si="133"/>
        <v>12</v>
      </c>
      <c r="O930" s="5"/>
      <c r="P930" s="5">
        <v>1</v>
      </c>
      <c r="Q930" s="5">
        <v>0.25</v>
      </c>
      <c r="R930" s="12">
        <f t="shared" si="136"/>
        <v>13.25</v>
      </c>
      <c r="S930" s="3"/>
      <c r="T930" s="9">
        <f>SUMIFS('Shop Wastage+CS Margin'!F:F,'Shop Wastage+CS Margin'!D:D,'Franchise Wastage '!D930,'Shop Wastage+CS Margin'!C:C,'Franchise Wastage '!C930)</f>
        <v>32</v>
      </c>
      <c r="U930" s="13">
        <f>SUMIFS('Shop Wastage+CS Margin'!A:A,'Shop Wastage+CS Margin'!D:D,'Franchise Wastage '!D930,'Shop Wastage+CS Margin'!C:C,'Franchise Wastage '!C930)</f>
        <v>5</v>
      </c>
      <c r="V930" s="16">
        <f t="shared" si="138"/>
        <v>18.5</v>
      </c>
      <c r="W930" s="3">
        <v>18</v>
      </c>
      <c r="X930" s="7">
        <f t="shared" si="135"/>
        <v>4.75</v>
      </c>
      <c r="Y930" s="7">
        <f t="shared" si="134"/>
        <v>18.75</v>
      </c>
      <c r="AA930" s="18">
        <f>SUMIFS(Sheet3!C:C,Sheet3!B:B,'Franchise Wastage '!D930,Sheet3!A:A,'Franchise Wastage '!C931)</f>
        <v>0</v>
      </c>
      <c r="AC930" s="3">
        <f t="shared" si="139"/>
        <v>14</v>
      </c>
    </row>
    <row r="931" spans="1:29" ht="15" customHeight="1" x14ac:dyDescent="0.25">
      <c r="A931">
        <f t="shared" si="140"/>
        <v>20</v>
      </c>
      <c r="B931" s="20" t="s">
        <v>2142</v>
      </c>
      <c r="C931" s="20" t="s">
        <v>221</v>
      </c>
      <c r="D931" s="20" t="s">
        <v>565</v>
      </c>
      <c r="E931" s="20">
        <v>65</v>
      </c>
      <c r="F931" s="20">
        <v>1.5</v>
      </c>
      <c r="G931" s="10" t="s">
        <v>10</v>
      </c>
      <c r="H931" s="9">
        <v>11</v>
      </c>
      <c r="I931" s="9"/>
      <c r="J931" s="9">
        <v>1000</v>
      </c>
      <c r="K931" s="5">
        <f t="shared" si="132"/>
        <v>2.5</v>
      </c>
      <c r="L931" s="6">
        <f t="shared" si="137"/>
        <v>0</v>
      </c>
      <c r="M931" s="3"/>
      <c r="N931" s="11">
        <f t="shared" si="133"/>
        <v>13.5</v>
      </c>
      <c r="O931" s="5"/>
      <c r="P931" s="5">
        <v>1</v>
      </c>
      <c r="Q931" s="5">
        <v>0.25</v>
      </c>
      <c r="R931" s="12">
        <f t="shared" si="136"/>
        <v>14.75</v>
      </c>
      <c r="S931" s="3"/>
      <c r="T931" s="9">
        <f>SUMIFS('Shop Wastage+CS Margin'!F:F,'Shop Wastage+CS Margin'!D:D,'Franchise Wastage '!D931,'Shop Wastage+CS Margin'!C:C,'Franchise Wastage '!C931)</f>
        <v>40</v>
      </c>
      <c r="U931" s="13">
        <f>SUMIFS('Shop Wastage+CS Margin'!A:A,'Shop Wastage+CS Margin'!D:D,'Franchise Wastage '!D931,'Shop Wastage+CS Margin'!C:C,'Franchise Wastage '!C931)</f>
        <v>5</v>
      </c>
      <c r="V931" s="16">
        <f t="shared" si="138"/>
        <v>20</v>
      </c>
      <c r="W931" s="3">
        <v>20</v>
      </c>
      <c r="X931" s="7">
        <f t="shared" si="135"/>
        <v>5.25</v>
      </c>
      <c r="Y931" s="7">
        <f t="shared" si="134"/>
        <v>25.25</v>
      </c>
      <c r="AA931" s="18">
        <f>SUMIFS(Sheet3!C:C,Sheet3!B:B,'Franchise Wastage '!D931,Sheet3!A:A,'Franchise Wastage '!C932)</f>
        <v>0</v>
      </c>
      <c r="AC931" s="3">
        <f t="shared" si="139"/>
        <v>20</v>
      </c>
    </row>
    <row r="932" spans="1:29" ht="15" customHeight="1" x14ac:dyDescent="0.25">
      <c r="A932">
        <f t="shared" si="140"/>
        <v>26</v>
      </c>
      <c r="B932" s="20" t="s">
        <v>2142</v>
      </c>
      <c r="C932" s="20" t="s">
        <v>443</v>
      </c>
      <c r="D932" s="20" t="s">
        <v>446</v>
      </c>
      <c r="E932" s="20">
        <v>100</v>
      </c>
      <c r="F932" s="20">
        <v>12</v>
      </c>
      <c r="G932" s="10" t="s">
        <v>10</v>
      </c>
      <c r="H932" s="9">
        <v>0</v>
      </c>
      <c r="I932" s="9"/>
      <c r="J932" s="9">
        <v>1000</v>
      </c>
      <c r="K932" s="5">
        <f t="shared" si="132"/>
        <v>20</v>
      </c>
      <c r="L932" s="6">
        <f t="shared" si="137"/>
        <v>0</v>
      </c>
      <c r="M932" s="3"/>
      <c r="N932" s="11">
        <f t="shared" si="133"/>
        <v>20</v>
      </c>
      <c r="O932" s="5"/>
      <c r="P932" s="5">
        <v>1</v>
      </c>
      <c r="Q932" s="5">
        <v>0.25</v>
      </c>
      <c r="R932" s="12">
        <f t="shared" si="136"/>
        <v>21.25</v>
      </c>
      <c r="S932" s="3"/>
      <c r="T932" s="9">
        <f>SUMIFS('Shop Wastage+CS Margin'!F:F,'Shop Wastage+CS Margin'!D:D,'Franchise Wastage '!D932,'Shop Wastage+CS Margin'!C:C,'Franchise Wastage '!C932)</f>
        <v>98</v>
      </c>
      <c r="U932" s="13">
        <f>SUMIFS('Shop Wastage+CS Margin'!A:A,'Shop Wastage+CS Margin'!D:D,'Franchise Wastage '!D932,'Shop Wastage+CS Margin'!C:C,'Franchise Wastage '!C932)</f>
        <v>5</v>
      </c>
      <c r="V932" s="16">
        <f t="shared" si="138"/>
        <v>26.5</v>
      </c>
      <c r="W932" s="3">
        <v>26</v>
      </c>
      <c r="X932" s="7">
        <f t="shared" si="135"/>
        <v>4.75</v>
      </c>
      <c r="Y932" s="7">
        <f t="shared" si="134"/>
        <v>76.75</v>
      </c>
      <c r="AA932" s="18">
        <f>SUMIFS(Sheet3!C:C,Sheet3!B:B,'Franchise Wastage '!D932,Sheet3!A:A,'Franchise Wastage '!C933)</f>
        <v>0</v>
      </c>
      <c r="AC932" s="3">
        <f t="shared" si="139"/>
        <v>72</v>
      </c>
    </row>
    <row r="933" spans="1:29" ht="15" customHeight="1" x14ac:dyDescent="0.25">
      <c r="A933">
        <f t="shared" si="140"/>
        <v>28</v>
      </c>
      <c r="B933" s="20" t="s">
        <v>2142</v>
      </c>
      <c r="C933" s="20" t="s">
        <v>443</v>
      </c>
      <c r="D933" s="20" t="s">
        <v>566</v>
      </c>
      <c r="E933" s="20">
        <v>95</v>
      </c>
      <c r="F933" s="20">
        <v>10</v>
      </c>
      <c r="G933" s="10" t="s">
        <v>10</v>
      </c>
      <c r="H933" s="9">
        <v>5</v>
      </c>
      <c r="I933" s="9"/>
      <c r="J933" s="9">
        <v>1000</v>
      </c>
      <c r="K933" s="5">
        <f t="shared" si="132"/>
        <v>16.666666666666668</v>
      </c>
      <c r="L933" s="6">
        <f t="shared" si="137"/>
        <v>0</v>
      </c>
      <c r="M933" s="3"/>
      <c r="N933" s="11">
        <f t="shared" si="133"/>
        <v>21.666666666666668</v>
      </c>
      <c r="O933" s="5"/>
      <c r="P933" s="5">
        <v>1</v>
      </c>
      <c r="Q933" s="5">
        <v>0.25</v>
      </c>
      <c r="R933" s="12">
        <f t="shared" si="136"/>
        <v>22.916666666666668</v>
      </c>
      <c r="S933" s="3"/>
      <c r="T933" s="9">
        <f>SUMIFS('Shop Wastage+CS Margin'!F:F,'Shop Wastage+CS Margin'!D:D,'Franchise Wastage '!D933,'Shop Wastage+CS Margin'!C:C,'Franchise Wastage '!C933)</f>
        <v>90</v>
      </c>
      <c r="U933" s="13">
        <f>SUMIFS('Shop Wastage+CS Margin'!A:A,'Shop Wastage+CS Margin'!D:D,'Franchise Wastage '!D933,'Shop Wastage+CS Margin'!C:C,'Franchise Wastage '!C933)</f>
        <v>5</v>
      </c>
      <c r="V933" s="16">
        <f t="shared" si="138"/>
        <v>28.166666666666668</v>
      </c>
      <c r="W933" s="3">
        <v>28</v>
      </c>
      <c r="X933" s="7">
        <f t="shared" si="135"/>
        <v>5.0833333333333321</v>
      </c>
      <c r="Y933" s="7">
        <f t="shared" si="134"/>
        <v>67.083333333333329</v>
      </c>
      <c r="AA933" s="18">
        <f>SUMIFS(Sheet3!C:C,Sheet3!B:B,'Franchise Wastage '!D933,Sheet3!A:A,'Franchise Wastage '!C934)</f>
        <v>35</v>
      </c>
      <c r="AC933" s="3">
        <f t="shared" si="139"/>
        <v>62</v>
      </c>
    </row>
    <row r="934" spans="1:29" ht="15" customHeight="1" x14ac:dyDescent="0.25">
      <c r="A934">
        <f t="shared" si="140"/>
        <v>27</v>
      </c>
      <c r="B934" s="20" t="s">
        <v>2142</v>
      </c>
      <c r="C934" s="20" t="s">
        <v>443</v>
      </c>
      <c r="D934" s="20" t="s">
        <v>567</v>
      </c>
      <c r="E934" s="20">
        <v>60</v>
      </c>
      <c r="F934" s="20">
        <v>1.5</v>
      </c>
      <c r="G934" s="10" t="s">
        <v>10</v>
      </c>
      <c r="H934" s="9">
        <v>18</v>
      </c>
      <c r="I934" s="9"/>
      <c r="J934" s="9">
        <v>1000</v>
      </c>
      <c r="K934" s="5">
        <f t="shared" ref="K934:K995" si="141">((IF(G934="Net Wt",F934,"0"))*J934)/($D$1*10)</f>
        <v>2.5</v>
      </c>
      <c r="L934" s="6">
        <f t="shared" si="137"/>
        <v>0</v>
      </c>
      <c r="M934" s="3"/>
      <c r="N934" s="11">
        <f t="shared" ref="N934:N995" si="142">VALUE(K934+L934+H934)</f>
        <v>20.5</v>
      </c>
      <c r="O934" s="5"/>
      <c r="P934" s="5">
        <v>1</v>
      </c>
      <c r="Q934" s="5">
        <v>0.25</v>
      </c>
      <c r="R934" s="12">
        <f t="shared" si="136"/>
        <v>21.75</v>
      </c>
      <c r="S934" s="3"/>
      <c r="T934" s="9">
        <f>SUMIFS('Shop Wastage+CS Margin'!F:F,'Shop Wastage+CS Margin'!D:D,'Franchise Wastage '!D934,'Shop Wastage+CS Margin'!C:C,'Franchise Wastage '!C934)</f>
        <v>50</v>
      </c>
      <c r="U934" s="13">
        <f>SUMIFS('Shop Wastage+CS Margin'!A:A,'Shop Wastage+CS Margin'!D:D,'Franchise Wastage '!D934,'Shop Wastage+CS Margin'!C:C,'Franchise Wastage '!C934)</f>
        <v>5</v>
      </c>
      <c r="V934" s="16">
        <f t="shared" si="138"/>
        <v>27</v>
      </c>
      <c r="W934" s="3">
        <v>27</v>
      </c>
      <c r="X934" s="7">
        <f t="shared" si="135"/>
        <v>5.25</v>
      </c>
      <c r="Y934" s="7">
        <f t="shared" ref="Y934:Y995" si="143">VALUE(T934-R934)</f>
        <v>28.25</v>
      </c>
      <c r="AA934" s="18">
        <f>SUMIFS(Sheet3!C:C,Sheet3!B:B,'Franchise Wastage '!D934,Sheet3!A:A,'Franchise Wastage '!C935)</f>
        <v>28</v>
      </c>
      <c r="AC934" s="3">
        <f t="shared" si="139"/>
        <v>23</v>
      </c>
    </row>
    <row r="935" spans="1:29" ht="15" customHeight="1" x14ac:dyDescent="0.25">
      <c r="A935">
        <f t="shared" si="140"/>
        <v>25</v>
      </c>
      <c r="B935" s="20" t="s">
        <v>2142</v>
      </c>
      <c r="C935" s="20" t="s">
        <v>443</v>
      </c>
      <c r="D935" s="20" t="s">
        <v>567</v>
      </c>
      <c r="E935" s="20">
        <v>95</v>
      </c>
      <c r="F935" s="20">
        <v>8</v>
      </c>
      <c r="G935" s="10" t="s">
        <v>10</v>
      </c>
      <c r="H935" s="9">
        <v>5</v>
      </c>
      <c r="I935" s="9"/>
      <c r="J935" s="9">
        <v>1000</v>
      </c>
      <c r="K935" s="5">
        <f t="shared" si="141"/>
        <v>13.333333333333334</v>
      </c>
      <c r="L935" s="6">
        <f t="shared" si="137"/>
        <v>0</v>
      </c>
      <c r="M935" s="3"/>
      <c r="N935" s="11">
        <f t="shared" si="142"/>
        <v>18.333333333333336</v>
      </c>
      <c r="O935" s="5"/>
      <c r="P935" s="5">
        <v>1</v>
      </c>
      <c r="Q935" s="5">
        <v>0.25</v>
      </c>
      <c r="R935" s="12">
        <f t="shared" si="136"/>
        <v>19.583333333333336</v>
      </c>
      <c r="S935" s="3"/>
      <c r="T935" s="9">
        <f>SUMIFS('Shop Wastage+CS Margin'!F:F,'Shop Wastage+CS Margin'!D:D,'Franchise Wastage '!D935,'Shop Wastage+CS Margin'!C:C,'Franchise Wastage '!C935)</f>
        <v>50</v>
      </c>
      <c r="U935" s="13">
        <f>SUMIFS('Shop Wastage+CS Margin'!A:A,'Shop Wastage+CS Margin'!D:D,'Franchise Wastage '!D935,'Shop Wastage+CS Margin'!C:C,'Franchise Wastage '!C935)</f>
        <v>5</v>
      </c>
      <c r="V935" s="16">
        <f t="shared" si="138"/>
        <v>24.833333333333336</v>
      </c>
      <c r="W935" s="3">
        <v>25</v>
      </c>
      <c r="X935" s="7">
        <f t="shared" ref="X935:X996" si="144">W935-R935</f>
        <v>5.4166666666666643</v>
      </c>
      <c r="Y935" s="7">
        <f t="shared" si="143"/>
        <v>30.416666666666664</v>
      </c>
      <c r="AA935" s="18">
        <f>SUMIFS(Sheet3!C:C,Sheet3!B:B,'Franchise Wastage '!D935,Sheet3!A:A,'Franchise Wastage '!C936)</f>
        <v>28</v>
      </c>
      <c r="AC935" s="3">
        <f t="shared" si="139"/>
        <v>25</v>
      </c>
    </row>
    <row r="936" spans="1:29" ht="15" customHeight="1" x14ac:dyDescent="0.25">
      <c r="A936">
        <f t="shared" si="140"/>
        <v>31</v>
      </c>
      <c r="B936" s="20" t="s">
        <v>2142</v>
      </c>
      <c r="C936" s="20" t="s">
        <v>443</v>
      </c>
      <c r="D936" s="20" t="s">
        <v>568</v>
      </c>
      <c r="E936" s="20">
        <v>60</v>
      </c>
      <c r="F936" s="20">
        <v>4</v>
      </c>
      <c r="G936" s="10" t="s">
        <v>10</v>
      </c>
      <c r="H936" s="9">
        <v>18</v>
      </c>
      <c r="I936" s="9"/>
      <c r="J936" s="9">
        <v>1000</v>
      </c>
      <c r="K936" s="5">
        <f t="shared" si="141"/>
        <v>6.666666666666667</v>
      </c>
      <c r="L936" s="6">
        <f t="shared" si="137"/>
        <v>0</v>
      </c>
      <c r="M936" s="3"/>
      <c r="N936" s="11">
        <f t="shared" si="142"/>
        <v>24.666666666666668</v>
      </c>
      <c r="O936" s="5"/>
      <c r="P936" s="5">
        <v>1</v>
      </c>
      <c r="Q936" s="5">
        <v>0.25</v>
      </c>
      <c r="R936" s="12">
        <f t="shared" si="136"/>
        <v>25.916666666666668</v>
      </c>
      <c r="S936" s="3"/>
      <c r="T936" s="9">
        <f>SUMIFS('Shop Wastage+CS Margin'!F:F,'Shop Wastage+CS Margin'!D:D,'Franchise Wastage '!D936,'Shop Wastage+CS Margin'!C:C,'Franchise Wastage '!C936)</f>
        <v>57</v>
      </c>
      <c r="U936" s="13">
        <f>SUMIFS('Shop Wastage+CS Margin'!A:A,'Shop Wastage+CS Margin'!D:D,'Franchise Wastage '!D936,'Shop Wastage+CS Margin'!C:C,'Franchise Wastage '!C936)</f>
        <v>5</v>
      </c>
      <c r="V936" s="16">
        <f t="shared" si="138"/>
        <v>31.166666666666668</v>
      </c>
      <c r="W936" s="3">
        <v>31</v>
      </c>
      <c r="X936" s="7">
        <f t="shared" si="144"/>
        <v>5.0833333333333321</v>
      </c>
      <c r="Y936" s="7">
        <f t="shared" si="143"/>
        <v>31.083333333333332</v>
      </c>
      <c r="AA936" s="18">
        <f>SUMIFS(Sheet3!C:C,Sheet3!B:B,'Franchise Wastage '!D936,Sheet3!A:A,'Franchise Wastage '!C937)</f>
        <v>35</v>
      </c>
      <c r="AC936" s="3">
        <f t="shared" si="139"/>
        <v>26</v>
      </c>
    </row>
    <row r="937" spans="1:29" ht="15" customHeight="1" x14ac:dyDescent="0.25">
      <c r="A937">
        <f t="shared" si="140"/>
        <v>32</v>
      </c>
      <c r="B937" s="20" t="s">
        <v>2142</v>
      </c>
      <c r="C937" s="20" t="s">
        <v>443</v>
      </c>
      <c r="D937" s="20" t="s">
        <v>569</v>
      </c>
      <c r="E937" s="20">
        <v>60</v>
      </c>
      <c r="F937" s="20">
        <v>4.5</v>
      </c>
      <c r="G937" s="10" t="s">
        <v>10</v>
      </c>
      <c r="H937" s="9">
        <v>18</v>
      </c>
      <c r="I937" s="9"/>
      <c r="J937" s="9">
        <v>1000</v>
      </c>
      <c r="K937" s="5">
        <f t="shared" si="141"/>
        <v>7.5</v>
      </c>
      <c r="L937" s="6">
        <f t="shared" si="137"/>
        <v>0</v>
      </c>
      <c r="M937" s="3"/>
      <c r="N937" s="11">
        <f t="shared" si="142"/>
        <v>25.5</v>
      </c>
      <c r="O937" s="5"/>
      <c r="P937" s="5">
        <v>1</v>
      </c>
      <c r="Q937" s="5">
        <v>0.25</v>
      </c>
      <c r="R937" s="12">
        <f t="shared" si="136"/>
        <v>26.75</v>
      </c>
      <c r="S937" s="3"/>
      <c r="T937" s="9">
        <f>SUMIFS('Shop Wastage+CS Margin'!F:F,'Shop Wastage+CS Margin'!D:D,'Franchise Wastage '!D937,'Shop Wastage+CS Margin'!C:C,'Franchise Wastage '!C937)</f>
        <v>57</v>
      </c>
      <c r="U937" s="13">
        <f>SUMIFS('Shop Wastage+CS Margin'!A:A,'Shop Wastage+CS Margin'!D:D,'Franchise Wastage '!D937,'Shop Wastage+CS Margin'!C:C,'Franchise Wastage '!C937)</f>
        <v>5</v>
      </c>
      <c r="V937" s="16">
        <f t="shared" si="138"/>
        <v>32</v>
      </c>
      <c r="W937" s="3">
        <v>32</v>
      </c>
      <c r="X937" s="7">
        <f t="shared" si="144"/>
        <v>5.25</v>
      </c>
      <c r="Y937" s="7">
        <f t="shared" si="143"/>
        <v>30.25</v>
      </c>
      <c r="AA937" s="18">
        <f>SUMIFS(Sheet3!C:C,Sheet3!B:B,'Franchise Wastage '!D937,Sheet3!A:A,'Franchise Wastage '!C938)</f>
        <v>36.4</v>
      </c>
      <c r="AC937" s="3">
        <f t="shared" si="139"/>
        <v>25</v>
      </c>
    </row>
    <row r="938" spans="1:29" ht="15" customHeight="1" x14ac:dyDescent="0.25">
      <c r="A938">
        <f t="shared" si="140"/>
        <v>30</v>
      </c>
      <c r="B938" s="20" t="s">
        <v>2142</v>
      </c>
      <c r="C938" s="20" t="s">
        <v>443</v>
      </c>
      <c r="D938" s="20" t="s">
        <v>570</v>
      </c>
      <c r="E938" s="20">
        <v>60</v>
      </c>
      <c r="F938" s="20">
        <v>3.5</v>
      </c>
      <c r="G938" s="10" t="s">
        <v>10</v>
      </c>
      <c r="H938" s="9">
        <v>18</v>
      </c>
      <c r="I938" s="9"/>
      <c r="J938" s="9">
        <v>1000</v>
      </c>
      <c r="K938" s="5">
        <f t="shared" si="141"/>
        <v>5.833333333333333</v>
      </c>
      <c r="L938" s="6">
        <f t="shared" si="137"/>
        <v>0</v>
      </c>
      <c r="M938" s="3"/>
      <c r="N938" s="11">
        <f t="shared" si="142"/>
        <v>23.833333333333332</v>
      </c>
      <c r="O938" s="5"/>
      <c r="P938" s="5">
        <v>1</v>
      </c>
      <c r="Q938" s="5">
        <v>0.25</v>
      </c>
      <c r="R938" s="12">
        <f t="shared" si="136"/>
        <v>25.083333333333332</v>
      </c>
      <c r="S938" s="3"/>
      <c r="T938" s="9">
        <f>SUMIFS('Shop Wastage+CS Margin'!F:F,'Shop Wastage+CS Margin'!D:D,'Franchise Wastage '!D938,'Shop Wastage+CS Margin'!C:C,'Franchise Wastage '!C938)</f>
        <v>47</v>
      </c>
      <c r="U938" s="13">
        <f>SUMIFS('Shop Wastage+CS Margin'!A:A,'Shop Wastage+CS Margin'!D:D,'Franchise Wastage '!D938,'Shop Wastage+CS Margin'!C:C,'Franchise Wastage '!C938)</f>
        <v>5</v>
      </c>
      <c r="V938" s="16">
        <f t="shared" si="138"/>
        <v>30.333333333333332</v>
      </c>
      <c r="W938" s="3">
        <v>30</v>
      </c>
      <c r="X938" s="7">
        <f t="shared" si="144"/>
        <v>4.9166666666666679</v>
      </c>
      <c r="Y938" s="7">
        <f t="shared" si="143"/>
        <v>21.916666666666668</v>
      </c>
      <c r="AA938" s="18">
        <f>SUMIFS(Sheet3!C:C,Sheet3!B:B,'Franchise Wastage '!D938,Sheet3!A:A,'Franchise Wastage '!C939)</f>
        <v>32</v>
      </c>
      <c r="AC938" s="3">
        <f t="shared" si="139"/>
        <v>17</v>
      </c>
    </row>
    <row r="939" spans="1:29" ht="15" customHeight="1" x14ac:dyDescent="0.25">
      <c r="A939">
        <f t="shared" si="140"/>
        <v>25</v>
      </c>
      <c r="B939" s="20" t="s">
        <v>2142</v>
      </c>
      <c r="C939" s="20" t="s">
        <v>443</v>
      </c>
      <c r="D939" s="20" t="s">
        <v>570</v>
      </c>
      <c r="E939" s="20">
        <v>95</v>
      </c>
      <c r="F939" s="20">
        <v>8</v>
      </c>
      <c r="G939" s="10" t="s">
        <v>10</v>
      </c>
      <c r="H939" s="9">
        <v>5</v>
      </c>
      <c r="I939" s="9"/>
      <c r="J939" s="9">
        <v>1000</v>
      </c>
      <c r="K939" s="5">
        <f t="shared" si="141"/>
        <v>13.333333333333334</v>
      </c>
      <c r="L939" s="6">
        <f t="shared" si="137"/>
        <v>0</v>
      </c>
      <c r="M939" s="3"/>
      <c r="N939" s="11">
        <f t="shared" si="142"/>
        <v>18.333333333333336</v>
      </c>
      <c r="O939" s="5"/>
      <c r="P939" s="5">
        <v>1</v>
      </c>
      <c r="Q939" s="5">
        <v>0.25</v>
      </c>
      <c r="R939" s="12">
        <f t="shared" si="136"/>
        <v>19.583333333333336</v>
      </c>
      <c r="S939" s="3"/>
      <c r="T939" s="9">
        <f>SUMIFS('Shop Wastage+CS Margin'!F:F,'Shop Wastage+CS Margin'!D:D,'Franchise Wastage '!D939,'Shop Wastage+CS Margin'!C:C,'Franchise Wastage '!C939)</f>
        <v>47</v>
      </c>
      <c r="U939" s="13">
        <f>SUMIFS('Shop Wastage+CS Margin'!A:A,'Shop Wastage+CS Margin'!D:D,'Franchise Wastage '!D939,'Shop Wastage+CS Margin'!C:C,'Franchise Wastage '!C939)</f>
        <v>5</v>
      </c>
      <c r="V939" s="16">
        <f t="shared" si="138"/>
        <v>24.833333333333336</v>
      </c>
      <c r="W939" s="3">
        <v>25</v>
      </c>
      <c r="X939" s="7">
        <f t="shared" si="144"/>
        <v>5.4166666666666643</v>
      </c>
      <c r="Y939" s="7">
        <f t="shared" si="143"/>
        <v>27.416666666666664</v>
      </c>
      <c r="AA939" s="18">
        <f>SUMIFS(Sheet3!C:C,Sheet3!B:B,'Franchise Wastage '!D939,Sheet3!A:A,'Franchise Wastage '!C940)</f>
        <v>32</v>
      </c>
      <c r="AC939" s="3">
        <f t="shared" si="139"/>
        <v>22</v>
      </c>
    </row>
    <row r="940" spans="1:29" ht="15" customHeight="1" x14ac:dyDescent="0.25">
      <c r="A940">
        <f t="shared" si="140"/>
        <v>25</v>
      </c>
      <c r="B940" s="20" t="s">
        <v>2142</v>
      </c>
      <c r="C940" s="20" t="s">
        <v>443</v>
      </c>
      <c r="D940" s="20" t="s">
        <v>571</v>
      </c>
      <c r="E940" s="20">
        <v>60</v>
      </c>
      <c r="F940" s="20">
        <v>6</v>
      </c>
      <c r="G940" s="10" t="s">
        <v>10</v>
      </c>
      <c r="H940" s="9">
        <v>9</v>
      </c>
      <c r="I940" s="9"/>
      <c r="J940" s="9">
        <v>1000</v>
      </c>
      <c r="K940" s="5">
        <f t="shared" si="141"/>
        <v>10</v>
      </c>
      <c r="L940" s="6">
        <f t="shared" si="137"/>
        <v>0</v>
      </c>
      <c r="M940" s="3"/>
      <c r="N940" s="11">
        <f t="shared" si="142"/>
        <v>19</v>
      </c>
      <c r="O940" s="5"/>
      <c r="P940" s="5">
        <v>1</v>
      </c>
      <c r="Q940" s="5">
        <v>0.25</v>
      </c>
      <c r="R940" s="12">
        <f t="shared" si="136"/>
        <v>20.25</v>
      </c>
      <c r="S940" s="3"/>
      <c r="T940" s="9">
        <f>SUMIFS('Shop Wastage+CS Margin'!F:F,'Shop Wastage+CS Margin'!D:D,'Franchise Wastage '!D940,'Shop Wastage+CS Margin'!C:C,'Franchise Wastage '!C940)</f>
        <v>60</v>
      </c>
      <c r="U940" s="13">
        <f>SUMIFS('Shop Wastage+CS Margin'!A:A,'Shop Wastage+CS Margin'!D:D,'Franchise Wastage '!D940,'Shop Wastage+CS Margin'!C:C,'Franchise Wastage '!C940)</f>
        <v>5</v>
      </c>
      <c r="V940" s="16">
        <f t="shared" si="138"/>
        <v>25.5</v>
      </c>
      <c r="W940" s="3">
        <v>25</v>
      </c>
      <c r="X940" s="7">
        <f t="shared" si="144"/>
        <v>4.75</v>
      </c>
      <c r="Y940" s="7">
        <f t="shared" si="143"/>
        <v>39.75</v>
      </c>
      <c r="AA940" s="18">
        <f>SUMIFS(Sheet3!C:C,Sheet3!B:B,'Franchise Wastage '!D940,Sheet3!A:A,'Franchise Wastage '!C941)</f>
        <v>30</v>
      </c>
      <c r="AC940" s="3">
        <f t="shared" si="139"/>
        <v>35</v>
      </c>
    </row>
    <row r="941" spans="1:29" ht="15" customHeight="1" x14ac:dyDescent="0.25">
      <c r="A941">
        <f t="shared" si="140"/>
        <v>25</v>
      </c>
      <c r="B941" s="20" t="s">
        <v>2142</v>
      </c>
      <c r="C941" s="20" t="s">
        <v>443</v>
      </c>
      <c r="D941" s="20" t="s">
        <v>571</v>
      </c>
      <c r="E941" s="20">
        <v>80</v>
      </c>
      <c r="F941" s="20">
        <v>6</v>
      </c>
      <c r="G941" s="10" t="s">
        <v>10</v>
      </c>
      <c r="H941" s="9">
        <v>9</v>
      </c>
      <c r="I941" s="9"/>
      <c r="J941" s="9">
        <v>1000</v>
      </c>
      <c r="K941" s="5">
        <f t="shared" si="141"/>
        <v>10</v>
      </c>
      <c r="L941" s="6">
        <f t="shared" si="137"/>
        <v>0</v>
      </c>
      <c r="M941" s="3"/>
      <c r="N941" s="11">
        <f t="shared" si="142"/>
        <v>19</v>
      </c>
      <c r="O941" s="5"/>
      <c r="P941" s="5">
        <v>1</v>
      </c>
      <c r="Q941" s="5">
        <v>0.25</v>
      </c>
      <c r="R941" s="12">
        <f t="shared" si="136"/>
        <v>20.25</v>
      </c>
      <c r="S941" s="3"/>
      <c r="T941" s="9">
        <f>SUMIFS('Shop Wastage+CS Margin'!F:F,'Shop Wastage+CS Margin'!D:D,'Franchise Wastage '!D941,'Shop Wastage+CS Margin'!C:C,'Franchise Wastage '!C941)</f>
        <v>60</v>
      </c>
      <c r="U941" s="13">
        <f>SUMIFS('Shop Wastage+CS Margin'!A:A,'Shop Wastage+CS Margin'!D:D,'Franchise Wastage '!D941,'Shop Wastage+CS Margin'!C:C,'Franchise Wastage '!C941)</f>
        <v>5</v>
      </c>
      <c r="V941" s="16">
        <f t="shared" si="138"/>
        <v>25.5</v>
      </c>
      <c r="W941" s="3">
        <v>25</v>
      </c>
      <c r="X941" s="7">
        <f t="shared" si="144"/>
        <v>4.75</v>
      </c>
      <c r="Y941" s="7">
        <f t="shared" si="143"/>
        <v>39.75</v>
      </c>
      <c r="AA941" s="18">
        <f>SUMIFS(Sheet3!C:C,Sheet3!B:B,'Franchise Wastage '!D941,Sheet3!A:A,'Franchise Wastage '!C942)</f>
        <v>30</v>
      </c>
      <c r="AC941" s="3">
        <f t="shared" si="139"/>
        <v>35</v>
      </c>
    </row>
    <row r="942" spans="1:29" ht="15" customHeight="1" x14ac:dyDescent="0.25">
      <c r="A942">
        <f t="shared" si="140"/>
        <v>24</v>
      </c>
      <c r="B942" s="20" t="s">
        <v>2142</v>
      </c>
      <c r="C942" s="20" t="s">
        <v>443</v>
      </c>
      <c r="D942" s="20" t="s">
        <v>340</v>
      </c>
      <c r="E942" s="20">
        <v>70</v>
      </c>
      <c r="F942" s="20">
        <v>1.5</v>
      </c>
      <c r="G942" s="10" t="s">
        <v>10</v>
      </c>
      <c r="H942" s="9">
        <v>15</v>
      </c>
      <c r="I942" s="9"/>
      <c r="J942" s="9">
        <v>1000</v>
      </c>
      <c r="K942" s="5">
        <f t="shared" si="141"/>
        <v>2.5</v>
      </c>
      <c r="L942" s="6">
        <f t="shared" si="137"/>
        <v>0</v>
      </c>
      <c r="M942" s="3"/>
      <c r="N942" s="11">
        <f t="shared" si="142"/>
        <v>17.5</v>
      </c>
      <c r="O942" s="5"/>
      <c r="P942" s="5">
        <v>1</v>
      </c>
      <c r="Q942" s="5">
        <v>0.25</v>
      </c>
      <c r="R942" s="12">
        <f t="shared" si="136"/>
        <v>18.75</v>
      </c>
      <c r="S942" s="3"/>
      <c r="T942" s="9">
        <f>SUMIFS('Shop Wastage+CS Margin'!F:F,'Shop Wastage+CS Margin'!D:D,'Franchise Wastage '!D942,'Shop Wastage+CS Margin'!C:C,'Franchise Wastage '!C942)</f>
        <v>40</v>
      </c>
      <c r="U942" s="13">
        <f>SUMIFS('Shop Wastage+CS Margin'!A:A,'Shop Wastage+CS Margin'!D:D,'Franchise Wastage '!D942,'Shop Wastage+CS Margin'!C:C,'Franchise Wastage '!C942)</f>
        <v>5</v>
      </c>
      <c r="V942" s="16">
        <f t="shared" si="138"/>
        <v>24</v>
      </c>
      <c r="W942" s="3">
        <v>24</v>
      </c>
      <c r="X942" s="7">
        <f t="shared" si="144"/>
        <v>5.25</v>
      </c>
      <c r="Y942" s="7">
        <f t="shared" si="143"/>
        <v>21.25</v>
      </c>
      <c r="AA942" s="18">
        <f>SUMIFS(Sheet3!C:C,Sheet3!B:B,'Franchise Wastage '!D942,Sheet3!A:A,'Franchise Wastage '!C943)</f>
        <v>0</v>
      </c>
      <c r="AC942" s="3">
        <f t="shared" si="139"/>
        <v>16</v>
      </c>
    </row>
    <row r="943" spans="1:29" ht="15" customHeight="1" x14ac:dyDescent="0.25">
      <c r="A943">
        <f t="shared" si="140"/>
        <v>31</v>
      </c>
      <c r="B943" s="20" t="s">
        <v>2142</v>
      </c>
      <c r="C943" s="20" t="s">
        <v>443</v>
      </c>
      <c r="D943" s="20" t="s">
        <v>572</v>
      </c>
      <c r="E943" s="20">
        <v>60</v>
      </c>
      <c r="F943" s="20">
        <v>4</v>
      </c>
      <c r="G943" s="10" t="s">
        <v>10</v>
      </c>
      <c r="H943" s="9">
        <v>18</v>
      </c>
      <c r="I943" s="9"/>
      <c r="J943" s="9">
        <v>1000</v>
      </c>
      <c r="K943" s="5">
        <f t="shared" si="141"/>
        <v>6.666666666666667</v>
      </c>
      <c r="L943" s="6">
        <f t="shared" si="137"/>
        <v>0</v>
      </c>
      <c r="M943" s="3"/>
      <c r="N943" s="11">
        <f t="shared" si="142"/>
        <v>24.666666666666668</v>
      </c>
      <c r="O943" s="5"/>
      <c r="P943" s="5">
        <v>1</v>
      </c>
      <c r="Q943" s="5">
        <v>0.25</v>
      </c>
      <c r="R943" s="12">
        <f t="shared" si="136"/>
        <v>25.916666666666668</v>
      </c>
      <c r="S943" s="3"/>
      <c r="T943" s="9">
        <f>SUMIFS('Shop Wastage+CS Margin'!F:F,'Shop Wastage+CS Margin'!D:D,'Franchise Wastage '!D943,'Shop Wastage+CS Margin'!C:C,'Franchise Wastage '!C943)</f>
        <v>60</v>
      </c>
      <c r="U943" s="13">
        <f>SUMIFS('Shop Wastage+CS Margin'!A:A,'Shop Wastage+CS Margin'!D:D,'Franchise Wastage '!D943,'Shop Wastage+CS Margin'!C:C,'Franchise Wastage '!C943)</f>
        <v>5</v>
      </c>
      <c r="V943" s="16">
        <f t="shared" si="138"/>
        <v>31.166666666666668</v>
      </c>
      <c r="W943" s="3">
        <v>31</v>
      </c>
      <c r="X943" s="7">
        <f t="shared" si="144"/>
        <v>5.0833333333333321</v>
      </c>
      <c r="Y943" s="7">
        <f t="shared" si="143"/>
        <v>34.083333333333329</v>
      </c>
      <c r="AA943" s="18">
        <f>SUMIFS(Sheet3!C:C,Sheet3!B:B,'Franchise Wastage '!D943,Sheet3!A:A,'Franchise Wastage '!C944)</f>
        <v>35</v>
      </c>
      <c r="AC943" s="3">
        <f t="shared" si="139"/>
        <v>29</v>
      </c>
    </row>
    <row r="944" spans="1:29" ht="15" customHeight="1" x14ac:dyDescent="0.25">
      <c r="A944">
        <f t="shared" si="140"/>
        <v>23</v>
      </c>
      <c r="B944" s="20" t="s">
        <v>2142</v>
      </c>
      <c r="C944" s="20" t="s">
        <v>443</v>
      </c>
      <c r="D944" s="20" t="s">
        <v>573</v>
      </c>
      <c r="E944" s="20">
        <v>100</v>
      </c>
      <c r="F944" s="20">
        <v>10</v>
      </c>
      <c r="G944" s="10" t="s">
        <v>10</v>
      </c>
      <c r="H944" s="9">
        <v>0</v>
      </c>
      <c r="I944" s="9"/>
      <c r="J944" s="9">
        <v>1000</v>
      </c>
      <c r="K944" s="5">
        <f t="shared" si="141"/>
        <v>16.666666666666668</v>
      </c>
      <c r="L944" s="6">
        <f t="shared" si="137"/>
        <v>0</v>
      </c>
      <c r="M944" s="3"/>
      <c r="N944" s="11">
        <f t="shared" si="142"/>
        <v>16.666666666666668</v>
      </c>
      <c r="O944" s="5"/>
      <c r="P944" s="5">
        <v>1</v>
      </c>
      <c r="Q944" s="5">
        <v>0.25</v>
      </c>
      <c r="R944" s="12">
        <f t="shared" si="136"/>
        <v>17.916666666666668</v>
      </c>
      <c r="S944" s="3"/>
      <c r="T944" s="9">
        <f>SUMIFS('Shop Wastage+CS Margin'!F:F,'Shop Wastage+CS Margin'!D:D,'Franchise Wastage '!D944,'Shop Wastage+CS Margin'!C:C,'Franchise Wastage '!C944)</f>
        <v>47</v>
      </c>
      <c r="U944" s="13">
        <f>SUMIFS('Shop Wastage+CS Margin'!A:A,'Shop Wastage+CS Margin'!D:D,'Franchise Wastage '!D944,'Shop Wastage+CS Margin'!C:C,'Franchise Wastage '!C944)</f>
        <v>5</v>
      </c>
      <c r="V944" s="16">
        <f t="shared" si="138"/>
        <v>23.166666666666668</v>
      </c>
      <c r="W944" s="3">
        <v>23</v>
      </c>
      <c r="X944" s="7">
        <f t="shared" si="144"/>
        <v>5.0833333333333321</v>
      </c>
      <c r="Y944" s="7">
        <f t="shared" si="143"/>
        <v>29.083333333333332</v>
      </c>
      <c r="AA944" s="18">
        <f>SUMIFS(Sheet3!C:C,Sheet3!B:B,'Franchise Wastage '!D944,Sheet3!A:A,'Franchise Wastage '!C945)</f>
        <v>32</v>
      </c>
      <c r="AC944" s="3">
        <f t="shared" si="139"/>
        <v>24</v>
      </c>
    </row>
    <row r="945" spans="1:29" ht="15" customHeight="1" x14ac:dyDescent="0.25">
      <c r="A945">
        <f t="shared" si="140"/>
        <v>30</v>
      </c>
      <c r="B945" s="20" t="s">
        <v>2142</v>
      </c>
      <c r="C945" s="20" t="s">
        <v>443</v>
      </c>
      <c r="D945" s="20" t="s">
        <v>573</v>
      </c>
      <c r="E945" s="20">
        <v>60</v>
      </c>
      <c r="F945" s="20">
        <v>3.5</v>
      </c>
      <c r="G945" s="10" t="s">
        <v>10</v>
      </c>
      <c r="H945" s="9">
        <v>18</v>
      </c>
      <c r="I945" s="9"/>
      <c r="J945" s="9">
        <v>1000</v>
      </c>
      <c r="K945" s="5">
        <f t="shared" si="141"/>
        <v>5.833333333333333</v>
      </c>
      <c r="L945" s="6">
        <f t="shared" si="137"/>
        <v>0</v>
      </c>
      <c r="M945" s="3"/>
      <c r="N945" s="11">
        <f t="shared" si="142"/>
        <v>23.833333333333332</v>
      </c>
      <c r="O945" s="5"/>
      <c r="P945" s="5">
        <v>1</v>
      </c>
      <c r="Q945" s="5">
        <v>0.25</v>
      </c>
      <c r="R945" s="12">
        <f t="shared" ref="R945:R999" si="145">N945+P945+Q945</f>
        <v>25.083333333333332</v>
      </c>
      <c r="S945" s="3"/>
      <c r="T945" s="9">
        <f>SUMIFS('Shop Wastage+CS Margin'!F:F,'Shop Wastage+CS Margin'!D:D,'Franchise Wastage '!D945,'Shop Wastage+CS Margin'!C:C,'Franchise Wastage '!C945)</f>
        <v>47</v>
      </c>
      <c r="U945" s="13">
        <f>SUMIFS('Shop Wastage+CS Margin'!A:A,'Shop Wastage+CS Margin'!D:D,'Franchise Wastage '!D945,'Shop Wastage+CS Margin'!C:C,'Franchise Wastage '!C945)</f>
        <v>5</v>
      </c>
      <c r="V945" s="16">
        <f t="shared" si="138"/>
        <v>30.333333333333332</v>
      </c>
      <c r="W945" s="3">
        <v>30</v>
      </c>
      <c r="X945" s="7">
        <f t="shared" si="144"/>
        <v>4.9166666666666679</v>
      </c>
      <c r="Y945" s="7">
        <f t="shared" si="143"/>
        <v>21.916666666666668</v>
      </c>
      <c r="AA945" s="18">
        <f>SUMIFS(Sheet3!C:C,Sheet3!B:B,'Franchise Wastage '!D945,Sheet3!A:A,'Franchise Wastage '!C946)</f>
        <v>32</v>
      </c>
      <c r="AC945" s="3">
        <f t="shared" si="139"/>
        <v>17</v>
      </c>
    </row>
    <row r="946" spans="1:29" ht="15" customHeight="1" x14ac:dyDescent="0.25">
      <c r="A946">
        <f t="shared" si="140"/>
        <v>25</v>
      </c>
      <c r="B946" s="20" t="s">
        <v>2142</v>
      </c>
      <c r="C946" s="20" t="s">
        <v>443</v>
      </c>
      <c r="D946" s="20" t="s">
        <v>573</v>
      </c>
      <c r="E946" s="20">
        <v>95</v>
      </c>
      <c r="F946" s="20">
        <v>8</v>
      </c>
      <c r="G946" s="10" t="s">
        <v>10</v>
      </c>
      <c r="H946" s="9">
        <v>5</v>
      </c>
      <c r="I946" s="9"/>
      <c r="J946" s="9">
        <v>1000</v>
      </c>
      <c r="K946" s="5">
        <f t="shared" si="141"/>
        <v>13.333333333333334</v>
      </c>
      <c r="L946" s="6">
        <f t="shared" si="137"/>
        <v>0</v>
      </c>
      <c r="M946" s="3"/>
      <c r="N946" s="11">
        <f t="shared" si="142"/>
        <v>18.333333333333336</v>
      </c>
      <c r="O946" s="5"/>
      <c r="P946" s="5">
        <v>1</v>
      </c>
      <c r="Q946" s="5">
        <v>0.25</v>
      </c>
      <c r="R946" s="12">
        <f t="shared" si="145"/>
        <v>19.583333333333336</v>
      </c>
      <c r="S946" s="3"/>
      <c r="T946" s="9">
        <f>SUMIFS('Shop Wastage+CS Margin'!F:F,'Shop Wastage+CS Margin'!D:D,'Franchise Wastage '!D946,'Shop Wastage+CS Margin'!C:C,'Franchise Wastage '!C946)</f>
        <v>47</v>
      </c>
      <c r="U946" s="13">
        <f>SUMIFS('Shop Wastage+CS Margin'!A:A,'Shop Wastage+CS Margin'!D:D,'Franchise Wastage '!D946,'Shop Wastage+CS Margin'!C:C,'Franchise Wastage '!C946)</f>
        <v>5</v>
      </c>
      <c r="V946" s="16">
        <f t="shared" si="138"/>
        <v>24.833333333333336</v>
      </c>
      <c r="W946" s="3">
        <v>25</v>
      </c>
      <c r="X946" s="7">
        <f t="shared" si="144"/>
        <v>5.4166666666666643</v>
      </c>
      <c r="Y946" s="7">
        <f t="shared" si="143"/>
        <v>27.416666666666664</v>
      </c>
      <c r="AA946" s="18">
        <f>SUMIFS(Sheet3!C:C,Sheet3!B:B,'Franchise Wastage '!D946,Sheet3!A:A,'Franchise Wastage '!C947)</f>
        <v>32</v>
      </c>
      <c r="AC946" s="3">
        <f t="shared" si="139"/>
        <v>22</v>
      </c>
    </row>
    <row r="947" spans="1:29" ht="15" customHeight="1" x14ac:dyDescent="0.25">
      <c r="A947">
        <f t="shared" si="140"/>
        <v>20</v>
      </c>
      <c r="B947" s="20" t="s">
        <v>2142</v>
      </c>
      <c r="C947" s="20" t="s">
        <v>443</v>
      </c>
      <c r="D947" s="20" t="s">
        <v>574</v>
      </c>
      <c r="E947" s="20">
        <v>100</v>
      </c>
      <c r="F947" s="20">
        <v>8</v>
      </c>
      <c r="G947" s="10" t="s">
        <v>10</v>
      </c>
      <c r="H947" s="9">
        <v>0</v>
      </c>
      <c r="I947" s="9"/>
      <c r="J947" s="9">
        <v>1000</v>
      </c>
      <c r="K947" s="5">
        <f t="shared" si="141"/>
        <v>13.333333333333334</v>
      </c>
      <c r="L947" s="6">
        <f t="shared" si="137"/>
        <v>0</v>
      </c>
      <c r="M947" s="3"/>
      <c r="N947" s="11">
        <f t="shared" si="142"/>
        <v>13.333333333333334</v>
      </c>
      <c r="O947" s="5"/>
      <c r="P947" s="5">
        <v>1</v>
      </c>
      <c r="Q947" s="5">
        <v>0.25</v>
      </c>
      <c r="R947" s="12">
        <f t="shared" si="145"/>
        <v>14.583333333333334</v>
      </c>
      <c r="S947" s="3"/>
      <c r="T947" s="9">
        <f>SUMIFS('Shop Wastage+CS Margin'!F:F,'Shop Wastage+CS Margin'!D:D,'Franchise Wastage '!D947,'Shop Wastage+CS Margin'!C:C,'Franchise Wastage '!C947)</f>
        <v>45</v>
      </c>
      <c r="U947" s="13">
        <f>SUMIFS('Shop Wastage+CS Margin'!A:A,'Shop Wastage+CS Margin'!D:D,'Franchise Wastage '!D947,'Shop Wastage+CS Margin'!C:C,'Franchise Wastage '!C947)</f>
        <v>5</v>
      </c>
      <c r="V947" s="16">
        <f t="shared" si="138"/>
        <v>19.833333333333336</v>
      </c>
      <c r="W947" s="3">
        <v>20</v>
      </c>
      <c r="X947" s="7">
        <f t="shared" si="144"/>
        <v>5.4166666666666661</v>
      </c>
      <c r="Y947" s="7">
        <f t="shared" si="143"/>
        <v>30.416666666666664</v>
      </c>
      <c r="AA947" s="18">
        <f>SUMIFS(Sheet3!C:C,Sheet3!B:B,'Franchise Wastage '!D947,Sheet3!A:A,'Franchise Wastage '!C948)</f>
        <v>0</v>
      </c>
      <c r="AC947" s="3">
        <f t="shared" si="139"/>
        <v>25</v>
      </c>
    </row>
    <row r="948" spans="1:29" ht="15" customHeight="1" x14ac:dyDescent="0.25">
      <c r="A948">
        <f t="shared" si="140"/>
        <v>30</v>
      </c>
      <c r="B948" s="20" t="s">
        <v>2142</v>
      </c>
      <c r="C948" s="20" t="s">
        <v>443</v>
      </c>
      <c r="D948" s="20" t="s">
        <v>575</v>
      </c>
      <c r="E948" s="20">
        <v>60</v>
      </c>
      <c r="F948" s="20">
        <v>3.5</v>
      </c>
      <c r="G948" s="10" t="s">
        <v>10</v>
      </c>
      <c r="H948" s="9">
        <v>18</v>
      </c>
      <c r="I948" s="9"/>
      <c r="J948" s="9">
        <v>1000</v>
      </c>
      <c r="K948" s="5">
        <f t="shared" si="141"/>
        <v>5.833333333333333</v>
      </c>
      <c r="L948" s="6">
        <f t="shared" ref="L948:L1002" si="146">(((IF(G948="Pcs",F948,"0"))/J948)*1000)/($D$1*10)</f>
        <v>0</v>
      </c>
      <c r="M948" s="3"/>
      <c r="N948" s="11">
        <f t="shared" si="142"/>
        <v>23.833333333333332</v>
      </c>
      <c r="O948" s="5"/>
      <c r="P948" s="5">
        <v>1</v>
      </c>
      <c r="Q948" s="5">
        <v>0.25</v>
      </c>
      <c r="R948" s="12">
        <f t="shared" si="145"/>
        <v>25.083333333333332</v>
      </c>
      <c r="S948" s="3"/>
      <c r="T948" s="9">
        <f>SUMIFS('Shop Wastage+CS Margin'!F:F,'Shop Wastage+CS Margin'!D:D,'Franchise Wastage '!D948,'Shop Wastage+CS Margin'!C:C,'Franchise Wastage '!C948)</f>
        <v>60</v>
      </c>
      <c r="U948" s="13">
        <f>SUMIFS('Shop Wastage+CS Margin'!A:A,'Shop Wastage+CS Margin'!D:D,'Franchise Wastage '!D948,'Shop Wastage+CS Margin'!C:C,'Franchise Wastage '!C948)</f>
        <v>5</v>
      </c>
      <c r="V948" s="16">
        <f t="shared" si="138"/>
        <v>30.333333333333332</v>
      </c>
      <c r="W948" s="3">
        <v>30</v>
      </c>
      <c r="X948" s="7">
        <f t="shared" si="144"/>
        <v>4.9166666666666679</v>
      </c>
      <c r="Y948" s="7">
        <f t="shared" si="143"/>
        <v>34.916666666666671</v>
      </c>
      <c r="AA948" s="18">
        <f>SUMIFS(Sheet3!C:C,Sheet3!B:B,'Franchise Wastage '!D948,Sheet3!A:A,'Franchise Wastage '!C949)</f>
        <v>0</v>
      </c>
      <c r="AC948" s="3">
        <f t="shared" si="139"/>
        <v>30</v>
      </c>
    </row>
    <row r="949" spans="1:29" ht="15" customHeight="1" x14ac:dyDescent="0.25">
      <c r="A949">
        <f t="shared" si="140"/>
        <v>28</v>
      </c>
      <c r="B949" s="20" t="s">
        <v>2142</v>
      </c>
      <c r="C949" s="20" t="s">
        <v>443</v>
      </c>
      <c r="D949" s="20" t="s">
        <v>576</v>
      </c>
      <c r="E949" s="20">
        <v>60</v>
      </c>
      <c r="F949" s="20">
        <v>2</v>
      </c>
      <c r="G949" s="10" t="s">
        <v>10</v>
      </c>
      <c r="H949" s="9">
        <v>18</v>
      </c>
      <c r="I949" s="9"/>
      <c r="J949" s="9">
        <v>1000</v>
      </c>
      <c r="K949" s="5">
        <f t="shared" si="141"/>
        <v>3.3333333333333335</v>
      </c>
      <c r="L949" s="6">
        <f t="shared" si="146"/>
        <v>0</v>
      </c>
      <c r="M949" s="3"/>
      <c r="N949" s="11">
        <f t="shared" si="142"/>
        <v>21.333333333333332</v>
      </c>
      <c r="O949" s="5"/>
      <c r="P949" s="5">
        <v>1</v>
      </c>
      <c r="Q949" s="5">
        <v>0.25</v>
      </c>
      <c r="R949" s="12">
        <f t="shared" si="145"/>
        <v>22.583333333333332</v>
      </c>
      <c r="S949" s="3"/>
      <c r="T949" s="9">
        <f>SUMIFS('Shop Wastage+CS Margin'!F:F,'Shop Wastage+CS Margin'!D:D,'Franchise Wastage '!D949,'Shop Wastage+CS Margin'!C:C,'Franchise Wastage '!C949)</f>
        <v>40</v>
      </c>
      <c r="U949" s="13">
        <f>SUMIFS('Shop Wastage+CS Margin'!A:A,'Shop Wastage+CS Margin'!D:D,'Franchise Wastage '!D949,'Shop Wastage+CS Margin'!C:C,'Franchise Wastage '!C949)</f>
        <v>5</v>
      </c>
      <c r="V949" s="16">
        <f t="shared" si="138"/>
        <v>27.833333333333332</v>
      </c>
      <c r="W949" s="3">
        <v>28</v>
      </c>
      <c r="X949" s="7">
        <f t="shared" si="144"/>
        <v>5.4166666666666679</v>
      </c>
      <c r="Y949" s="7">
        <f t="shared" si="143"/>
        <v>17.416666666666668</v>
      </c>
      <c r="AA949" s="18">
        <f>SUMIFS(Sheet3!C:C,Sheet3!B:B,'Franchise Wastage '!D949,Sheet3!A:A,'Franchise Wastage '!C950)</f>
        <v>0</v>
      </c>
      <c r="AC949" s="3">
        <f t="shared" si="139"/>
        <v>12</v>
      </c>
    </row>
    <row r="950" spans="1:29" ht="15" customHeight="1" x14ac:dyDescent="0.25">
      <c r="A950">
        <f t="shared" si="140"/>
        <v>24</v>
      </c>
      <c r="B950" s="20" t="s">
        <v>2142</v>
      </c>
      <c r="C950" s="20" t="s">
        <v>443</v>
      </c>
      <c r="D950" s="20" t="s">
        <v>576</v>
      </c>
      <c r="E950" s="20">
        <v>80</v>
      </c>
      <c r="F950" s="20">
        <v>3.5</v>
      </c>
      <c r="G950" s="10" t="s">
        <v>10</v>
      </c>
      <c r="H950" s="9">
        <v>12</v>
      </c>
      <c r="I950" s="9"/>
      <c r="J950" s="9">
        <v>1000</v>
      </c>
      <c r="K950" s="5">
        <f t="shared" si="141"/>
        <v>5.833333333333333</v>
      </c>
      <c r="L950" s="6">
        <f t="shared" si="146"/>
        <v>0</v>
      </c>
      <c r="M950" s="3"/>
      <c r="N950" s="11">
        <f t="shared" si="142"/>
        <v>17.833333333333332</v>
      </c>
      <c r="O950" s="5"/>
      <c r="P950" s="5">
        <v>1</v>
      </c>
      <c r="Q950" s="5">
        <v>0.25</v>
      </c>
      <c r="R950" s="12">
        <f t="shared" si="145"/>
        <v>19.083333333333332</v>
      </c>
      <c r="S950" s="3"/>
      <c r="T950" s="9">
        <f>SUMIFS('Shop Wastage+CS Margin'!F:F,'Shop Wastage+CS Margin'!D:D,'Franchise Wastage '!D950,'Shop Wastage+CS Margin'!C:C,'Franchise Wastage '!C950)</f>
        <v>40</v>
      </c>
      <c r="U950" s="13">
        <f>SUMIFS('Shop Wastage+CS Margin'!A:A,'Shop Wastage+CS Margin'!D:D,'Franchise Wastage '!D950,'Shop Wastage+CS Margin'!C:C,'Franchise Wastage '!C950)</f>
        <v>5</v>
      </c>
      <c r="V950" s="16">
        <f t="shared" si="138"/>
        <v>24.333333333333332</v>
      </c>
      <c r="W950" s="3">
        <v>24</v>
      </c>
      <c r="X950" s="7">
        <f t="shared" si="144"/>
        <v>4.9166666666666679</v>
      </c>
      <c r="Y950" s="7">
        <f t="shared" si="143"/>
        <v>20.916666666666668</v>
      </c>
      <c r="AA950" s="18">
        <f>SUMIFS(Sheet3!C:C,Sheet3!B:B,'Franchise Wastage '!D950,Sheet3!A:A,'Franchise Wastage '!C951)</f>
        <v>0</v>
      </c>
      <c r="AC950" s="3">
        <f t="shared" si="139"/>
        <v>16</v>
      </c>
    </row>
    <row r="951" spans="1:29" ht="15" customHeight="1" x14ac:dyDescent="0.25">
      <c r="A951">
        <f t="shared" si="140"/>
        <v>31.5</v>
      </c>
      <c r="B951" s="20" t="s">
        <v>2142</v>
      </c>
      <c r="C951" s="20" t="s">
        <v>443</v>
      </c>
      <c r="D951" s="20" t="s">
        <v>577</v>
      </c>
      <c r="E951" s="20">
        <v>60</v>
      </c>
      <c r="F951" s="20">
        <v>4.5</v>
      </c>
      <c r="G951" s="10" t="s">
        <v>10</v>
      </c>
      <c r="H951" s="9">
        <v>18</v>
      </c>
      <c r="I951" s="9"/>
      <c r="J951" s="9">
        <v>1000</v>
      </c>
      <c r="K951" s="5">
        <f t="shared" si="141"/>
        <v>7.5</v>
      </c>
      <c r="L951" s="6">
        <f t="shared" si="146"/>
        <v>0</v>
      </c>
      <c r="M951" s="3"/>
      <c r="N951" s="11">
        <f t="shared" si="142"/>
        <v>25.5</v>
      </c>
      <c r="O951" s="5"/>
      <c r="P951" s="5">
        <v>1</v>
      </c>
      <c r="Q951" s="5">
        <v>0.25</v>
      </c>
      <c r="R951" s="12">
        <f t="shared" si="145"/>
        <v>26.75</v>
      </c>
      <c r="S951" s="3"/>
      <c r="T951" s="9">
        <f>SUMIFS('Shop Wastage+CS Margin'!F:F,'Shop Wastage+CS Margin'!D:D,'Franchise Wastage '!D951,'Shop Wastage+CS Margin'!C:C,'Franchise Wastage '!C951)</f>
        <v>54</v>
      </c>
      <c r="U951" s="13">
        <f>SUMIFS('Shop Wastage+CS Margin'!A:A,'Shop Wastage+CS Margin'!D:D,'Franchise Wastage '!D951,'Shop Wastage+CS Margin'!C:C,'Franchise Wastage '!C951)</f>
        <v>5</v>
      </c>
      <c r="V951" s="16">
        <f t="shared" si="138"/>
        <v>32</v>
      </c>
      <c r="W951" s="3">
        <v>31.5</v>
      </c>
      <c r="X951" s="7">
        <f t="shared" si="144"/>
        <v>4.75</v>
      </c>
      <c r="Y951" s="7">
        <f t="shared" si="143"/>
        <v>27.25</v>
      </c>
      <c r="AA951" s="18">
        <f>SUMIFS(Sheet3!C:C,Sheet3!B:B,'Franchise Wastage '!D951,Sheet3!A:A,'Franchise Wastage '!C952)</f>
        <v>36</v>
      </c>
      <c r="AC951" s="3">
        <f t="shared" si="139"/>
        <v>22.5</v>
      </c>
    </row>
    <row r="952" spans="1:29" ht="15" customHeight="1" x14ac:dyDescent="0.25">
      <c r="A952">
        <f t="shared" si="140"/>
        <v>20</v>
      </c>
      <c r="B952" s="20" t="s">
        <v>2142</v>
      </c>
      <c r="C952" s="20" t="s">
        <v>443</v>
      </c>
      <c r="D952" s="20" t="s">
        <v>578</v>
      </c>
      <c r="E952" s="20">
        <v>100</v>
      </c>
      <c r="F952" s="20">
        <v>8</v>
      </c>
      <c r="G952" s="10" t="s">
        <v>10</v>
      </c>
      <c r="H952" s="9">
        <v>0</v>
      </c>
      <c r="I952" s="9"/>
      <c r="J952" s="9">
        <v>1000</v>
      </c>
      <c r="K952" s="5">
        <f t="shared" si="141"/>
        <v>13.333333333333334</v>
      </c>
      <c r="L952" s="6">
        <f t="shared" si="146"/>
        <v>0</v>
      </c>
      <c r="M952" s="3"/>
      <c r="N952" s="11">
        <f t="shared" si="142"/>
        <v>13.333333333333334</v>
      </c>
      <c r="O952" s="5"/>
      <c r="P952" s="5">
        <v>1</v>
      </c>
      <c r="Q952" s="5">
        <v>0.25</v>
      </c>
      <c r="R952" s="12">
        <f t="shared" si="145"/>
        <v>14.583333333333334</v>
      </c>
      <c r="S952" s="3"/>
      <c r="T952" s="9">
        <f>SUMIFS('Shop Wastage+CS Margin'!F:F,'Shop Wastage+CS Margin'!D:D,'Franchise Wastage '!D952,'Shop Wastage+CS Margin'!C:C,'Franchise Wastage '!C952)</f>
        <v>45</v>
      </c>
      <c r="U952" s="13">
        <f>SUMIFS('Shop Wastage+CS Margin'!A:A,'Shop Wastage+CS Margin'!D:D,'Franchise Wastage '!D952,'Shop Wastage+CS Margin'!C:C,'Franchise Wastage '!C952)</f>
        <v>5</v>
      </c>
      <c r="V952" s="16">
        <f t="shared" si="138"/>
        <v>19.833333333333336</v>
      </c>
      <c r="W952" s="3">
        <v>20</v>
      </c>
      <c r="X952" s="7">
        <f t="shared" si="144"/>
        <v>5.4166666666666661</v>
      </c>
      <c r="Y952" s="7">
        <f t="shared" si="143"/>
        <v>30.416666666666664</v>
      </c>
      <c r="AA952" s="18">
        <f>SUMIFS(Sheet3!C:C,Sheet3!B:B,'Franchise Wastage '!D952,Sheet3!A:A,'Franchise Wastage '!C953)</f>
        <v>28</v>
      </c>
      <c r="AC952" s="3">
        <f t="shared" si="139"/>
        <v>25</v>
      </c>
    </row>
    <row r="953" spans="1:29" ht="15" customHeight="1" x14ac:dyDescent="0.25">
      <c r="A953">
        <f t="shared" si="140"/>
        <v>30</v>
      </c>
      <c r="B953" s="20" t="s">
        <v>2142</v>
      </c>
      <c r="C953" s="20" t="s">
        <v>443</v>
      </c>
      <c r="D953" s="20" t="s">
        <v>578</v>
      </c>
      <c r="E953" s="20">
        <v>60</v>
      </c>
      <c r="F953" s="20">
        <v>3.5</v>
      </c>
      <c r="G953" s="10" t="s">
        <v>10</v>
      </c>
      <c r="H953" s="9">
        <v>18</v>
      </c>
      <c r="I953" s="9"/>
      <c r="J953" s="9">
        <v>1000</v>
      </c>
      <c r="K953" s="5">
        <f t="shared" si="141"/>
        <v>5.833333333333333</v>
      </c>
      <c r="L953" s="6">
        <f t="shared" si="146"/>
        <v>0</v>
      </c>
      <c r="M953" s="3"/>
      <c r="N953" s="11">
        <f t="shared" si="142"/>
        <v>23.833333333333332</v>
      </c>
      <c r="O953" s="5"/>
      <c r="P953" s="5">
        <v>1</v>
      </c>
      <c r="Q953" s="5">
        <v>0.25</v>
      </c>
      <c r="R953" s="12">
        <f t="shared" si="145"/>
        <v>25.083333333333332</v>
      </c>
      <c r="S953" s="3"/>
      <c r="T953" s="9">
        <f>SUMIFS('Shop Wastage+CS Margin'!F:F,'Shop Wastage+CS Margin'!D:D,'Franchise Wastage '!D953,'Shop Wastage+CS Margin'!C:C,'Franchise Wastage '!C953)</f>
        <v>45</v>
      </c>
      <c r="U953" s="13">
        <f>SUMIFS('Shop Wastage+CS Margin'!A:A,'Shop Wastage+CS Margin'!D:D,'Franchise Wastage '!D953,'Shop Wastage+CS Margin'!C:C,'Franchise Wastage '!C953)</f>
        <v>5</v>
      </c>
      <c r="V953" s="16">
        <f t="shared" si="138"/>
        <v>30.333333333333332</v>
      </c>
      <c r="W953" s="3">
        <v>30</v>
      </c>
      <c r="X953" s="7">
        <f t="shared" si="144"/>
        <v>4.9166666666666679</v>
      </c>
      <c r="Y953" s="7">
        <f t="shared" si="143"/>
        <v>19.916666666666668</v>
      </c>
      <c r="AA953" s="18">
        <f>SUMIFS(Sheet3!C:C,Sheet3!B:B,'Franchise Wastage '!D953,Sheet3!A:A,'Franchise Wastage '!C954)</f>
        <v>28</v>
      </c>
      <c r="AC953" s="3">
        <f t="shared" si="139"/>
        <v>15</v>
      </c>
    </row>
    <row r="954" spans="1:29" ht="15" customHeight="1" x14ac:dyDescent="0.25">
      <c r="A954">
        <f t="shared" si="140"/>
        <v>30</v>
      </c>
      <c r="B954" s="20" t="s">
        <v>2142</v>
      </c>
      <c r="C954" s="20" t="s">
        <v>443</v>
      </c>
      <c r="D954" s="20" t="s">
        <v>579</v>
      </c>
      <c r="E954" s="20">
        <v>60</v>
      </c>
      <c r="F954" s="20">
        <v>3.5</v>
      </c>
      <c r="G954" s="10" t="s">
        <v>10</v>
      </c>
      <c r="H954" s="9">
        <v>18</v>
      </c>
      <c r="I954" s="9"/>
      <c r="J954" s="9">
        <v>1000</v>
      </c>
      <c r="K954" s="5">
        <f t="shared" si="141"/>
        <v>5.833333333333333</v>
      </c>
      <c r="L954" s="6">
        <f t="shared" si="146"/>
        <v>0</v>
      </c>
      <c r="M954" s="3"/>
      <c r="N954" s="11">
        <f t="shared" si="142"/>
        <v>23.833333333333332</v>
      </c>
      <c r="O954" s="5"/>
      <c r="P954" s="5">
        <v>1</v>
      </c>
      <c r="Q954" s="5">
        <v>0.25</v>
      </c>
      <c r="R954" s="12">
        <f t="shared" si="145"/>
        <v>25.083333333333332</v>
      </c>
      <c r="S954" s="3"/>
      <c r="T954" s="9">
        <f>SUMIFS('Shop Wastage+CS Margin'!F:F,'Shop Wastage+CS Margin'!D:D,'Franchise Wastage '!D954,'Shop Wastage+CS Margin'!C:C,'Franchise Wastage '!C954)</f>
        <v>60</v>
      </c>
      <c r="U954" s="13">
        <f>SUMIFS('Shop Wastage+CS Margin'!A:A,'Shop Wastage+CS Margin'!D:D,'Franchise Wastage '!D954,'Shop Wastage+CS Margin'!C:C,'Franchise Wastage '!C954)</f>
        <v>5</v>
      </c>
      <c r="V954" s="16">
        <f t="shared" si="138"/>
        <v>30.333333333333332</v>
      </c>
      <c r="W954" s="3">
        <v>30</v>
      </c>
      <c r="X954" s="7">
        <f t="shared" si="144"/>
        <v>4.9166666666666679</v>
      </c>
      <c r="Y954" s="7">
        <f t="shared" si="143"/>
        <v>34.916666666666671</v>
      </c>
      <c r="AA954" s="18">
        <f>SUMIFS(Sheet3!C:C,Sheet3!B:B,'Franchise Wastage '!D954,Sheet3!A:A,'Franchise Wastage '!C955)</f>
        <v>30</v>
      </c>
      <c r="AC954" s="3">
        <f t="shared" si="139"/>
        <v>30</v>
      </c>
    </row>
    <row r="955" spans="1:29" ht="15" customHeight="1" x14ac:dyDescent="0.25">
      <c r="A955">
        <f t="shared" si="140"/>
        <v>25</v>
      </c>
      <c r="B955" s="20" t="s">
        <v>2142</v>
      </c>
      <c r="C955" s="20" t="s">
        <v>443</v>
      </c>
      <c r="D955" s="20" t="s">
        <v>579</v>
      </c>
      <c r="E955" s="20">
        <v>95</v>
      </c>
      <c r="F955" s="20">
        <v>8</v>
      </c>
      <c r="G955" s="10" t="s">
        <v>10</v>
      </c>
      <c r="H955" s="9">
        <v>5</v>
      </c>
      <c r="I955" s="9"/>
      <c r="J955" s="9">
        <v>1000</v>
      </c>
      <c r="K955" s="5">
        <f t="shared" si="141"/>
        <v>13.333333333333334</v>
      </c>
      <c r="L955" s="6">
        <f t="shared" si="146"/>
        <v>0</v>
      </c>
      <c r="M955" s="3"/>
      <c r="N955" s="11">
        <f t="shared" si="142"/>
        <v>18.333333333333336</v>
      </c>
      <c r="O955" s="5"/>
      <c r="P955" s="5">
        <v>1</v>
      </c>
      <c r="Q955" s="5">
        <v>0.25</v>
      </c>
      <c r="R955" s="12">
        <f t="shared" si="145"/>
        <v>19.583333333333336</v>
      </c>
      <c r="S955" s="3"/>
      <c r="T955" s="9">
        <f>SUMIFS('Shop Wastage+CS Margin'!F:F,'Shop Wastage+CS Margin'!D:D,'Franchise Wastage '!D955,'Shop Wastage+CS Margin'!C:C,'Franchise Wastage '!C955)</f>
        <v>60</v>
      </c>
      <c r="U955" s="13">
        <f>SUMIFS('Shop Wastage+CS Margin'!A:A,'Shop Wastage+CS Margin'!D:D,'Franchise Wastage '!D955,'Shop Wastage+CS Margin'!C:C,'Franchise Wastage '!C955)</f>
        <v>5</v>
      </c>
      <c r="V955" s="16">
        <f t="shared" si="138"/>
        <v>24.833333333333336</v>
      </c>
      <c r="W955" s="3">
        <v>25</v>
      </c>
      <c r="X955" s="7">
        <f t="shared" si="144"/>
        <v>5.4166666666666643</v>
      </c>
      <c r="Y955" s="7">
        <f t="shared" si="143"/>
        <v>40.416666666666664</v>
      </c>
      <c r="AA955" s="18">
        <f>SUMIFS(Sheet3!C:C,Sheet3!B:B,'Franchise Wastage '!D955,Sheet3!A:A,'Franchise Wastage '!C956)</f>
        <v>30</v>
      </c>
      <c r="AC955" s="3">
        <f t="shared" si="139"/>
        <v>35</v>
      </c>
    </row>
    <row r="956" spans="1:29" ht="15" customHeight="1" x14ac:dyDescent="0.25">
      <c r="A956">
        <f t="shared" si="140"/>
        <v>25</v>
      </c>
      <c r="B956" s="20" t="s">
        <v>2142</v>
      </c>
      <c r="C956" s="20" t="s">
        <v>443</v>
      </c>
      <c r="D956" s="20" t="s">
        <v>580</v>
      </c>
      <c r="E956" s="20">
        <v>100</v>
      </c>
      <c r="F956" s="20">
        <v>11</v>
      </c>
      <c r="G956" s="10" t="s">
        <v>10</v>
      </c>
      <c r="H956" s="9">
        <v>0</v>
      </c>
      <c r="I956" s="9"/>
      <c r="J956" s="9">
        <v>1000</v>
      </c>
      <c r="K956" s="5">
        <f t="shared" si="141"/>
        <v>18.333333333333332</v>
      </c>
      <c r="L956" s="6">
        <f t="shared" si="146"/>
        <v>0</v>
      </c>
      <c r="M956" s="3"/>
      <c r="N956" s="11">
        <f t="shared" si="142"/>
        <v>18.333333333333332</v>
      </c>
      <c r="O956" s="5"/>
      <c r="P956" s="5">
        <v>1</v>
      </c>
      <c r="Q956" s="5">
        <v>0.25</v>
      </c>
      <c r="R956" s="12">
        <f t="shared" si="145"/>
        <v>19.583333333333332</v>
      </c>
      <c r="S956" s="3"/>
      <c r="T956" s="9">
        <f>SUMIFS('Shop Wastage+CS Margin'!F:F,'Shop Wastage+CS Margin'!D:D,'Franchise Wastage '!D956,'Shop Wastage+CS Margin'!C:C,'Franchise Wastage '!C956)</f>
        <v>50</v>
      </c>
      <c r="U956" s="13">
        <f>SUMIFS('Shop Wastage+CS Margin'!A:A,'Shop Wastage+CS Margin'!D:D,'Franchise Wastage '!D956,'Shop Wastage+CS Margin'!C:C,'Franchise Wastage '!C956)</f>
        <v>5</v>
      </c>
      <c r="V956" s="16">
        <f t="shared" si="138"/>
        <v>24.833333333333332</v>
      </c>
      <c r="W956" s="3">
        <v>25</v>
      </c>
      <c r="X956" s="7">
        <f t="shared" si="144"/>
        <v>5.4166666666666679</v>
      </c>
      <c r="Y956" s="7">
        <f t="shared" si="143"/>
        <v>30.416666666666668</v>
      </c>
      <c r="AA956" s="18">
        <f>SUMIFS(Sheet3!C:C,Sheet3!B:B,'Franchise Wastage '!D956,Sheet3!A:A,'Franchise Wastage '!C957)</f>
        <v>0</v>
      </c>
      <c r="AC956" s="3">
        <f t="shared" si="139"/>
        <v>25</v>
      </c>
    </row>
    <row r="957" spans="1:29" ht="15" customHeight="1" x14ac:dyDescent="0.25">
      <c r="A957">
        <f t="shared" si="140"/>
        <v>53</v>
      </c>
      <c r="B957" s="20" t="s">
        <v>2142</v>
      </c>
      <c r="C957" s="20" t="s">
        <v>443</v>
      </c>
      <c r="D957" s="20" t="s">
        <v>342</v>
      </c>
      <c r="E957" s="20">
        <v>95</v>
      </c>
      <c r="F957" s="20">
        <v>25</v>
      </c>
      <c r="G957" s="10" t="s">
        <v>10</v>
      </c>
      <c r="H957" s="9">
        <v>5</v>
      </c>
      <c r="I957" s="9"/>
      <c r="J957" s="9">
        <v>1000</v>
      </c>
      <c r="K957" s="5">
        <f t="shared" si="141"/>
        <v>41.666666666666664</v>
      </c>
      <c r="L957" s="6">
        <f t="shared" si="146"/>
        <v>0</v>
      </c>
      <c r="M957" s="3"/>
      <c r="N957" s="11">
        <f t="shared" si="142"/>
        <v>46.666666666666664</v>
      </c>
      <c r="O957" s="5"/>
      <c r="P957" s="5">
        <v>1</v>
      </c>
      <c r="Q957" s="5">
        <v>0.25</v>
      </c>
      <c r="R957" s="12">
        <f t="shared" si="145"/>
        <v>47.916666666666664</v>
      </c>
      <c r="S957" s="3"/>
      <c r="T957" s="9">
        <f>SUMIFS('Shop Wastage+CS Margin'!F:F,'Shop Wastage+CS Margin'!D:D,'Franchise Wastage '!D957,'Shop Wastage+CS Margin'!C:C,'Franchise Wastage '!C957)</f>
        <v>130</v>
      </c>
      <c r="U957" s="13">
        <f>SUMIFS('Shop Wastage+CS Margin'!A:A,'Shop Wastage+CS Margin'!D:D,'Franchise Wastage '!D957,'Shop Wastage+CS Margin'!C:C,'Franchise Wastage '!C957)</f>
        <v>5</v>
      </c>
      <c r="V957" s="16">
        <f t="shared" si="138"/>
        <v>53.166666666666664</v>
      </c>
      <c r="W957" s="3">
        <v>53</v>
      </c>
      <c r="X957" s="7">
        <f t="shared" si="144"/>
        <v>5.0833333333333357</v>
      </c>
      <c r="Y957" s="7">
        <f t="shared" si="143"/>
        <v>82.083333333333343</v>
      </c>
      <c r="AA957" s="18">
        <f>SUMIFS(Sheet3!C:C,Sheet3!B:B,'Franchise Wastage '!D957,Sheet3!A:A,'Franchise Wastage '!C958)</f>
        <v>70</v>
      </c>
      <c r="AC957" s="3">
        <f t="shared" si="139"/>
        <v>77</v>
      </c>
    </row>
    <row r="958" spans="1:29" ht="15" customHeight="1" x14ac:dyDescent="0.25">
      <c r="A958">
        <f t="shared" si="140"/>
        <v>32</v>
      </c>
      <c r="B958" s="20" t="s">
        <v>2142</v>
      </c>
      <c r="C958" s="20" t="s">
        <v>443</v>
      </c>
      <c r="D958" s="20" t="s">
        <v>581</v>
      </c>
      <c r="E958" s="20">
        <v>60</v>
      </c>
      <c r="F958" s="20">
        <v>4.5</v>
      </c>
      <c r="G958" s="10" t="s">
        <v>10</v>
      </c>
      <c r="H958" s="9">
        <v>18</v>
      </c>
      <c r="I958" s="9"/>
      <c r="J958" s="9">
        <v>1000</v>
      </c>
      <c r="K958" s="5">
        <f t="shared" si="141"/>
        <v>7.5</v>
      </c>
      <c r="L958" s="6">
        <f t="shared" si="146"/>
        <v>0</v>
      </c>
      <c r="M958" s="3"/>
      <c r="N958" s="11">
        <f t="shared" si="142"/>
        <v>25.5</v>
      </c>
      <c r="O958" s="5"/>
      <c r="P958" s="5">
        <v>1</v>
      </c>
      <c r="Q958" s="5">
        <v>0.25</v>
      </c>
      <c r="R958" s="12">
        <f t="shared" si="145"/>
        <v>26.75</v>
      </c>
      <c r="S958" s="3"/>
      <c r="T958" s="9">
        <f>SUMIFS('Shop Wastage+CS Margin'!F:F,'Shop Wastage+CS Margin'!D:D,'Franchise Wastage '!D958,'Shop Wastage+CS Margin'!C:C,'Franchise Wastage '!C958)</f>
        <v>46</v>
      </c>
      <c r="U958" s="13">
        <f>SUMIFS('Shop Wastage+CS Margin'!A:A,'Shop Wastage+CS Margin'!D:D,'Franchise Wastage '!D958,'Shop Wastage+CS Margin'!C:C,'Franchise Wastage '!C958)</f>
        <v>5</v>
      </c>
      <c r="V958" s="16">
        <f t="shared" si="138"/>
        <v>32</v>
      </c>
      <c r="W958" s="3">
        <v>32</v>
      </c>
      <c r="X958" s="7">
        <f t="shared" si="144"/>
        <v>5.25</v>
      </c>
      <c r="Y958" s="7">
        <f t="shared" si="143"/>
        <v>19.25</v>
      </c>
      <c r="AA958" s="18">
        <f>SUMIFS(Sheet3!C:C,Sheet3!B:B,'Franchise Wastage '!D958,Sheet3!A:A,'Franchise Wastage '!#REF!)</f>
        <v>0</v>
      </c>
      <c r="AC958" s="3">
        <f t="shared" si="139"/>
        <v>14</v>
      </c>
    </row>
    <row r="959" spans="1:29" ht="15" customHeight="1" x14ac:dyDescent="0.25">
      <c r="A959">
        <f t="shared" si="140"/>
        <v>30</v>
      </c>
      <c r="B959" s="20" t="s">
        <v>2142</v>
      </c>
      <c r="C959" s="20" t="s">
        <v>584</v>
      </c>
      <c r="D959" s="20" t="s">
        <v>585</v>
      </c>
      <c r="E959" s="20">
        <v>60</v>
      </c>
      <c r="F959" s="20">
        <v>11</v>
      </c>
      <c r="G959" s="10" t="s">
        <v>10</v>
      </c>
      <c r="H959" s="9">
        <v>5</v>
      </c>
      <c r="I959" s="9"/>
      <c r="J959" s="9">
        <v>1000</v>
      </c>
      <c r="K959" s="5">
        <f t="shared" si="141"/>
        <v>18.333333333333332</v>
      </c>
      <c r="L959" s="6">
        <f t="shared" si="146"/>
        <v>0</v>
      </c>
      <c r="M959" s="3"/>
      <c r="N959" s="11">
        <f t="shared" si="142"/>
        <v>23.333333333333332</v>
      </c>
      <c r="O959" s="5"/>
      <c r="P959" s="5">
        <v>1</v>
      </c>
      <c r="Q959" s="5">
        <v>0.25</v>
      </c>
      <c r="R959" s="12">
        <f t="shared" si="145"/>
        <v>24.583333333333332</v>
      </c>
      <c r="S959" s="3"/>
      <c r="T959" s="9">
        <f>SUMIFS('Shop Wastage+CS Margin'!F:F,'Shop Wastage+CS Margin'!D:D,'Franchise Wastage '!D959,'Shop Wastage+CS Margin'!C:C,'Franchise Wastage '!C959)</f>
        <v>60</v>
      </c>
      <c r="U959" s="13">
        <f>SUMIFS('Shop Wastage+CS Margin'!A:A,'Shop Wastage+CS Margin'!D:D,'Franchise Wastage '!D959,'Shop Wastage+CS Margin'!C:C,'Franchise Wastage '!C959)</f>
        <v>5</v>
      </c>
      <c r="V959" s="16">
        <f t="shared" si="138"/>
        <v>29.833333333333332</v>
      </c>
      <c r="W959" s="3">
        <v>30</v>
      </c>
      <c r="X959" s="7">
        <f t="shared" si="144"/>
        <v>5.4166666666666679</v>
      </c>
      <c r="Y959" s="7">
        <f t="shared" si="143"/>
        <v>35.416666666666671</v>
      </c>
      <c r="AA959" s="18">
        <f>SUMIFS(Sheet3!C:C,Sheet3!B:B,'Franchise Wastage '!D959,Sheet3!A:A,'Franchise Wastage '!#REF!)</f>
        <v>0</v>
      </c>
      <c r="AC959" s="3">
        <f t="shared" si="139"/>
        <v>30</v>
      </c>
    </row>
    <row r="960" spans="1:29" ht="15" customHeight="1" x14ac:dyDescent="0.25">
      <c r="A960">
        <f t="shared" si="140"/>
        <v>22</v>
      </c>
      <c r="B960" s="20" t="s">
        <v>2144</v>
      </c>
      <c r="C960" s="20" t="s">
        <v>297</v>
      </c>
      <c r="D960" s="20" t="s">
        <v>298</v>
      </c>
      <c r="E960" s="20">
        <v>65</v>
      </c>
      <c r="F960" s="20">
        <v>0.6</v>
      </c>
      <c r="G960" s="10" t="s">
        <v>10</v>
      </c>
      <c r="H960" s="9">
        <v>15</v>
      </c>
      <c r="I960" s="9"/>
      <c r="J960" s="9">
        <v>1000</v>
      </c>
      <c r="K960" s="5">
        <f t="shared" si="141"/>
        <v>1</v>
      </c>
      <c r="L960" s="6">
        <f t="shared" si="146"/>
        <v>0</v>
      </c>
      <c r="M960" s="3"/>
      <c r="N960" s="11">
        <f t="shared" si="142"/>
        <v>16</v>
      </c>
      <c r="O960" s="5"/>
      <c r="P960" s="5">
        <v>1</v>
      </c>
      <c r="Q960" s="5">
        <v>0.25</v>
      </c>
      <c r="R960" s="12">
        <f t="shared" si="145"/>
        <v>17.25</v>
      </c>
      <c r="S960" s="3"/>
      <c r="T960" s="9">
        <f>SUMIFS('Shop Wastage+CS Margin'!F:F,'Shop Wastage+CS Margin'!D:D,'Franchise Wastage '!D960,'Shop Wastage+CS Margin'!C:C,'Franchise Wastage '!C960)</f>
        <v>32</v>
      </c>
      <c r="U960" s="13">
        <f>SUMIFS('Shop Wastage+CS Margin'!A:A,'Shop Wastage+CS Margin'!D:D,'Franchise Wastage '!D960,'Shop Wastage+CS Margin'!C:C,'Franchise Wastage '!C960)</f>
        <v>5</v>
      </c>
      <c r="V960" s="16">
        <f t="shared" si="138"/>
        <v>22.5</v>
      </c>
      <c r="W960" s="3">
        <v>22</v>
      </c>
      <c r="X960" s="7">
        <f t="shared" si="144"/>
        <v>4.75</v>
      </c>
      <c r="Y960" s="7">
        <f t="shared" si="143"/>
        <v>14.75</v>
      </c>
      <c r="AA960" s="18">
        <f>SUMIFS(Sheet3!C:C,Sheet3!B:B,'Franchise Wastage '!D960,Sheet3!A:A,'Franchise Wastage '!C961)</f>
        <v>23</v>
      </c>
      <c r="AC960" s="3">
        <f t="shared" si="139"/>
        <v>10</v>
      </c>
    </row>
    <row r="961" spans="1:29" ht="15" customHeight="1" x14ac:dyDescent="0.25">
      <c r="A961">
        <f t="shared" si="140"/>
        <v>22</v>
      </c>
      <c r="B961" s="20" t="s">
        <v>2144</v>
      </c>
      <c r="C961" s="20" t="s">
        <v>297</v>
      </c>
      <c r="D961" s="20" t="s">
        <v>298</v>
      </c>
      <c r="E961" s="20">
        <v>70</v>
      </c>
      <c r="F961" s="20">
        <v>0.95</v>
      </c>
      <c r="G961" s="10" t="s">
        <v>10</v>
      </c>
      <c r="H961" s="9">
        <v>15</v>
      </c>
      <c r="I961" s="9"/>
      <c r="J961" s="9">
        <v>1000</v>
      </c>
      <c r="K961" s="5">
        <f t="shared" si="141"/>
        <v>1.5833333333333333</v>
      </c>
      <c r="L961" s="6">
        <f t="shared" si="146"/>
        <v>0</v>
      </c>
      <c r="M961" s="3"/>
      <c r="N961" s="11">
        <f t="shared" si="142"/>
        <v>16.583333333333332</v>
      </c>
      <c r="O961" s="5"/>
      <c r="P961" s="5">
        <v>1</v>
      </c>
      <c r="Q961" s="5">
        <v>0.25</v>
      </c>
      <c r="R961" s="12">
        <f t="shared" si="145"/>
        <v>17.833333333333332</v>
      </c>
      <c r="S961" s="3"/>
      <c r="T961" s="9">
        <f>SUMIFS('Shop Wastage+CS Margin'!F:F,'Shop Wastage+CS Margin'!D:D,'Franchise Wastage '!D961,'Shop Wastage+CS Margin'!C:C,'Franchise Wastage '!C961)</f>
        <v>32</v>
      </c>
      <c r="U961" s="13">
        <f>SUMIFS('Shop Wastage+CS Margin'!A:A,'Shop Wastage+CS Margin'!D:D,'Franchise Wastage '!D961,'Shop Wastage+CS Margin'!C:C,'Franchise Wastage '!C961)</f>
        <v>5</v>
      </c>
      <c r="V961" s="16">
        <f t="shared" si="138"/>
        <v>23.083333333333332</v>
      </c>
      <c r="W961" s="3">
        <v>22</v>
      </c>
      <c r="X961" s="7">
        <f t="shared" si="144"/>
        <v>4.1666666666666679</v>
      </c>
      <c r="Y961" s="7">
        <f t="shared" si="143"/>
        <v>14.166666666666668</v>
      </c>
      <c r="AA961" s="18">
        <f>SUMIFS(Sheet3!C:C,Sheet3!B:B,'Franchise Wastage '!D961,Sheet3!A:A,'Franchise Wastage '!C962)</f>
        <v>23</v>
      </c>
      <c r="AC961" s="3">
        <f t="shared" si="139"/>
        <v>10</v>
      </c>
    </row>
    <row r="962" spans="1:29" ht="15" customHeight="1" x14ac:dyDescent="0.25">
      <c r="A962">
        <f t="shared" si="140"/>
        <v>22</v>
      </c>
      <c r="B962" s="20" t="s">
        <v>2144</v>
      </c>
      <c r="C962" s="20" t="s">
        <v>297</v>
      </c>
      <c r="D962" s="20" t="s">
        <v>298</v>
      </c>
      <c r="E962" s="20">
        <v>80</v>
      </c>
      <c r="F962" s="20">
        <v>0.6</v>
      </c>
      <c r="G962" s="10" t="s">
        <v>10</v>
      </c>
      <c r="H962" s="9">
        <v>15</v>
      </c>
      <c r="I962" s="9"/>
      <c r="J962" s="9">
        <v>1000</v>
      </c>
      <c r="K962" s="5">
        <f t="shared" si="141"/>
        <v>1</v>
      </c>
      <c r="L962" s="6">
        <f t="shared" si="146"/>
        <v>0</v>
      </c>
      <c r="M962" s="3"/>
      <c r="N962" s="11">
        <f t="shared" si="142"/>
        <v>16</v>
      </c>
      <c r="O962" s="5"/>
      <c r="P962" s="5">
        <v>1</v>
      </c>
      <c r="Q962" s="5">
        <v>0.25</v>
      </c>
      <c r="R962" s="12">
        <f t="shared" si="145"/>
        <v>17.25</v>
      </c>
      <c r="S962" s="3"/>
      <c r="T962" s="9">
        <f>SUMIFS('Shop Wastage+CS Margin'!F:F,'Shop Wastage+CS Margin'!D:D,'Franchise Wastage '!D962,'Shop Wastage+CS Margin'!C:C,'Franchise Wastage '!C962)</f>
        <v>32</v>
      </c>
      <c r="U962" s="13">
        <f>SUMIFS('Shop Wastage+CS Margin'!A:A,'Shop Wastage+CS Margin'!D:D,'Franchise Wastage '!D962,'Shop Wastage+CS Margin'!C:C,'Franchise Wastage '!C962)</f>
        <v>5</v>
      </c>
      <c r="V962" s="16">
        <f t="shared" si="138"/>
        <v>22.5</v>
      </c>
      <c r="W962" s="3">
        <v>22</v>
      </c>
      <c r="X962" s="7">
        <f t="shared" si="144"/>
        <v>4.75</v>
      </c>
      <c r="Y962" s="7">
        <f t="shared" si="143"/>
        <v>14.75</v>
      </c>
      <c r="AA962" s="18">
        <f>SUMIFS(Sheet3!C:C,Sheet3!B:B,'Franchise Wastage '!D962,Sheet3!A:A,'Franchise Wastage '!C963)</f>
        <v>0</v>
      </c>
      <c r="AC962" s="3">
        <f t="shared" si="139"/>
        <v>10</v>
      </c>
    </row>
    <row r="963" spans="1:29" ht="15" customHeight="1" x14ac:dyDescent="0.25">
      <c r="A963">
        <f t="shared" si="140"/>
        <v>25</v>
      </c>
      <c r="B963" s="20" t="s">
        <v>2144</v>
      </c>
      <c r="C963" s="20" t="s">
        <v>586</v>
      </c>
      <c r="D963" s="20" t="s">
        <v>587</v>
      </c>
      <c r="E963" s="20">
        <v>65</v>
      </c>
      <c r="F963" s="20">
        <v>20</v>
      </c>
      <c r="G963" s="10" t="s">
        <v>20</v>
      </c>
      <c r="H963" s="9">
        <v>17</v>
      </c>
      <c r="I963" s="9"/>
      <c r="J963" s="9">
        <v>10</v>
      </c>
      <c r="K963" s="5">
        <f t="shared" si="141"/>
        <v>0</v>
      </c>
      <c r="L963" s="6">
        <f t="shared" si="146"/>
        <v>3.3333333333333335</v>
      </c>
      <c r="M963" s="3"/>
      <c r="N963" s="11">
        <f t="shared" si="142"/>
        <v>20.333333333333332</v>
      </c>
      <c r="O963" s="5"/>
      <c r="P963" s="5">
        <v>1</v>
      </c>
      <c r="Q963" s="5">
        <v>0.25</v>
      </c>
      <c r="R963" s="12">
        <f t="shared" si="145"/>
        <v>21.583333333333332</v>
      </c>
      <c r="S963" s="3"/>
      <c r="T963" s="9">
        <f>SUMIFS('Shop Wastage+CS Margin'!F:F,'Shop Wastage+CS Margin'!D:D,'Franchise Wastage '!D963,'Shop Wastage+CS Margin'!C:C,'Franchise Wastage '!C963)</f>
        <v>35</v>
      </c>
      <c r="U963" s="13">
        <f>SUMIFS('Shop Wastage+CS Margin'!A:A,'Shop Wastage+CS Margin'!D:D,'Franchise Wastage '!D963,'Shop Wastage+CS Margin'!C:C,'Franchise Wastage '!C963)</f>
        <v>5</v>
      </c>
      <c r="V963" s="16">
        <f t="shared" si="138"/>
        <v>26.833333333333332</v>
      </c>
      <c r="W963" s="3">
        <v>25</v>
      </c>
      <c r="X963" s="7">
        <f t="shared" si="144"/>
        <v>3.4166666666666679</v>
      </c>
      <c r="Y963" s="7">
        <f t="shared" si="143"/>
        <v>13.416666666666668</v>
      </c>
      <c r="AA963" s="18">
        <f>SUMIFS(Sheet3!C:C,Sheet3!B:B,'Franchise Wastage '!D963,Sheet3!A:A,'Franchise Wastage '!C964)</f>
        <v>0</v>
      </c>
      <c r="AC963" s="3">
        <f t="shared" si="139"/>
        <v>10</v>
      </c>
    </row>
    <row r="964" spans="1:29" ht="15" customHeight="1" x14ac:dyDescent="0.25">
      <c r="A964">
        <f t="shared" si="140"/>
        <v>25</v>
      </c>
      <c r="B964" s="20" t="s">
        <v>2144</v>
      </c>
      <c r="C964" s="20" t="s">
        <v>586</v>
      </c>
      <c r="D964" s="20" t="s">
        <v>587</v>
      </c>
      <c r="E964" s="20">
        <v>75</v>
      </c>
      <c r="F964" s="20">
        <v>20</v>
      </c>
      <c r="G964" s="10" t="s">
        <v>20</v>
      </c>
      <c r="H964" s="9">
        <v>15</v>
      </c>
      <c r="I964" s="9"/>
      <c r="J964" s="9">
        <v>10</v>
      </c>
      <c r="K964" s="5">
        <f t="shared" si="141"/>
        <v>0</v>
      </c>
      <c r="L964" s="6">
        <f t="shared" si="146"/>
        <v>3.3333333333333335</v>
      </c>
      <c r="M964" s="3"/>
      <c r="N964" s="11">
        <f t="shared" si="142"/>
        <v>18.333333333333332</v>
      </c>
      <c r="O964" s="5"/>
      <c r="P964" s="5">
        <v>1</v>
      </c>
      <c r="Q964" s="5">
        <v>0.25</v>
      </c>
      <c r="R964" s="12">
        <f t="shared" si="145"/>
        <v>19.583333333333332</v>
      </c>
      <c r="S964" s="3"/>
      <c r="T964" s="9">
        <f>SUMIFS('Shop Wastage+CS Margin'!F:F,'Shop Wastage+CS Margin'!D:D,'Franchise Wastage '!D964,'Shop Wastage+CS Margin'!C:C,'Franchise Wastage '!C964)</f>
        <v>35</v>
      </c>
      <c r="U964" s="13">
        <f>SUMIFS('Shop Wastage+CS Margin'!A:A,'Shop Wastage+CS Margin'!D:D,'Franchise Wastage '!D964,'Shop Wastage+CS Margin'!C:C,'Franchise Wastage '!C964)</f>
        <v>5</v>
      </c>
      <c r="V964" s="16">
        <f t="shared" si="138"/>
        <v>24.833333333333332</v>
      </c>
      <c r="W964" s="3">
        <v>25</v>
      </c>
      <c r="X964" s="7">
        <f t="shared" si="144"/>
        <v>5.4166666666666679</v>
      </c>
      <c r="Y964" s="7">
        <f t="shared" si="143"/>
        <v>15.416666666666668</v>
      </c>
      <c r="AA964" s="18">
        <f>SUMIFS(Sheet3!C:C,Sheet3!B:B,'Franchise Wastage '!D964,Sheet3!A:A,'Franchise Wastage '!#REF!)</f>
        <v>0</v>
      </c>
      <c r="AC964" s="3">
        <f t="shared" si="139"/>
        <v>10</v>
      </c>
    </row>
    <row r="965" spans="1:29" ht="15" customHeight="1" x14ac:dyDescent="0.25">
      <c r="A965">
        <f t="shared" si="140"/>
        <v>32</v>
      </c>
      <c r="B965" s="20" t="s">
        <v>2144</v>
      </c>
      <c r="C965" s="20" t="s">
        <v>134</v>
      </c>
      <c r="D965" s="20" t="s">
        <v>141</v>
      </c>
      <c r="E965" s="20">
        <v>80</v>
      </c>
      <c r="F965" s="20">
        <v>5</v>
      </c>
      <c r="G965" s="10" t="s">
        <v>20</v>
      </c>
      <c r="H965" s="9">
        <v>10</v>
      </c>
      <c r="I965" s="9"/>
      <c r="J965" s="9" t="e">
        <f>#REF!</f>
        <v>#REF!</v>
      </c>
      <c r="K965" s="5" t="e">
        <f t="shared" si="141"/>
        <v>#REF!</v>
      </c>
      <c r="L965" s="6" t="e">
        <f t="shared" si="146"/>
        <v>#REF!</v>
      </c>
      <c r="M965" s="3"/>
      <c r="N965" s="11" t="e">
        <f t="shared" si="142"/>
        <v>#REF!</v>
      </c>
      <c r="O965" s="5"/>
      <c r="P965" s="5">
        <v>1</v>
      </c>
      <c r="Q965" s="5">
        <v>0.25</v>
      </c>
      <c r="R965" s="12" t="e">
        <f t="shared" si="145"/>
        <v>#REF!</v>
      </c>
      <c r="S965" s="3"/>
      <c r="T965" s="9">
        <f>SUMIFS('Shop Wastage+CS Margin'!F:F,'Shop Wastage+CS Margin'!D:D,'Franchise Wastage '!D965,'Shop Wastage+CS Margin'!C:C,'Franchise Wastage '!C965)</f>
        <v>65</v>
      </c>
      <c r="U965" s="13">
        <f>SUMIFS('Shop Wastage+CS Margin'!A:A,'Shop Wastage+CS Margin'!D:D,'Franchise Wastage '!D965,'Shop Wastage+CS Margin'!C:C,'Franchise Wastage '!C965)</f>
        <v>5</v>
      </c>
      <c r="V965" s="16" t="e">
        <f t="shared" ref="V965:V1027" si="147">R965+U965+Q965</f>
        <v>#REF!</v>
      </c>
      <c r="W965" s="3">
        <v>32</v>
      </c>
      <c r="X965" s="7" t="e">
        <f t="shared" si="144"/>
        <v>#REF!</v>
      </c>
      <c r="Y965" s="7" t="e">
        <f t="shared" si="143"/>
        <v>#REF!</v>
      </c>
      <c r="AA965" s="18">
        <f>SUMIFS(Sheet3!C:C,Sheet3!B:B,'Franchise Wastage '!D965,Sheet3!A:A,'Franchise Wastage '!C966)</f>
        <v>0</v>
      </c>
      <c r="AC965" s="3">
        <f t="shared" si="139"/>
        <v>33</v>
      </c>
    </row>
    <row r="966" spans="1:29" ht="15" customHeight="1" x14ac:dyDescent="0.25">
      <c r="A966">
        <f t="shared" si="140"/>
        <v>35</v>
      </c>
      <c r="B966" s="20" t="s">
        <v>2144</v>
      </c>
      <c r="C966" s="20" t="s">
        <v>134</v>
      </c>
      <c r="D966" s="20" t="s">
        <v>145</v>
      </c>
      <c r="E966" s="20">
        <v>80</v>
      </c>
      <c r="F966" s="20">
        <v>6</v>
      </c>
      <c r="G966" s="10" t="s">
        <v>20</v>
      </c>
      <c r="H966" s="9">
        <v>10</v>
      </c>
      <c r="I966" s="9"/>
      <c r="J966" s="9">
        <v>0.5</v>
      </c>
      <c r="K966" s="5">
        <f t="shared" si="141"/>
        <v>0</v>
      </c>
      <c r="L966" s="6">
        <f t="shared" si="146"/>
        <v>20</v>
      </c>
      <c r="M966" s="3"/>
      <c r="N966" s="11">
        <f t="shared" si="142"/>
        <v>30</v>
      </c>
      <c r="O966" s="5"/>
      <c r="P966" s="5">
        <v>1</v>
      </c>
      <c r="Q966" s="5">
        <v>0.25</v>
      </c>
      <c r="R966" s="12">
        <f t="shared" si="145"/>
        <v>31.25</v>
      </c>
      <c r="S966" s="3"/>
      <c r="T966" s="9">
        <f>SUMIFS('Shop Wastage+CS Margin'!F:F,'Shop Wastage+CS Margin'!D:D,'Franchise Wastage '!D966,'Shop Wastage+CS Margin'!C:C,'Franchise Wastage '!C966)</f>
        <v>50</v>
      </c>
      <c r="U966" s="13">
        <f>SUMIFS('Shop Wastage+CS Margin'!A:A,'Shop Wastage+CS Margin'!D:D,'Franchise Wastage '!D966,'Shop Wastage+CS Margin'!C:C,'Franchise Wastage '!C966)</f>
        <v>5</v>
      </c>
      <c r="V966" s="16">
        <f t="shared" si="147"/>
        <v>36.5</v>
      </c>
      <c r="W966" s="3">
        <v>35</v>
      </c>
      <c r="X966" s="7">
        <f t="shared" si="144"/>
        <v>3.75</v>
      </c>
      <c r="Y966" s="7">
        <f t="shared" si="143"/>
        <v>18.75</v>
      </c>
      <c r="AA966" s="18">
        <f>SUMIFS(Sheet3!C:C,Sheet3!B:B,'Franchise Wastage '!D966,Sheet3!A:A,'Franchise Wastage '!C967)</f>
        <v>0</v>
      </c>
      <c r="AC966" s="3">
        <f t="shared" si="139"/>
        <v>15</v>
      </c>
    </row>
    <row r="967" spans="1:29" ht="15" customHeight="1" x14ac:dyDescent="0.25">
      <c r="A967">
        <f t="shared" si="140"/>
        <v>38</v>
      </c>
      <c r="B967" s="20" t="s">
        <v>2144</v>
      </c>
      <c r="C967" s="20" t="s">
        <v>588</v>
      </c>
      <c r="D967" s="20" t="s">
        <v>589</v>
      </c>
      <c r="E967" s="20">
        <v>65</v>
      </c>
      <c r="F967" s="20">
        <v>40</v>
      </c>
      <c r="G967" s="10" t="s">
        <v>20</v>
      </c>
      <c r="H967" s="9">
        <v>20</v>
      </c>
      <c r="I967" s="9"/>
      <c r="J967" s="9">
        <v>5</v>
      </c>
      <c r="K967" s="5">
        <f t="shared" si="141"/>
        <v>0</v>
      </c>
      <c r="L967" s="6">
        <f t="shared" si="146"/>
        <v>13.333333333333334</v>
      </c>
      <c r="M967" s="3"/>
      <c r="N967" s="11">
        <f t="shared" si="142"/>
        <v>33.333333333333336</v>
      </c>
      <c r="O967" s="5"/>
      <c r="P967" s="5">
        <v>1</v>
      </c>
      <c r="Q967" s="5">
        <v>0.25</v>
      </c>
      <c r="R967" s="12">
        <f t="shared" si="145"/>
        <v>34.583333333333336</v>
      </c>
      <c r="S967" s="3"/>
      <c r="T967" s="9">
        <f>SUMIFS('Shop Wastage+CS Margin'!F:F,'Shop Wastage+CS Margin'!D:D,'Franchise Wastage '!D967,'Shop Wastage+CS Margin'!C:C,'Franchise Wastage '!C967)</f>
        <v>52</v>
      </c>
      <c r="U967" s="13">
        <f>SUMIFS('Shop Wastage+CS Margin'!A:A,'Shop Wastage+CS Margin'!D:D,'Franchise Wastage '!D967,'Shop Wastage+CS Margin'!C:C,'Franchise Wastage '!C967)</f>
        <v>5</v>
      </c>
      <c r="V967" s="16">
        <f t="shared" si="147"/>
        <v>39.833333333333336</v>
      </c>
      <c r="W967" s="3">
        <v>38</v>
      </c>
      <c r="X967" s="7">
        <f t="shared" si="144"/>
        <v>3.4166666666666643</v>
      </c>
      <c r="Y967" s="7">
        <f t="shared" si="143"/>
        <v>17.416666666666664</v>
      </c>
      <c r="AA967" s="18">
        <f>SUMIFS(Sheet3!C:C,Sheet3!B:B,'Franchise Wastage '!D967,Sheet3!A:A,'Franchise Wastage '!#REF!)</f>
        <v>0</v>
      </c>
      <c r="AC967" s="3">
        <f t="shared" ref="AC967:AC1030" si="148">T967-W967</f>
        <v>14</v>
      </c>
    </row>
    <row r="968" spans="1:29" ht="15" customHeight="1" x14ac:dyDescent="0.25">
      <c r="A968">
        <f t="shared" si="140"/>
        <v>23.5</v>
      </c>
      <c r="B968" s="20" t="s">
        <v>2144</v>
      </c>
      <c r="C968" s="20" t="s">
        <v>477</v>
      </c>
      <c r="D968" s="20" t="s">
        <v>478</v>
      </c>
      <c r="E968" s="20">
        <v>70</v>
      </c>
      <c r="F968" s="20">
        <v>1.5</v>
      </c>
      <c r="G968" s="10" t="s">
        <v>10</v>
      </c>
      <c r="H968" s="9">
        <v>15</v>
      </c>
      <c r="I968" s="9"/>
      <c r="J968" s="9">
        <v>1000</v>
      </c>
      <c r="K968" s="5">
        <f t="shared" si="141"/>
        <v>2.5</v>
      </c>
      <c r="L968" s="6">
        <f t="shared" si="146"/>
        <v>0</v>
      </c>
      <c r="M968" s="3"/>
      <c r="N968" s="11">
        <f t="shared" si="142"/>
        <v>17.5</v>
      </c>
      <c r="O968" s="5"/>
      <c r="P968" s="5">
        <v>1</v>
      </c>
      <c r="Q968" s="5">
        <v>0.25</v>
      </c>
      <c r="R968" s="12">
        <f t="shared" si="145"/>
        <v>18.75</v>
      </c>
      <c r="S968" s="3"/>
      <c r="T968" s="9">
        <f>SUMIFS('Shop Wastage+CS Margin'!F:F,'Shop Wastage+CS Margin'!D:D,'Franchise Wastage '!D968,'Shop Wastage+CS Margin'!C:C,'Franchise Wastage '!C968)</f>
        <v>37</v>
      </c>
      <c r="U968" s="13">
        <f>SUMIFS('Shop Wastage+CS Margin'!A:A,'Shop Wastage+CS Margin'!D:D,'Franchise Wastage '!D968,'Shop Wastage+CS Margin'!C:C,'Franchise Wastage '!C968)</f>
        <v>5</v>
      </c>
      <c r="V968" s="16">
        <f t="shared" si="147"/>
        <v>24</v>
      </c>
      <c r="W968" s="3">
        <v>23.5</v>
      </c>
      <c r="X968" s="7">
        <f t="shared" si="144"/>
        <v>4.75</v>
      </c>
      <c r="Y968" s="7">
        <f t="shared" si="143"/>
        <v>18.25</v>
      </c>
      <c r="AA968" s="18">
        <f>SUMIFS(Sheet3!C:C,Sheet3!B:B,'Franchise Wastage '!D968,Sheet3!A:A,'Franchise Wastage '!C969)</f>
        <v>0</v>
      </c>
      <c r="AC968" s="3">
        <f t="shared" si="148"/>
        <v>13.5</v>
      </c>
    </row>
    <row r="969" spans="1:29" ht="15" customHeight="1" x14ac:dyDescent="0.25">
      <c r="A969">
        <f t="shared" si="140"/>
        <v>22</v>
      </c>
      <c r="B969" s="20" t="s">
        <v>2144</v>
      </c>
      <c r="C969" s="20" t="s">
        <v>38</v>
      </c>
      <c r="D969" s="20" t="s">
        <v>39</v>
      </c>
      <c r="E969" s="20">
        <v>70</v>
      </c>
      <c r="F969" s="20">
        <v>0.9</v>
      </c>
      <c r="G969" s="10" t="s">
        <v>10</v>
      </c>
      <c r="H969" s="9">
        <v>14</v>
      </c>
      <c r="I969" s="9"/>
      <c r="J969" s="9">
        <v>1000</v>
      </c>
      <c r="K969" s="5">
        <f t="shared" si="141"/>
        <v>1.5</v>
      </c>
      <c r="L969" s="6">
        <f t="shared" si="146"/>
        <v>0</v>
      </c>
      <c r="M969" s="3"/>
      <c r="N969" s="11">
        <f t="shared" si="142"/>
        <v>15.5</v>
      </c>
      <c r="O969" s="5"/>
      <c r="P969" s="5">
        <v>1</v>
      </c>
      <c r="Q969" s="5">
        <v>0.25</v>
      </c>
      <c r="R969" s="12">
        <f t="shared" si="145"/>
        <v>16.75</v>
      </c>
      <c r="S969" s="3"/>
      <c r="T969" s="9">
        <f>SUMIFS('Shop Wastage+CS Margin'!F:F,'Shop Wastage+CS Margin'!D:D,'Franchise Wastage '!D969,'Shop Wastage+CS Margin'!C:C,'Franchise Wastage '!C969)</f>
        <v>32</v>
      </c>
      <c r="U969" s="13">
        <f>SUMIFS('Shop Wastage+CS Margin'!A:A,'Shop Wastage+CS Margin'!D:D,'Franchise Wastage '!D969,'Shop Wastage+CS Margin'!C:C,'Franchise Wastage '!C969)</f>
        <v>5</v>
      </c>
      <c r="V969" s="16">
        <f t="shared" si="147"/>
        <v>22</v>
      </c>
      <c r="W969" s="3">
        <v>22</v>
      </c>
      <c r="X969" s="7">
        <f t="shared" si="144"/>
        <v>5.25</v>
      </c>
      <c r="Y969" s="7">
        <f t="shared" si="143"/>
        <v>15.25</v>
      </c>
      <c r="AA969" s="18">
        <f>SUMIFS(Sheet3!C:C,Sheet3!B:B,'Franchise Wastage '!D969,Sheet3!A:A,'Franchise Wastage '!C970)</f>
        <v>21.88372093023256</v>
      </c>
      <c r="AC969" s="3">
        <f t="shared" si="148"/>
        <v>10</v>
      </c>
    </row>
    <row r="970" spans="1:29" ht="15" customHeight="1" x14ac:dyDescent="0.25">
      <c r="A970">
        <f t="shared" si="140"/>
        <v>14.5</v>
      </c>
      <c r="B970" s="20" t="s">
        <v>2144</v>
      </c>
      <c r="C970" s="20" t="s">
        <v>38</v>
      </c>
      <c r="D970" s="20" t="s">
        <v>479</v>
      </c>
      <c r="E970" s="20">
        <v>92.5</v>
      </c>
      <c r="F970" s="20">
        <v>1.8</v>
      </c>
      <c r="G970" s="10" t="s">
        <v>10</v>
      </c>
      <c r="H970" s="9">
        <v>7.5</v>
      </c>
      <c r="I970" s="9"/>
      <c r="J970" s="9">
        <v>1000</v>
      </c>
      <c r="K970" s="5">
        <f t="shared" si="141"/>
        <v>3</v>
      </c>
      <c r="L970" s="6">
        <f t="shared" si="146"/>
        <v>0</v>
      </c>
      <c r="M970" s="3"/>
      <c r="N970" s="11">
        <f t="shared" si="142"/>
        <v>10.5</v>
      </c>
      <c r="O970" s="5"/>
      <c r="P970" s="5">
        <v>1</v>
      </c>
      <c r="Q970" s="5">
        <v>0.25</v>
      </c>
      <c r="R970" s="12">
        <f t="shared" si="145"/>
        <v>11.75</v>
      </c>
      <c r="S970" s="3"/>
      <c r="T970" s="9">
        <f>SUMIFS('Shop Wastage+CS Margin'!F:F,'Shop Wastage+CS Margin'!D:D,'Franchise Wastage '!D970,'Shop Wastage+CS Margin'!C:C,'Franchise Wastage '!C970)</f>
        <v>20</v>
      </c>
      <c r="U970" s="13">
        <f>SUMIFS('Shop Wastage+CS Margin'!A:A,'Shop Wastage+CS Margin'!D:D,'Franchise Wastage '!D970,'Shop Wastage+CS Margin'!C:C,'Franchise Wastage '!C970)</f>
        <v>3</v>
      </c>
      <c r="V970" s="16">
        <f t="shared" si="147"/>
        <v>15</v>
      </c>
      <c r="W970" s="3">
        <v>14.5</v>
      </c>
      <c r="X970" s="7">
        <f t="shared" si="144"/>
        <v>2.75</v>
      </c>
      <c r="Y970" s="7">
        <f t="shared" si="143"/>
        <v>8.25</v>
      </c>
      <c r="AA970" s="18">
        <f>SUMIFS(Sheet3!C:C,Sheet3!B:B,'Franchise Wastage '!D970,Sheet3!A:A,'Franchise Wastage '!C971)</f>
        <v>0</v>
      </c>
      <c r="AC970" s="3">
        <f t="shared" si="148"/>
        <v>5.5</v>
      </c>
    </row>
    <row r="971" spans="1:29" ht="15" customHeight="1" x14ac:dyDescent="0.25">
      <c r="A971">
        <f t="shared" si="140"/>
        <v>23</v>
      </c>
      <c r="B971" s="20" t="s">
        <v>2144</v>
      </c>
      <c r="C971" s="20" t="s">
        <v>158</v>
      </c>
      <c r="D971" s="20" t="s">
        <v>263</v>
      </c>
      <c r="E971" s="20">
        <v>65</v>
      </c>
      <c r="F971" s="20">
        <v>1</v>
      </c>
      <c r="G971" s="10" t="s">
        <v>10</v>
      </c>
      <c r="H971" s="9">
        <v>15</v>
      </c>
      <c r="I971" s="9"/>
      <c r="J971" s="9">
        <v>1000</v>
      </c>
      <c r="K971" s="5">
        <f t="shared" si="141"/>
        <v>1.6666666666666667</v>
      </c>
      <c r="L971" s="6">
        <f t="shared" si="146"/>
        <v>0</v>
      </c>
      <c r="M971" s="3"/>
      <c r="N971" s="11">
        <f t="shared" si="142"/>
        <v>16.666666666666668</v>
      </c>
      <c r="O971" s="5"/>
      <c r="P971" s="5">
        <v>1</v>
      </c>
      <c r="Q971" s="5">
        <v>0.25</v>
      </c>
      <c r="R971" s="12">
        <f t="shared" si="145"/>
        <v>17.916666666666668</v>
      </c>
      <c r="S971" s="3"/>
      <c r="T971" s="9">
        <f>SUMIFS('Shop Wastage+CS Margin'!F:F,'Shop Wastage+CS Margin'!D:D,'Franchise Wastage '!D971,'Shop Wastage+CS Margin'!C:C,'Franchise Wastage '!C971)</f>
        <v>33</v>
      </c>
      <c r="U971" s="13">
        <f>SUMIFS('Shop Wastage+CS Margin'!A:A,'Shop Wastage+CS Margin'!D:D,'Franchise Wastage '!D971,'Shop Wastage+CS Margin'!C:C,'Franchise Wastage '!C971)</f>
        <v>5</v>
      </c>
      <c r="V971" s="16">
        <f t="shared" si="147"/>
        <v>23.166666666666668</v>
      </c>
      <c r="W971" s="3">
        <v>23</v>
      </c>
      <c r="X971" s="7">
        <f t="shared" si="144"/>
        <v>5.0833333333333321</v>
      </c>
      <c r="Y971" s="7">
        <f t="shared" si="143"/>
        <v>15.083333333333332</v>
      </c>
      <c r="AA971" s="18">
        <f>SUMIFS(Sheet3!C:C,Sheet3!B:B,'Franchise Wastage '!D971,Sheet3!A:A,'Franchise Wastage '!C972)</f>
        <v>22</v>
      </c>
      <c r="AC971" s="3">
        <f t="shared" si="148"/>
        <v>10</v>
      </c>
    </row>
    <row r="972" spans="1:29" ht="15" customHeight="1" x14ac:dyDescent="0.25">
      <c r="A972">
        <f t="shared" si="140"/>
        <v>20</v>
      </c>
      <c r="B972" s="20" t="s">
        <v>2144</v>
      </c>
      <c r="C972" s="20" t="s">
        <v>158</v>
      </c>
      <c r="D972" s="20" t="s">
        <v>159</v>
      </c>
      <c r="E972" s="20">
        <v>80</v>
      </c>
      <c r="F972" s="20">
        <v>1</v>
      </c>
      <c r="G972" s="10" t="s">
        <v>10</v>
      </c>
      <c r="H972" s="9">
        <v>13</v>
      </c>
      <c r="I972" s="9"/>
      <c r="J972" s="9">
        <v>1000</v>
      </c>
      <c r="K972" s="5">
        <f t="shared" si="141"/>
        <v>1.6666666666666667</v>
      </c>
      <c r="L972" s="6">
        <f t="shared" si="146"/>
        <v>0</v>
      </c>
      <c r="M972" s="3"/>
      <c r="N972" s="11">
        <f t="shared" si="142"/>
        <v>14.666666666666666</v>
      </c>
      <c r="O972" s="5"/>
      <c r="P972" s="5">
        <v>1</v>
      </c>
      <c r="Q972" s="5">
        <v>0.25</v>
      </c>
      <c r="R972" s="12">
        <f t="shared" si="145"/>
        <v>15.916666666666666</v>
      </c>
      <c r="S972" s="3"/>
      <c r="T972" s="9">
        <f>SUMIFS('Shop Wastage+CS Margin'!F:F,'Shop Wastage+CS Margin'!D:D,'Franchise Wastage '!D972,'Shop Wastage+CS Margin'!C:C,'Franchise Wastage '!C972)</f>
        <v>30</v>
      </c>
      <c r="U972" s="13">
        <f>SUMIFS('Shop Wastage+CS Margin'!A:A,'Shop Wastage+CS Margin'!D:D,'Franchise Wastage '!D972,'Shop Wastage+CS Margin'!C:C,'Franchise Wastage '!C972)</f>
        <v>5</v>
      </c>
      <c r="V972" s="16">
        <f t="shared" si="147"/>
        <v>21.166666666666664</v>
      </c>
      <c r="W972" s="3">
        <v>20</v>
      </c>
      <c r="X972" s="7">
        <f t="shared" si="144"/>
        <v>4.0833333333333339</v>
      </c>
      <c r="Y972" s="7">
        <f t="shared" si="143"/>
        <v>14.083333333333334</v>
      </c>
      <c r="AA972" s="18">
        <f>SUMIFS(Sheet3!C:C,Sheet3!B:B,'Franchise Wastage '!D972,Sheet3!A:A,'Franchise Wastage '!C973)</f>
        <v>0</v>
      </c>
      <c r="AC972" s="3">
        <f t="shared" si="148"/>
        <v>10</v>
      </c>
    </row>
    <row r="973" spans="1:29" ht="15" customHeight="1" x14ac:dyDescent="0.25">
      <c r="A973">
        <f t="shared" si="140"/>
        <v>22</v>
      </c>
      <c r="B973" s="20" t="s">
        <v>2144</v>
      </c>
      <c r="C973" s="20" t="s">
        <v>489</v>
      </c>
      <c r="D973" s="20" t="s">
        <v>490</v>
      </c>
      <c r="E973" s="20">
        <v>65</v>
      </c>
      <c r="F973" s="20">
        <v>0.65</v>
      </c>
      <c r="G973" s="10" t="s">
        <v>10</v>
      </c>
      <c r="H973" s="9">
        <v>14</v>
      </c>
      <c r="I973" s="9"/>
      <c r="J973" s="9">
        <v>1000</v>
      </c>
      <c r="K973" s="5">
        <f t="shared" si="141"/>
        <v>1.0833333333333333</v>
      </c>
      <c r="L973" s="6">
        <f t="shared" si="146"/>
        <v>0</v>
      </c>
      <c r="M973" s="3"/>
      <c r="N973" s="11">
        <f t="shared" si="142"/>
        <v>15.083333333333334</v>
      </c>
      <c r="O973" s="5"/>
      <c r="P973" s="5">
        <v>1</v>
      </c>
      <c r="Q973" s="5">
        <v>0.25</v>
      </c>
      <c r="R973" s="12">
        <f t="shared" si="145"/>
        <v>16.333333333333336</v>
      </c>
      <c r="S973" s="3"/>
      <c r="T973" s="9">
        <f>SUMIFS('Shop Wastage+CS Margin'!F:F,'Shop Wastage+CS Margin'!D:D,'Franchise Wastage '!D973,'Shop Wastage+CS Margin'!C:C,'Franchise Wastage '!C973)</f>
        <v>38</v>
      </c>
      <c r="U973" s="13">
        <f>SUMIFS('Shop Wastage+CS Margin'!A:A,'Shop Wastage+CS Margin'!D:D,'Franchise Wastage '!D973,'Shop Wastage+CS Margin'!C:C,'Franchise Wastage '!C973)</f>
        <v>5</v>
      </c>
      <c r="V973" s="16">
        <f t="shared" si="147"/>
        <v>21.583333333333336</v>
      </c>
      <c r="W973" s="3">
        <v>22</v>
      </c>
      <c r="X973" s="7">
        <f t="shared" si="144"/>
        <v>5.6666666666666643</v>
      </c>
      <c r="Y973" s="7">
        <f t="shared" si="143"/>
        <v>21.666666666666664</v>
      </c>
      <c r="AA973" s="18">
        <f>SUMIFS(Sheet3!C:C,Sheet3!B:B,'Franchise Wastage '!D973,Sheet3!A:A,'Franchise Wastage '!C974)</f>
        <v>0</v>
      </c>
      <c r="AC973" s="3">
        <f t="shared" si="148"/>
        <v>16</v>
      </c>
    </row>
    <row r="974" spans="1:29" ht="15" customHeight="1" x14ac:dyDescent="0.25">
      <c r="A974">
        <f t="shared" si="140"/>
        <v>10.5</v>
      </c>
      <c r="B974" s="20" t="s">
        <v>2144</v>
      </c>
      <c r="C974" s="20" t="s">
        <v>164</v>
      </c>
      <c r="D974" s="20" t="s">
        <v>590</v>
      </c>
      <c r="E974" s="20">
        <v>98</v>
      </c>
      <c r="F974" s="20">
        <v>2.5</v>
      </c>
      <c r="G974" s="10" t="s">
        <v>10</v>
      </c>
      <c r="H974" s="9">
        <v>2</v>
      </c>
      <c r="I974" s="9"/>
      <c r="J974" s="9">
        <v>1000</v>
      </c>
      <c r="K974" s="5">
        <f t="shared" si="141"/>
        <v>4.166666666666667</v>
      </c>
      <c r="L974" s="6">
        <f t="shared" si="146"/>
        <v>0</v>
      </c>
      <c r="M974" s="3"/>
      <c r="N974" s="11">
        <f t="shared" si="142"/>
        <v>6.166666666666667</v>
      </c>
      <c r="O974" s="5"/>
      <c r="P974" s="5">
        <v>1</v>
      </c>
      <c r="Q974" s="5">
        <v>0.25</v>
      </c>
      <c r="R974" s="12">
        <f t="shared" si="145"/>
        <v>7.416666666666667</v>
      </c>
      <c r="S974" s="3"/>
      <c r="T974" s="9">
        <f>SUMIFS('Shop Wastage+CS Margin'!F:F,'Shop Wastage+CS Margin'!D:D,'Franchise Wastage '!D974,'Shop Wastage+CS Margin'!C:C,'Franchise Wastage '!C974)</f>
        <v>19</v>
      </c>
      <c r="U974" s="13">
        <f>SUMIFS('Shop Wastage+CS Margin'!A:A,'Shop Wastage+CS Margin'!D:D,'Franchise Wastage '!D974,'Shop Wastage+CS Margin'!C:C,'Franchise Wastage '!C974)</f>
        <v>3</v>
      </c>
      <c r="V974" s="16">
        <f t="shared" si="147"/>
        <v>10.666666666666668</v>
      </c>
      <c r="W974" s="3">
        <v>10.5</v>
      </c>
      <c r="X974" s="7">
        <f t="shared" si="144"/>
        <v>3.083333333333333</v>
      </c>
      <c r="Y974" s="7">
        <f t="shared" si="143"/>
        <v>11.583333333333332</v>
      </c>
      <c r="AA974" s="18">
        <f>SUMIFS(Sheet3!C:C,Sheet3!B:B,'Franchise Wastage '!D974,Sheet3!A:A,'Franchise Wastage '!C975)</f>
        <v>0</v>
      </c>
      <c r="AC974" s="3">
        <f t="shared" si="148"/>
        <v>8.5</v>
      </c>
    </row>
    <row r="975" spans="1:29" ht="15" customHeight="1" x14ac:dyDescent="0.25">
      <c r="A975">
        <f t="shared" si="140"/>
        <v>27.5</v>
      </c>
      <c r="B975" s="20" t="s">
        <v>2144</v>
      </c>
      <c r="C975" s="20" t="s">
        <v>213</v>
      </c>
      <c r="D975" s="20" t="s">
        <v>591</v>
      </c>
      <c r="E975" s="20">
        <v>65</v>
      </c>
      <c r="F975" s="20">
        <v>5</v>
      </c>
      <c r="G975" s="10" t="s">
        <v>20</v>
      </c>
      <c r="H975" s="9">
        <v>13</v>
      </c>
      <c r="I975" s="9"/>
      <c r="J975" s="9">
        <v>1</v>
      </c>
      <c r="K975" s="5">
        <f t="shared" si="141"/>
        <v>0</v>
      </c>
      <c r="L975" s="6">
        <f t="shared" si="146"/>
        <v>8.3333333333333339</v>
      </c>
      <c r="M975" s="3"/>
      <c r="N975" s="11">
        <f t="shared" si="142"/>
        <v>21.333333333333336</v>
      </c>
      <c r="O975" s="5"/>
      <c r="P975" s="5">
        <v>1</v>
      </c>
      <c r="Q975" s="5">
        <v>0.25</v>
      </c>
      <c r="R975" s="12">
        <f t="shared" si="145"/>
        <v>22.583333333333336</v>
      </c>
      <c r="S975" s="3"/>
      <c r="T975" s="9">
        <f>SUMIFS('Shop Wastage+CS Margin'!F:F,'Shop Wastage+CS Margin'!D:D,'Franchise Wastage '!D975,'Shop Wastage+CS Margin'!C:C,'Franchise Wastage '!C975)</f>
        <v>40</v>
      </c>
      <c r="U975" s="13">
        <f>SUMIFS('Shop Wastage+CS Margin'!A:A,'Shop Wastage+CS Margin'!D:D,'Franchise Wastage '!D975,'Shop Wastage+CS Margin'!C:C,'Franchise Wastage '!C975)</f>
        <v>5</v>
      </c>
      <c r="V975" s="16">
        <f t="shared" si="147"/>
        <v>27.833333333333336</v>
      </c>
      <c r="W975" s="3">
        <v>27.5</v>
      </c>
      <c r="X975" s="7">
        <f t="shared" si="144"/>
        <v>4.9166666666666643</v>
      </c>
      <c r="Y975" s="7">
        <f t="shared" si="143"/>
        <v>17.416666666666664</v>
      </c>
      <c r="AA975" s="18">
        <f>SUMIFS(Sheet3!C:C,Sheet3!B:B,'Franchise Wastage '!D975,Sheet3!A:A,'Franchise Wastage '!C976)</f>
        <v>0</v>
      </c>
      <c r="AC975" s="3">
        <f t="shared" si="148"/>
        <v>12.5</v>
      </c>
    </row>
    <row r="976" spans="1:29" ht="15" customHeight="1" x14ac:dyDescent="0.25">
      <c r="A976">
        <f t="shared" si="140"/>
        <v>22.5</v>
      </c>
      <c r="B976" s="20" t="s">
        <v>2144</v>
      </c>
      <c r="C976" s="20" t="s">
        <v>213</v>
      </c>
      <c r="D976" s="20" t="s">
        <v>592</v>
      </c>
      <c r="E976" s="20">
        <v>65</v>
      </c>
      <c r="F976" s="20">
        <v>2.2000000000000002</v>
      </c>
      <c r="G976" s="10" t="s">
        <v>10</v>
      </c>
      <c r="H976" s="9">
        <v>13</v>
      </c>
      <c r="I976" s="9"/>
      <c r="J976" s="9">
        <v>1000</v>
      </c>
      <c r="K976" s="5">
        <f t="shared" si="141"/>
        <v>3.6666666666666665</v>
      </c>
      <c r="L976" s="6">
        <f t="shared" si="146"/>
        <v>0</v>
      </c>
      <c r="M976" s="3"/>
      <c r="N976" s="11">
        <f t="shared" si="142"/>
        <v>16.666666666666668</v>
      </c>
      <c r="O976" s="5"/>
      <c r="P976" s="5">
        <v>1</v>
      </c>
      <c r="Q976" s="5">
        <v>0.25</v>
      </c>
      <c r="R976" s="12">
        <f t="shared" si="145"/>
        <v>17.916666666666668</v>
      </c>
      <c r="S976" s="3"/>
      <c r="T976" s="9">
        <f>SUMIFS('Shop Wastage+CS Margin'!F:F,'Shop Wastage+CS Margin'!D:D,'Franchise Wastage '!D976,'Shop Wastage+CS Margin'!C:C,'Franchise Wastage '!C976)</f>
        <v>35</v>
      </c>
      <c r="U976" s="13">
        <f>SUMIFS('Shop Wastage+CS Margin'!A:A,'Shop Wastage+CS Margin'!D:D,'Franchise Wastage '!D976,'Shop Wastage+CS Margin'!C:C,'Franchise Wastage '!C976)</f>
        <v>5</v>
      </c>
      <c r="V976" s="16">
        <f t="shared" si="147"/>
        <v>23.166666666666668</v>
      </c>
      <c r="W976" s="3">
        <v>22.5</v>
      </c>
      <c r="X976" s="7">
        <f t="shared" si="144"/>
        <v>4.5833333333333321</v>
      </c>
      <c r="Y976" s="7">
        <f t="shared" si="143"/>
        <v>17.083333333333332</v>
      </c>
      <c r="AA976" s="18">
        <f>SUMIFS(Sheet3!C:C,Sheet3!B:B,'Franchise Wastage '!D976,Sheet3!A:A,'Franchise Wastage '!#REF!)</f>
        <v>0</v>
      </c>
      <c r="AC976" s="3">
        <f t="shared" si="148"/>
        <v>12.5</v>
      </c>
    </row>
    <row r="977" spans="1:29" ht="15" customHeight="1" x14ac:dyDescent="0.25">
      <c r="A977">
        <f t="shared" si="140"/>
        <v>22</v>
      </c>
      <c r="B977" s="20" t="s">
        <v>2144</v>
      </c>
      <c r="C977" s="20" t="s">
        <v>327</v>
      </c>
      <c r="D977" s="20" t="s">
        <v>593</v>
      </c>
      <c r="E977" s="20">
        <v>65</v>
      </c>
      <c r="F977" s="20">
        <v>0.8</v>
      </c>
      <c r="G977" s="10" t="s">
        <v>10</v>
      </c>
      <c r="H977" s="9">
        <v>14</v>
      </c>
      <c r="I977" s="9"/>
      <c r="J977" s="9">
        <v>1000</v>
      </c>
      <c r="K977" s="5">
        <f t="shared" si="141"/>
        <v>1.3333333333333333</v>
      </c>
      <c r="L977" s="6">
        <f t="shared" si="146"/>
        <v>0</v>
      </c>
      <c r="M977" s="3"/>
      <c r="N977" s="11">
        <f t="shared" si="142"/>
        <v>15.333333333333334</v>
      </c>
      <c r="O977" s="5"/>
      <c r="P977" s="5">
        <v>1</v>
      </c>
      <c r="Q977" s="5">
        <v>0.25</v>
      </c>
      <c r="R977" s="12">
        <f t="shared" si="145"/>
        <v>16.583333333333336</v>
      </c>
      <c r="S977" s="3"/>
      <c r="T977" s="9">
        <f>SUMIFS('Shop Wastage+CS Margin'!F:F,'Shop Wastage+CS Margin'!D:D,'Franchise Wastage '!D977,'Shop Wastage+CS Margin'!C:C,'Franchise Wastage '!C977)</f>
        <v>31</v>
      </c>
      <c r="U977" s="13">
        <f>SUMIFS('Shop Wastage+CS Margin'!A:A,'Shop Wastage+CS Margin'!D:D,'Franchise Wastage '!D977,'Shop Wastage+CS Margin'!C:C,'Franchise Wastage '!C977)</f>
        <v>5</v>
      </c>
      <c r="V977" s="16">
        <f t="shared" si="147"/>
        <v>21.833333333333336</v>
      </c>
      <c r="W977" s="3">
        <v>22</v>
      </c>
      <c r="X977" s="7">
        <f t="shared" si="144"/>
        <v>5.4166666666666643</v>
      </c>
      <c r="Y977" s="7">
        <f t="shared" si="143"/>
        <v>14.416666666666664</v>
      </c>
      <c r="AA977" s="18">
        <f>SUMIFS(Sheet3!C:C,Sheet3!B:B,'Franchise Wastage '!D977,Sheet3!A:A,'Franchise Wastage '!C978)</f>
        <v>0</v>
      </c>
      <c r="AC977" s="3">
        <f t="shared" si="148"/>
        <v>9</v>
      </c>
    </row>
    <row r="978" spans="1:29" ht="15" customHeight="1" x14ac:dyDescent="0.25">
      <c r="A978">
        <f t="shared" si="140"/>
        <v>22</v>
      </c>
      <c r="B978" s="20" t="s">
        <v>2144</v>
      </c>
      <c r="C978" s="20" t="s">
        <v>327</v>
      </c>
      <c r="D978" s="20" t="s">
        <v>594</v>
      </c>
      <c r="E978" s="20">
        <v>65</v>
      </c>
      <c r="F978" s="20">
        <v>0.8</v>
      </c>
      <c r="G978" s="10" t="s">
        <v>10</v>
      </c>
      <c r="H978" s="9">
        <v>15</v>
      </c>
      <c r="I978" s="9"/>
      <c r="J978" s="9">
        <v>1000</v>
      </c>
      <c r="K978" s="5">
        <f t="shared" si="141"/>
        <v>1.3333333333333333</v>
      </c>
      <c r="L978" s="6">
        <f t="shared" si="146"/>
        <v>0</v>
      </c>
      <c r="M978" s="3"/>
      <c r="N978" s="11">
        <f t="shared" si="142"/>
        <v>16.333333333333332</v>
      </c>
      <c r="O978" s="5"/>
      <c r="P978" s="5">
        <v>1</v>
      </c>
      <c r="Q978" s="5">
        <v>0.25</v>
      </c>
      <c r="R978" s="12">
        <f t="shared" si="145"/>
        <v>17.583333333333332</v>
      </c>
      <c r="S978" s="3"/>
      <c r="T978" s="9">
        <f>SUMIFS('Shop Wastage+CS Margin'!F:F,'Shop Wastage+CS Margin'!D:D,'Franchise Wastage '!D978,'Shop Wastage+CS Margin'!C:C,'Franchise Wastage '!C978)</f>
        <v>31</v>
      </c>
      <c r="U978" s="13">
        <f>SUMIFS('Shop Wastage+CS Margin'!A:A,'Shop Wastage+CS Margin'!D:D,'Franchise Wastage '!D978,'Shop Wastage+CS Margin'!C:C,'Franchise Wastage '!C978)</f>
        <v>5</v>
      </c>
      <c r="V978" s="16">
        <f t="shared" si="147"/>
        <v>22.833333333333332</v>
      </c>
      <c r="W978" s="3">
        <v>22</v>
      </c>
      <c r="X978" s="7">
        <f t="shared" si="144"/>
        <v>4.4166666666666679</v>
      </c>
      <c r="Y978" s="7">
        <f t="shared" si="143"/>
        <v>13.416666666666668</v>
      </c>
      <c r="AA978" s="18">
        <f>SUMIFS(Sheet3!C:C,Sheet3!B:B,'Franchise Wastage '!D978,Sheet3!A:A,'Franchise Wastage '!C979)</f>
        <v>0</v>
      </c>
      <c r="AC978" s="3">
        <f t="shared" si="148"/>
        <v>9</v>
      </c>
    </row>
    <row r="979" spans="1:29" ht="15" customHeight="1" x14ac:dyDescent="0.25">
      <c r="A979">
        <f t="shared" si="140"/>
        <v>16.5</v>
      </c>
      <c r="B979" s="20" t="s">
        <v>2144</v>
      </c>
      <c r="C979" s="20" t="s">
        <v>327</v>
      </c>
      <c r="D979" s="20" t="s">
        <v>331</v>
      </c>
      <c r="E979" s="20">
        <v>92.5</v>
      </c>
      <c r="F979" s="20">
        <v>1.8</v>
      </c>
      <c r="G979" s="10" t="s">
        <v>10</v>
      </c>
      <c r="H979" s="9">
        <v>7.5</v>
      </c>
      <c r="I979" s="9"/>
      <c r="J979" s="9">
        <v>1000</v>
      </c>
      <c r="K979" s="5">
        <f t="shared" si="141"/>
        <v>3</v>
      </c>
      <c r="L979" s="6">
        <f t="shared" si="146"/>
        <v>0</v>
      </c>
      <c r="M979" s="3"/>
      <c r="N979" s="11">
        <f t="shared" si="142"/>
        <v>10.5</v>
      </c>
      <c r="O979" s="5"/>
      <c r="P979" s="5">
        <v>1</v>
      </c>
      <c r="Q979" s="5">
        <v>0.25</v>
      </c>
      <c r="R979" s="12">
        <f t="shared" si="145"/>
        <v>11.75</v>
      </c>
      <c r="S979" s="3"/>
      <c r="T979" s="9">
        <f>SUMIFS('Shop Wastage+CS Margin'!F:F,'Shop Wastage+CS Margin'!D:D,'Franchise Wastage '!D979,'Shop Wastage+CS Margin'!C:C,'Franchise Wastage '!C979)</f>
        <v>32</v>
      </c>
      <c r="U979" s="13">
        <f>SUMIFS('Shop Wastage+CS Margin'!A:A,'Shop Wastage+CS Margin'!D:D,'Franchise Wastage '!D979,'Shop Wastage+CS Margin'!C:C,'Franchise Wastage '!C979)</f>
        <v>5</v>
      </c>
      <c r="V979" s="16">
        <f t="shared" si="147"/>
        <v>17</v>
      </c>
      <c r="W979" s="3">
        <v>16.5</v>
      </c>
      <c r="X979" s="7">
        <f t="shared" si="144"/>
        <v>4.75</v>
      </c>
      <c r="Y979" s="7">
        <f t="shared" si="143"/>
        <v>20.25</v>
      </c>
      <c r="AA979" s="18">
        <f>SUMIFS(Sheet3!C:C,Sheet3!B:B,'Franchise Wastage '!D979,Sheet3!A:A,'Franchise Wastage '!C980)</f>
        <v>0</v>
      </c>
      <c r="AC979" s="3">
        <f t="shared" si="148"/>
        <v>15.5</v>
      </c>
    </row>
    <row r="980" spans="1:29" ht="15" customHeight="1" x14ac:dyDescent="0.25">
      <c r="A980">
        <f t="shared" si="140"/>
        <v>22</v>
      </c>
      <c r="B980" s="20" t="s">
        <v>2144</v>
      </c>
      <c r="C980" s="20" t="s">
        <v>41</v>
      </c>
      <c r="D980" s="20" t="s">
        <v>503</v>
      </c>
      <c r="E980" s="20">
        <v>75</v>
      </c>
      <c r="F980" s="20">
        <v>10</v>
      </c>
      <c r="G980" s="10" t="s">
        <v>20</v>
      </c>
      <c r="H980" s="9">
        <v>15</v>
      </c>
      <c r="I980" s="9"/>
      <c r="J980" s="9">
        <v>55</v>
      </c>
      <c r="K980" s="5">
        <f t="shared" si="141"/>
        <v>0</v>
      </c>
      <c r="L980" s="6">
        <f t="shared" si="146"/>
        <v>0.30303030303030304</v>
      </c>
      <c r="M980" s="3"/>
      <c r="N980" s="11">
        <f t="shared" si="142"/>
        <v>15.303030303030303</v>
      </c>
      <c r="O980" s="5"/>
      <c r="P980" s="5">
        <v>1</v>
      </c>
      <c r="Q980" s="5">
        <v>0.25</v>
      </c>
      <c r="R980" s="12">
        <f t="shared" si="145"/>
        <v>16.553030303030305</v>
      </c>
      <c r="S980" s="3"/>
      <c r="T980" s="9">
        <f>SUMIFS('Shop Wastage+CS Margin'!F:F,'Shop Wastage+CS Margin'!D:D,'Franchise Wastage '!D980,'Shop Wastage+CS Margin'!C:C,'Franchise Wastage '!C980)</f>
        <v>34</v>
      </c>
      <c r="U980" s="13">
        <f>SUMIFS('Shop Wastage+CS Margin'!A:A,'Shop Wastage+CS Margin'!D:D,'Franchise Wastage '!D980,'Shop Wastage+CS Margin'!C:C,'Franchise Wastage '!C980)</f>
        <v>5</v>
      </c>
      <c r="V980" s="16">
        <f t="shared" si="147"/>
        <v>21.803030303030305</v>
      </c>
      <c r="W980" s="3">
        <v>22</v>
      </c>
      <c r="X980" s="7">
        <f t="shared" si="144"/>
        <v>5.4469696969696955</v>
      </c>
      <c r="Y980" s="7">
        <f t="shared" si="143"/>
        <v>17.446969696969695</v>
      </c>
      <c r="AA980" s="18">
        <f>SUMIFS(Sheet3!C:C,Sheet3!B:B,'Franchise Wastage '!D980,Sheet3!A:A,'Franchise Wastage '!C981)</f>
        <v>22.67439024390244</v>
      </c>
      <c r="AC980" s="3">
        <f t="shared" si="148"/>
        <v>12</v>
      </c>
    </row>
    <row r="981" spans="1:29" ht="15" customHeight="1" x14ac:dyDescent="0.25">
      <c r="A981">
        <f t="shared" si="140"/>
        <v>22</v>
      </c>
      <c r="B981" s="20" t="s">
        <v>2144</v>
      </c>
      <c r="C981" s="20" t="s">
        <v>41</v>
      </c>
      <c r="D981" s="20" t="s">
        <v>503</v>
      </c>
      <c r="E981" s="20">
        <v>92.5</v>
      </c>
      <c r="F981" s="20">
        <v>3.5</v>
      </c>
      <c r="G981" s="10" t="s">
        <v>10</v>
      </c>
      <c r="H981" s="9">
        <v>7.5</v>
      </c>
      <c r="I981" s="9"/>
      <c r="J981" s="9">
        <v>1000</v>
      </c>
      <c r="K981" s="5">
        <f t="shared" si="141"/>
        <v>5.833333333333333</v>
      </c>
      <c r="L981" s="6">
        <f t="shared" si="146"/>
        <v>0</v>
      </c>
      <c r="M981" s="3"/>
      <c r="N981" s="11">
        <f t="shared" si="142"/>
        <v>13.333333333333332</v>
      </c>
      <c r="O981" s="5"/>
      <c r="P981" s="5">
        <v>1</v>
      </c>
      <c r="Q981" s="5">
        <v>0.25</v>
      </c>
      <c r="R981" s="12">
        <f t="shared" si="145"/>
        <v>14.583333333333332</v>
      </c>
      <c r="S981" s="3"/>
      <c r="T981" s="9">
        <f>SUMIFS('Shop Wastage+CS Margin'!F:F,'Shop Wastage+CS Margin'!D:D,'Franchise Wastage '!D981,'Shop Wastage+CS Margin'!C:C,'Franchise Wastage '!C981)</f>
        <v>34</v>
      </c>
      <c r="U981" s="13">
        <f>SUMIFS('Shop Wastage+CS Margin'!A:A,'Shop Wastage+CS Margin'!D:D,'Franchise Wastage '!D981,'Shop Wastage+CS Margin'!C:C,'Franchise Wastage '!C981)</f>
        <v>5</v>
      </c>
      <c r="V981" s="16">
        <f t="shared" si="147"/>
        <v>19.833333333333332</v>
      </c>
      <c r="W981" s="3">
        <v>22</v>
      </c>
      <c r="X981" s="7">
        <f t="shared" si="144"/>
        <v>7.4166666666666679</v>
      </c>
      <c r="Y981" s="7">
        <f t="shared" si="143"/>
        <v>19.416666666666668</v>
      </c>
      <c r="AA981" s="18">
        <f>SUMIFS(Sheet3!C:C,Sheet3!B:B,'Franchise Wastage '!D981,Sheet3!A:A,'Franchise Wastage '!#REF!)</f>
        <v>0</v>
      </c>
      <c r="AC981" s="3">
        <f t="shared" si="148"/>
        <v>12</v>
      </c>
    </row>
    <row r="982" spans="1:29" ht="15" customHeight="1" x14ac:dyDescent="0.25">
      <c r="A982">
        <f t="shared" si="140"/>
        <v>24</v>
      </c>
      <c r="B982" s="20" t="s">
        <v>2144</v>
      </c>
      <c r="C982" s="20" t="s">
        <v>41</v>
      </c>
      <c r="D982" s="20" t="s">
        <v>336</v>
      </c>
      <c r="E982" s="20">
        <v>60</v>
      </c>
      <c r="F982" s="20">
        <v>0.9</v>
      </c>
      <c r="G982" s="10" t="s">
        <v>10</v>
      </c>
      <c r="H982" s="9">
        <v>16</v>
      </c>
      <c r="I982" s="9"/>
      <c r="J982" s="9">
        <v>1000</v>
      </c>
      <c r="K982" s="5">
        <f t="shared" si="141"/>
        <v>1.5</v>
      </c>
      <c r="L982" s="6">
        <f t="shared" si="146"/>
        <v>0</v>
      </c>
      <c r="M982" s="3"/>
      <c r="N982" s="11">
        <f t="shared" si="142"/>
        <v>17.5</v>
      </c>
      <c r="O982" s="5"/>
      <c r="P982" s="5">
        <v>1</v>
      </c>
      <c r="Q982" s="5">
        <v>0.25</v>
      </c>
      <c r="R982" s="12">
        <f t="shared" si="145"/>
        <v>18.75</v>
      </c>
      <c r="S982" s="3"/>
      <c r="T982" s="9">
        <f>SUMIFS('Shop Wastage+CS Margin'!F:F,'Shop Wastage+CS Margin'!D:D,'Franchise Wastage '!D982,'Shop Wastage+CS Margin'!C:C,'Franchise Wastage '!C982)</f>
        <v>38</v>
      </c>
      <c r="U982" s="13">
        <f>SUMIFS('Shop Wastage+CS Margin'!A:A,'Shop Wastage+CS Margin'!D:D,'Franchise Wastage '!D982,'Shop Wastage+CS Margin'!C:C,'Franchise Wastage '!C982)</f>
        <v>5</v>
      </c>
      <c r="V982" s="16">
        <f t="shared" si="147"/>
        <v>24</v>
      </c>
      <c r="W982" s="3">
        <v>24</v>
      </c>
      <c r="X982" s="7">
        <f t="shared" si="144"/>
        <v>5.25</v>
      </c>
      <c r="Y982" s="7">
        <f t="shared" si="143"/>
        <v>19.25</v>
      </c>
      <c r="AA982" s="18">
        <f>SUMIFS(Sheet3!C:C,Sheet3!B:B,'Franchise Wastage '!D982,Sheet3!A:A,'Franchise Wastage '!C983)</f>
        <v>21.93548387096774</v>
      </c>
      <c r="AC982" s="3">
        <f t="shared" si="148"/>
        <v>14</v>
      </c>
    </row>
    <row r="983" spans="1:29" ht="15" customHeight="1" x14ac:dyDescent="0.25">
      <c r="A983">
        <f t="shared" si="140"/>
        <v>26</v>
      </c>
      <c r="B983" s="20" t="s">
        <v>2144</v>
      </c>
      <c r="C983" s="20" t="s">
        <v>41</v>
      </c>
      <c r="D983" s="20" t="s">
        <v>505</v>
      </c>
      <c r="E983" s="20">
        <v>80</v>
      </c>
      <c r="F983" s="20">
        <v>2.5</v>
      </c>
      <c r="G983" s="10" t="s">
        <v>10</v>
      </c>
      <c r="H983" s="9">
        <v>15</v>
      </c>
      <c r="I983" s="9"/>
      <c r="J983" s="9">
        <v>1000</v>
      </c>
      <c r="K983" s="5">
        <f t="shared" si="141"/>
        <v>4.166666666666667</v>
      </c>
      <c r="L983" s="6">
        <f t="shared" si="146"/>
        <v>0</v>
      </c>
      <c r="M983" s="3"/>
      <c r="N983" s="11">
        <f t="shared" si="142"/>
        <v>19.166666666666668</v>
      </c>
      <c r="O983" s="5"/>
      <c r="P983" s="5">
        <v>1</v>
      </c>
      <c r="Q983" s="5">
        <v>0.25</v>
      </c>
      <c r="R983" s="12">
        <f t="shared" si="145"/>
        <v>20.416666666666668</v>
      </c>
      <c r="S983" s="3"/>
      <c r="T983" s="9">
        <f>SUMIFS('Shop Wastage+CS Margin'!F:F,'Shop Wastage+CS Margin'!D:D,'Franchise Wastage '!D983,'Shop Wastage+CS Margin'!C:C,'Franchise Wastage '!C983)</f>
        <v>38</v>
      </c>
      <c r="U983" s="13">
        <f>SUMIFS('Shop Wastage+CS Margin'!A:A,'Shop Wastage+CS Margin'!D:D,'Franchise Wastage '!D983,'Shop Wastage+CS Margin'!C:C,'Franchise Wastage '!C983)</f>
        <v>5</v>
      </c>
      <c r="V983" s="16">
        <f t="shared" si="147"/>
        <v>25.666666666666668</v>
      </c>
      <c r="W983" s="3">
        <v>26</v>
      </c>
      <c r="X983" s="7">
        <f t="shared" si="144"/>
        <v>5.5833333333333321</v>
      </c>
      <c r="Y983" s="7">
        <f t="shared" si="143"/>
        <v>17.583333333333332</v>
      </c>
      <c r="AA983" s="18">
        <f>SUMIFS(Sheet3!C:C,Sheet3!B:B,'Franchise Wastage '!D983,Sheet3!A:A,'Franchise Wastage '!C984)</f>
        <v>30</v>
      </c>
      <c r="AC983" s="3">
        <f t="shared" si="148"/>
        <v>12</v>
      </c>
    </row>
    <row r="984" spans="1:29" ht="15" customHeight="1" x14ac:dyDescent="0.25">
      <c r="A984">
        <f t="shared" si="140"/>
        <v>26</v>
      </c>
      <c r="B984" s="20" t="s">
        <v>2144</v>
      </c>
      <c r="C984" s="20" t="s">
        <v>41</v>
      </c>
      <c r="D984" s="20" t="s">
        <v>506</v>
      </c>
      <c r="E984" s="20">
        <v>80</v>
      </c>
      <c r="F984" s="20">
        <v>2.5</v>
      </c>
      <c r="G984" s="10" t="s">
        <v>10</v>
      </c>
      <c r="H984" s="9">
        <v>15</v>
      </c>
      <c r="I984" s="9"/>
      <c r="J984" s="9">
        <v>1000</v>
      </c>
      <c r="K984" s="5">
        <f t="shared" si="141"/>
        <v>4.166666666666667</v>
      </c>
      <c r="L984" s="6">
        <f t="shared" si="146"/>
        <v>0</v>
      </c>
      <c r="M984" s="3"/>
      <c r="N984" s="11">
        <f t="shared" si="142"/>
        <v>19.166666666666668</v>
      </c>
      <c r="O984" s="5"/>
      <c r="P984" s="5">
        <v>1</v>
      </c>
      <c r="Q984" s="5">
        <v>0.25</v>
      </c>
      <c r="R984" s="12">
        <f t="shared" si="145"/>
        <v>20.416666666666668</v>
      </c>
      <c r="S984" s="3"/>
      <c r="T984" s="9">
        <f>SUMIFS('Shop Wastage+CS Margin'!F:F,'Shop Wastage+CS Margin'!D:D,'Franchise Wastage '!D984,'Shop Wastage+CS Margin'!C:C,'Franchise Wastage '!C984)</f>
        <v>34</v>
      </c>
      <c r="U984" s="13">
        <f>SUMIFS('Shop Wastage+CS Margin'!A:A,'Shop Wastage+CS Margin'!D:D,'Franchise Wastage '!D984,'Shop Wastage+CS Margin'!C:C,'Franchise Wastage '!C984)</f>
        <v>5</v>
      </c>
      <c r="V984" s="16">
        <f t="shared" si="147"/>
        <v>25.666666666666668</v>
      </c>
      <c r="W984" s="3">
        <v>26</v>
      </c>
      <c r="X984" s="7">
        <f t="shared" si="144"/>
        <v>5.5833333333333321</v>
      </c>
      <c r="Y984" s="7">
        <f t="shared" si="143"/>
        <v>13.583333333333332</v>
      </c>
      <c r="AA984" s="18">
        <f>SUMIFS(Sheet3!C:C,Sheet3!B:B,'Franchise Wastage '!D984,Sheet3!A:A,'Franchise Wastage '!C985)</f>
        <v>0</v>
      </c>
      <c r="AC984" s="3">
        <f t="shared" si="148"/>
        <v>8</v>
      </c>
    </row>
    <row r="985" spans="1:29" ht="15" customHeight="1" x14ac:dyDescent="0.25">
      <c r="A985">
        <f t="shared" si="140"/>
        <v>28</v>
      </c>
      <c r="B985" s="20" t="s">
        <v>2144</v>
      </c>
      <c r="C985" s="20" t="s">
        <v>595</v>
      </c>
      <c r="D985" s="20" t="s">
        <v>596</v>
      </c>
      <c r="E985" s="20">
        <v>65</v>
      </c>
      <c r="F985" s="20">
        <v>25</v>
      </c>
      <c r="G985" s="10" t="s">
        <v>20</v>
      </c>
      <c r="H985" s="9">
        <v>20</v>
      </c>
      <c r="I985" s="9"/>
      <c r="J985" s="9">
        <v>25</v>
      </c>
      <c r="K985" s="5">
        <f t="shared" si="141"/>
        <v>0</v>
      </c>
      <c r="L985" s="6">
        <f t="shared" si="146"/>
        <v>1.6666666666666667</v>
      </c>
      <c r="M985" s="3"/>
      <c r="N985" s="11">
        <f t="shared" si="142"/>
        <v>21.666666666666668</v>
      </c>
      <c r="O985" s="5"/>
      <c r="P985" s="5">
        <v>1</v>
      </c>
      <c r="Q985" s="5">
        <v>0.25</v>
      </c>
      <c r="R985" s="12">
        <f t="shared" si="145"/>
        <v>22.916666666666668</v>
      </c>
      <c r="S985" s="3"/>
      <c r="T985" s="9">
        <f>SUMIFS('Shop Wastage+CS Margin'!F:F,'Shop Wastage+CS Margin'!D:D,'Franchise Wastage '!D985,'Shop Wastage+CS Margin'!C:C,'Franchise Wastage '!C985)</f>
        <v>42</v>
      </c>
      <c r="U985" s="13">
        <f>SUMIFS('Shop Wastage+CS Margin'!A:A,'Shop Wastage+CS Margin'!D:D,'Franchise Wastage '!D985,'Shop Wastage+CS Margin'!C:C,'Franchise Wastage '!C985)</f>
        <v>5</v>
      </c>
      <c r="V985" s="16">
        <f t="shared" si="147"/>
        <v>28.166666666666668</v>
      </c>
      <c r="W985" s="3">
        <v>28</v>
      </c>
      <c r="X985" s="7">
        <f t="shared" si="144"/>
        <v>5.0833333333333321</v>
      </c>
      <c r="Y985" s="7">
        <f t="shared" si="143"/>
        <v>19.083333333333332</v>
      </c>
      <c r="AA985" s="18">
        <f>SUMIFS(Sheet3!C:C,Sheet3!B:B,'Franchise Wastage '!D985,Sheet3!A:A,'Franchise Wastage '!C986)</f>
        <v>29.466666666666665</v>
      </c>
      <c r="AC985" s="3">
        <f t="shared" si="148"/>
        <v>14</v>
      </c>
    </row>
    <row r="986" spans="1:29" ht="15" customHeight="1" x14ac:dyDescent="0.25">
      <c r="A986">
        <f t="shared" si="140"/>
        <v>28</v>
      </c>
      <c r="B986" s="20" t="s">
        <v>2144</v>
      </c>
      <c r="C986" s="20" t="s">
        <v>595</v>
      </c>
      <c r="D986" s="20" t="s">
        <v>596</v>
      </c>
      <c r="E986" s="20">
        <v>80</v>
      </c>
      <c r="F986" s="20">
        <v>7</v>
      </c>
      <c r="G986" s="10" t="s">
        <v>20</v>
      </c>
      <c r="H986" s="9">
        <v>15</v>
      </c>
      <c r="I986" s="9"/>
      <c r="J986" s="9">
        <v>25</v>
      </c>
      <c r="K986" s="5">
        <f t="shared" si="141"/>
        <v>0</v>
      </c>
      <c r="L986" s="6">
        <f t="shared" si="146"/>
        <v>0.46666666666666667</v>
      </c>
      <c r="M986" s="3"/>
      <c r="N986" s="11">
        <f t="shared" si="142"/>
        <v>15.466666666666667</v>
      </c>
      <c r="O986" s="5"/>
      <c r="P986" s="5">
        <v>1</v>
      </c>
      <c r="Q986" s="5">
        <v>0.25</v>
      </c>
      <c r="R986" s="12">
        <f t="shared" si="145"/>
        <v>16.716666666666669</v>
      </c>
      <c r="S986" s="3"/>
      <c r="T986" s="9">
        <f>SUMIFS('Shop Wastage+CS Margin'!F:F,'Shop Wastage+CS Margin'!D:D,'Franchise Wastage '!D986,'Shop Wastage+CS Margin'!C:C,'Franchise Wastage '!C986)</f>
        <v>42</v>
      </c>
      <c r="U986" s="13">
        <f>SUMIFS('Shop Wastage+CS Margin'!A:A,'Shop Wastage+CS Margin'!D:D,'Franchise Wastage '!D986,'Shop Wastage+CS Margin'!C:C,'Franchise Wastage '!C986)</f>
        <v>5</v>
      </c>
      <c r="V986" s="16">
        <f t="shared" si="147"/>
        <v>21.966666666666669</v>
      </c>
      <c r="W986" s="3">
        <v>28</v>
      </c>
      <c r="X986" s="7">
        <f t="shared" si="144"/>
        <v>11.283333333333331</v>
      </c>
      <c r="Y986" s="7">
        <f t="shared" si="143"/>
        <v>25.283333333333331</v>
      </c>
      <c r="AA986" s="18">
        <f>SUMIFS(Sheet3!C:C,Sheet3!B:B,'Franchise Wastage '!D986,Sheet3!A:A,'Franchise Wastage '!C987)</f>
        <v>29.466666666666665</v>
      </c>
      <c r="AC986" s="3">
        <f t="shared" si="148"/>
        <v>14</v>
      </c>
    </row>
    <row r="987" spans="1:29" ht="15" customHeight="1" x14ac:dyDescent="0.25">
      <c r="A987">
        <f t="shared" si="140"/>
        <v>25</v>
      </c>
      <c r="B987" s="20" t="s">
        <v>2144</v>
      </c>
      <c r="C987" s="20" t="s">
        <v>595</v>
      </c>
      <c r="D987" s="20" t="s">
        <v>597</v>
      </c>
      <c r="E987" s="20">
        <v>65</v>
      </c>
      <c r="F987" s="20">
        <v>5</v>
      </c>
      <c r="G987" s="10" t="s">
        <v>20</v>
      </c>
      <c r="H987" s="9">
        <v>15</v>
      </c>
      <c r="I987" s="9"/>
      <c r="J987" s="9">
        <v>2.5</v>
      </c>
      <c r="K987" s="5">
        <f t="shared" si="141"/>
        <v>0</v>
      </c>
      <c r="L987" s="6">
        <f t="shared" si="146"/>
        <v>3.3333333333333335</v>
      </c>
      <c r="M987" s="3"/>
      <c r="N987" s="11">
        <f t="shared" si="142"/>
        <v>18.333333333333332</v>
      </c>
      <c r="O987" s="5"/>
      <c r="P987" s="5">
        <v>1</v>
      </c>
      <c r="Q987" s="5">
        <v>0.25</v>
      </c>
      <c r="R987" s="12">
        <f t="shared" si="145"/>
        <v>19.583333333333332</v>
      </c>
      <c r="S987" s="3"/>
      <c r="T987" s="9">
        <f>SUMIFS('Shop Wastage+CS Margin'!F:F,'Shop Wastage+CS Margin'!D:D,'Franchise Wastage '!D987,'Shop Wastage+CS Margin'!C:C,'Franchise Wastage '!C987)</f>
        <v>42</v>
      </c>
      <c r="U987" s="13">
        <f>SUMIFS('Shop Wastage+CS Margin'!A:A,'Shop Wastage+CS Margin'!D:D,'Franchise Wastage '!D987,'Shop Wastage+CS Margin'!C:C,'Franchise Wastage '!C987)</f>
        <v>5</v>
      </c>
      <c r="V987" s="16">
        <f t="shared" si="147"/>
        <v>24.833333333333332</v>
      </c>
      <c r="W987" s="3">
        <v>25</v>
      </c>
      <c r="X987" s="7">
        <f t="shared" si="144"/>
        <v>5.4166666666666679</v>
      </c>
      <c r="Y987" s="7">
        <f t="shared" si="143"/>
        <v>22.416666666666668</v>
      </c>
      <c r="AA987" s="18">
        <f>SUMIFS(Sheet3!C:C,Sheet3!B:B,'Franchise Wastage '!D987,Sheet3!A:A,'Franchise Wastage '!C988)</f>
        <v>30</v>
      </c>
      <c r="AC987" s="3">
        <f t="shared" si="148"/>
        <v>17</v>
      </c>
    </row>
    <row r="988" spans="1:29" ht="15" customHeight="1" x14ac:dyDescent="0.25">
      <c r="A988">
        <f t="shared" si="140"/>
        <v>25</v>
      </c>
      <c r="B988" s="20" t="s">
        <v>2144</v>
      </c>
      <c r="C988" s="20" t="s">
        <v>595</v>
      </c>
      <c r="D988" s="20" t="s">
        <v>598</v>
      </c>
      <c r="E988" s="20">
        <v>65</v>
      </c>
      <c r="F988" s="20">
        <v>5</v>
      </c>
      <c r="G988" s="10" t="s">
        <v>20</v>
      </c>
      <c r="H988" s="9">
        <v>15</v>
      </c>
      <c r="I988" s="9"/>
      <c r="J988" s="9">
        <v>2.5</v>
      </c>
      <c r="K988" s="5">
        <f t="shared" si="141"/>
        <v>0</v>
      </c>
      <c r="L988" s="6">
        <f t="shared" si="146"/>
        <v>3.3333333333333335</v>
      </c>
      <c r="M988" s="3"/>
      <c r="N988" s="11">
        <f t="shared" si="142"/>
        <v>18.333333333333332</v>
      </c>
      <c r="O988" s="5"/>
      <c r="P988" s="5">
        <v>1</v>
      </c>
      <c r="Q988" s="5">
        <v>0.25</v>
      </c>
      <c r="R988" s="12">
        <f t="shared" si="145"/>
        <v>19.583333333333332</v>
      </c>
      <c r="S988" s="3"/>
      <c r="T988" s="9">
        <f>SUMIFS('Shop Wastage+CS Margin'!F:F,'Shop Wastage+CS Margin'!D:D,'Franchise Wastage '!D988,'Shop Wastage+CS Margin'!C:C,'Franchise Wastage '!C988)</f>
        <v>42</v>
      </c>
      <c r="U988" s="13">
        <f>SUMIFS('Shop Wastage+CS Margin'!A:A,'Shop Wastage+CS Margin'!D:D,'Franchise Wastage '!D988,'Shop Wastage+CS Margin'!C:C,'Franchise Wastage '!C988)</f>
        <v>5</v>
      </c>
      <c r="V988" s="16">
        <f t="shared" si="147"/>
        <v>24.833333333333332</v>
      </c>
      <c r="W988" s="3">
        <v>25</v>
      </c>
      <c r="X988" s="7">
        <f t="shared" si="144"/>
        <v>5.4166666666666679</v>
      </c>
      <c r="Y988" s="7">
        <f t="shared" si="143"/>
        <v>22.416666666666668</v>
      </c>
      <c r="AA988" s="18">
        <f>SUMIFS(Sheet3!C:C,Sheet3!B:B,'Franchise Wastage '!D988,Sheet3!A:A,'Franchise Wastage '!C989)</f>
        <v>30</v>
      </c>
      <c r="AC988" s="3">
        <f t="shared" si="148"/>
        <v>17</v>
      </c>
    </row>
    <row r="989" spans="1:29" ht="15" customHeight="1" x14ac:dyDescent="0.25">
      <c r="A989">
        <f t="shared" ref="A989:A1051" si="149">W989</f>
        <v>25</v>
      </c>
      <c r="B989" s="20" t="s">
        <v>2144</v>
      </c>
      <c r="C989" s="20" t="s">
        <v>595</v>
      </c>
      <c r="D989" s="20" t="s">
        <v>599</v>
      </c>
      <c r="E989" s="20">
        <v>65</v>
      </c>
      <c r="F989" s="20">
        <v>5</v>
      </c>
      <c r="G989" s="10" t="s">
        <v>20</v>
      </c>
      <c r="H989" s="9">
        <v>16</v>
      </c>
      <c r="I989" s="9"/>
      <c r="J989" s="9">
        <v>2.5</v>
      </c>
      <c r="K989" s="5">
        <f t="shared" si="141"/>
        <v>0</v>
      </c>
      <c r="L989" s="6">
        <f t="shared" si="146"/>
        <v>3.3333333333333335</v>
      </c>
      <c r="M989" s="3"/>
      <c r="N989" s="11">
        <f t="shared" si="142"/>
        <v>19.333333333333332</v>
      </c>
      <c r="O989" s="5"/>
      <c r="P989" s="5">
        <v>1</v>
      </c>
      <c r="Q989" s="5">
        <v>0.25</v>
      </c>
      <c r="R989" s="12">
        <f t="shared" si="145"/>
        <v>20.583333333333332</v>
      </c>
      <c r="S989" s="3"/>
      <c r="T989" s="9">
        <f>SUMIFS('Shop Wastage+CS Margin'!F:F,'Shop Wastage+CS Margin'!D:D,'Franchise Wastage '!D989,'Shop Wastage+CS Margin'!C:C,'Franchise Wastage '!C989)</f>
        <v>42</v>
      </c>
      <c r="U989" s="13">
        <f>SUMIFS('Shop Wastage+CS Margin'!A:A,'Shop Wastage+CS Margin'!D:D,'Franchise Wastage '!D989,'Shop Wastage+CS Margin'!C:C,'Franchise Wastage '!C989)</f>
        <v>5</v>
      </c>
      <c r="V989" s="16">
        <f t="shared" si="147"/>
        <v>25.833333333333332</v>
      </c>
      <c r="W989" s="3">
        <v>25</v>
      </c>
      <c r="X989" s="7">
        <f t="shared" si="144"/>
        <v>4.4166666666666679</v>
      </c>
      <c r="Y989" s="7">
        <f t="shared" si="143"/>
        <v>21.416666666666668</v>
      </c>
      <c r="AA989" s="18">
        <f>SUMIFS(Sheet3!C:C,Sheet3!B:B,'Franchise Wastage '!D989,Sheet3!A:A,'Franchise Wastage '!C990)</f>
        <v>0</v>
      </c>
      <c r="AC989" s="3">
        <f t="shared" si="148"/>
        <v>17</v>
      </c>
    </row>
    <row r="990" spans="1:29" ht="15" customHeight="1" x14ac:dyDescent="0.25">
      <c r="A990">
        <f t="shared" si="149"/>
        <v>19</v>
      </c>
      <c r="B990" s="20" t="s">
        <v>2144</v>
      </c>
      <c r="C990" s="20" t="s">
        <v>69</v>
      </c>
      <c r="D990" s="20" t="s">
        <v>339</v>
      </c>
      <c r="E990" s="20">
        <v>65</v>
      </c>
      <c r="F990" s="20">
        <v>0.5</v>
      </c>
      <c r="G990" s="10" t="s">
        <v>10</v>
      </c>
      <c r="H990" s="9">
        <v>12</v>
      </c>
      <c r="I990" s="9"/>
      <c r="J990" s="9">
        <v>1000</v>
      </c>
      <c r="K990" s="5">
        <f t="shared" si="141"/>
        <v>0.83333333333333337</v>
      </c>
      <c r="L990" s="6">
        <f t="shared" si="146"/>
        <v>0</v>
      </c>
      <c r="M990" s="3"/>
      <c r="N990" s="11">
        <f t="shared" si="142"/>
        <v>12.833333333333334</v>
      </c>
      <c r="O990" s="5"/>
      <c r="P990" s="5">
        <v>1</v>
      </c>
      <c r="Q990" s="5">
        <v>0.25</v>
      </c>
      <c r="R990" s="12">
        <f t="shared" si="145"/>
        <v>14.083333333333334</v>
      </c>
      <c r="S990" s="3"/>
      <c r="T990" s="9">
        <f>SUMIFS('Shop Wastage+CS Margin'!F:F,'Shop Wastage+CS Margin'!D:D,'Franchise Wastage '!D990,'Shop Wastage+CS Margin'!C:C,'Franchise Wastage '!C990)</f>
        <v>30</v>
      </c>
      <c r="U990" s="13">
        <f>SUMIFS('Shop Wastage+CS Margin'!A:A,'Shop Wastage+CS Margin'!D:D,'Franchise Wastage '!D990,'Shop Wastage+CS Margin'!C:C,'Franchise Wastage '!C990)</f>
        <v>5</v>
      </c>
      <c r="V990" s="16">
        <f t="shared" si="147"/>
        <v>19.333333333333336</v>
      </c>
      <c r="W990" s="3">
        <v>19</v>
      </c>
      <c r="X990" s="7">
        <f t="shared" si="144"/>
        <v>4.9166666666666661</v>
      </c>
      <c r="Y990" s="7">
        <f t="shared" si="143"/>
        <v>15.916666666666666</v>
      </c>
      <c r="AA990" s="18">
        <f>SUMIFS(Sheet3!C:C,Sheet3!B:B,'Franchise Wastage '!D990,Sheet3!A:A,'Franchise Wastage '!C991)</f>
        <v>20.399999999999999</v>
      </c>
      <c r="AC990" s="3">
        <f t="shared" si="148"/>
        <v>11</v>
      </c>
    </row>
    <row r="991" spans="1:29" ht="15" customHeight="1" x14ac:dyDescent="0.25">
      <c r="A991">
        <f t="shared" si="149"/>
        <v>32</v>
      </c>
      <c r="B991" s="20" t="s">
        <v>2144</v>
      </c>
      <c r="C991" s="20" t="s">
        <v>69</v>
      </c>
      <c r="D991" s="20" t="s">
        <v>70</v>
      </c>
      <c r="E991" s="20">
        <v>85</v>
      </c>
      <c r="F991" s="20">
        <v>160</v>
      </c>
      <c r="G991" s="10" t="s">
        <v>20</v>
      </c>
      <c r="H991" s="9">
        <v>15</v>
      </c>
      <c r="I991" s="9"/>
      <c r="J991" s="9">
        <v>25</v>
      </c>
      <c r="K991" s="5">
        <f t="shared" si="141"/>
        <v>0</v>
      </c>
      <c r="L991" s="6">
        <f t="shared" si="146"/>
        <v>10.666666666666666</v>
      </c>
      <c r="M991" s="3"/>
      <c r="N991" s="11">
        <f t="shared" si="142"/>
        <v>25.666666666666664</v>
      </c>
      <c r="O991" s="5"/>
      <c r="P991" s="5">
        <v>1</v>
      </c>
      <c r="Q991" s="5">
        <v>0.25</v>
      </c>
      <c r="R991" s="12">
        <f t="shared" si="145"/>
        <v>26.916666666666664</v>
      </c>
      <c r="S991" s="3"/>
      <c r="T991" s="9">
        <f>SUMIFS('Shop Wastage+CS Margin'!F:F,'Shop Wastage+CS Margin'!D:D,'Franchise Wastage '!D991,'Shop Wastage+CS Margin'!C:C,'Franchise Wastage '!C991)</f>
        <v>52</v>
      </c>
      <c r="U991" s="13">
        <f>SUMIFS('Shop Wastage+CS Margin'!A:A,'Shop Wastage+CS Margin'!D:D,'Franchise Wastage '!D991,'Shop Wastage+CS Margin'!C:C,'Franchise Wastage '!C991)</f>
        <v>5</v>
      </c>
      <c r="V991" s="16">
        <f t="shared" si="147"/>
        <v>32.166666666666664</v>
      </c>
      <c r="W991" s="3">
        <v>32</v>
      </c>
      <c r="X991" s="7">
        <f t="shared" si="144"/>
        <v>5.0833333333333357</v>
      </c>
      <c r="Y991" s="7">
        <f t="shared" si="143"/>
        <v>25.083333333333336</v>
      </c>
      <c r="AA991" s="18">
        <f>SUMIFS(Sheet3!C:C,Sheet3!B:B,'Franchise Wastage '!D991,Sheet3!A:A,'Franchise Wastage '!C992)</f>
        <v>41</v>
      </c>
      <c r="AC991" s="3">
        <f t="shared" si="148"/>
        <v>20</v>
      </c>
    </row>
    <row r="992" spans="1:29" ht="15" customHeight="1" x14ac:dyDescent="0.25">
      <c r="A992">
        <f t="shared" si="149"/>
        <v>23</v>
      </c>
      <c r="B992" s="20" t="s">
        <v>2144</v>
      </c>
      <c r="C992" s="20" t="s">
        <v>69</v>
      </c>
      <c r="D992" s="20" t="s">
        <v>600</v>
      </c>
      <c r="E992" s="20">
        <v>65</v>
      </c>
      <c r="F992" s="20">
        <v>15</v>
      </c>
      <c r="G992" s="10" t="s">
        <v>20</v>
      </c>
      <c r="H992" s="9">
        <v>13</v>
      </c>
      <c r="I992" s="9"/>
      <c r="J992" s="9">
        <v>6</v>
      </c>
      <c r="K992" s="5">
        <f t="shared" si="141"/>
        <v>0</v>
      </c>
      <c r="L992" s="6">
        <f t="shared" si="146"/>
        <v>4.166666666666667</v>
      </c>
      <c r="M992" s="3"/>
      <c r="N992" s="11">
        <f t="shared" si="142"/>
        <v>17.166666666666668</v>
      </c>
      <c r="O992" s="5"/>
      <c r="P992" s="5">
        <v>1</v>
      </c>
      <c r="Q992" s="5">
        <v>0.25</v>
      </c>
      <c r="R992" s="12">
        <f t="shared" si="145"/>
        <v>18.416666666666668</v>
      </c>
      <c r="S992" s="3"/>
      <c r="T992" s="9">
        <f>SUMIFS('Shop Wastage+CS Margin'!F:F,'Shop Wastage+CS Margin'!D:D,'Franchise Wastage '!D992,'Shop Wastage+CS Margin'!C:C,'Franchise Wastage '!C992)</f>
        <v>50</v>
      </c>
      <c r="U992" s="13">
        <f>SUMIFS('Shop Wastage+CS Margin'!A:A,'Shop Wastage+CS Margin'!D:D,'Franchise Wastage '!D992,'Shop Wastage+CS Margin'!C:C,'Franchise Wastage '!C992)</f>
        <v>5</v>
      </c>
      <c r="V992" s="16">
        <f t="shared" si="147"/>
        <v>23.666666666666668</v>
      </c>
      <c r="W992" s="3">
        <v>23</v>
      </c>
      <c r="X992" s="7">
        <f t="shared" si="144"/>
        <v>4.5833333333333321</v>
      </c>
      <c r="Y992" s="7">
        <f t="shared" si="143"/>
        <v>31.583333333333332</v>
      </c>
      <c r="AA992" s="18">
        <f>SUMIFS(Sheet3!C:C,Sheet3!B:B,'Franchise Wastage '!D992,Sheet3!A:A,'Franchise Wastage '!C993)</f>
        <v>31</v>
      </c>
      <c r="AC992" s="3">
        <f t="shared" si="148"/>
        <v>27</v>
      </c>
    </row>
    <row r="993" spans="1:29" ht="15" customHeight="1" x14ac:dyDescent="0.25">
      <c r="A993">
        <f t="shared" si="149"/>
        <v>50</v>
      </c>
      <c r="B993" s="20" t="s">
        <v>2144</v>
      </c>
      <c r="C993" s="20" t="s">
        <v>69</v>
      </c>
      <c r="D993" s="20" t="s">
        <v>601</v>
      </c>
      <c r="E993" s="20">
        <v>65</v>
      </c>
      <c r="F993" s="20">
        <v>5</v>
      </c>
      <c r="G993" s="10" t="s">
        <v>20</v>
      </c>
      <c r="H993" s="9">
        <v>15</v>
      </c>
      <c r="I993" s="9"/>
      <c r="J993" s="9">
        <v>0.6</v>
      </c>
      <c r="K993" s="5">
        <f t="shared" si="141"/>
        <v>0</v>
      </c>
      <c r="L993" s="6">
        <f t="shared" si="146"/>
        <v>13.888888888888889</v>
      </c>
      <c r="M993" s="3"/>
      <c r="N993" s="11">
        <f t="shared" si="142"/>
        <v>28.888888888888889</v>
      </c>
      <c r="O993" s="5"/>
      <c r="P993" s="5">
        <v>1</v>
      </c>
      <c r="Q993" s="5">
        <v>0.25</v>
      </c>
      <c r="R993" s="12">
        <f t="shared" si="145"/>
        <v>30.138888888888889</v>
      </c>
      <c r="S993" s="3"/>
      <c r="T993" s="9">
        <f>SUMIFS('Shop Wastage+CS Margin'!F:F,'Shop Wastage+CS Margin'!D:D,'Franchise Wastage '!D993,'Shop Wastage+CS Margin'!C:C,'Franchise Wastage '!C993)</f>
        <v>202</v>
      </c>
      <c r="U993" s="13">
        <f>SUMIFS('Shop Wastage+CS Margin'!A:A,'Shop Wastage+CS Margin'!D:D,'Franchise Wastage '!D993,'Shop Wastage+CS Margin'!C:C,'Franchise Wastage '!C993)</f>
        <v>5</v>
      </c>
      <c r="V993" s="16">
        <f t="shared" si="147"/>
        <v>35.388888888888886</v>
      </c>
      <c r="W993" s="3">
        <v>50</v>
      </c>
      <c r="X993" s="7">
        <f t="shared" si="144"/>
        <v>19.861111111111111</v>
      </c>
      <c r="Y993" s="7">
        <f t="shared" si="143"/>
        <v>171.86111111111111</v>
      </c>
      <c r="AA993" s="18">
        <f>SUMIFS(Sheet3!C:C,Sheet3!B:B,'Franchise Wastage '!D993,Sheet3!A:A,'Franchise Wastage '!C994)</f>
        <v>150</v>
      </c>
      <c r="AC993" s="3">
        <f t="shared" si="148"/>
        <v>152</v>
      </c>
    </row>
    <row r="994" spans="1:29" ht="15" customHeight="1" x14ac:dyDescent="0.25">
      <c r="A994">
        <f t="shared" si="149"/>
        <v>21</v>
      </c>
      <c r="B994" s="20" t="s">
        <v>2144</v>
      </c>
      <c r="C994" s="20" t="s">
        <v>69</v>
      </c>
      <c r="D994" s="20" t="s">
        <v>511</v>
      </c>
      <c r="E994" s="20">
        <v>65</v>
      </c>
      <c r="F994" s="20">
        <v>1</v>
      </c>
      <c r="G994" s="10" t="s">
        <v>10</v>
      </c>
      <c r="H994" s="9">
        <v>13</v>
      </c>
      <c r="I994" s="9"/>
      <c r="J994" s="9">
        <v>1000</v>
      </c>
      <c r="K994" s="5">
        <f t="shared" si="141"/>
        <v>1.6666666666666667</v>
      </c>
      <c r="L994" s="6">
        <f t="shared" si="146"/>
        <v>0</v>
      </c>
      <c r="M994" s="3"/>
      <c r="N994" s="11">
        <f t="shared" si="142"/>
        <v>14.666666666666666</v>
      </c>
      <c r="O994" s="5"/>
      <c r="P994" s="5">
        <v>1</v>
      </c>
      <c r="Q994" s="5">
        <v>0.25</v>
      </c>
      <c r="R994" s="12">
        <f t="shared" si="145"/>
        <v>15.916666666666666</v>
      </c>
      <c r="S994" s="3"/>
      <c r="T994" s="9">
        <f>SUMIFS('Shop Wastage+CS Margin'!F:F,'Shop Wastage+CS Margin'!D:D,'Franchise Wastage '!D994,'Shop Wastage+CS Margin'!C:C,'Franchise Wastage '!C994)</f>
        <v>27</v>
      </c>
      <c r="U994" s="13">
        <f>SUMIFS('Shop Wastage+CS Margin'!A:A,'Shop Wastage+CS Margin'!D:D,'Franchise Wastage '!D994,'Shop Wastage+CS Margin'!C:C,'Franchise Wastage '!C994)</f>
        <v>5</v>
      </c>
      <c r="V994" s="16">
        <f t="shared" si="147"/>
        <v>21.166666666666664</v>
      </c>
      <c r="W994" s="3">
        <v>21</v>
      </c>
      <c r="X994" s="7">
        <f t="shared" si="144"/>
        <v>5.0833333333333339</v>
      </c>
      <c r="Y994" s="7">
        <f t="shared" si="143"/>
        <v>11.083333333333334</v>
      </c>
      <c r="AA994" s="18">
        <f>SUMIFS(Sheet3!C:C,Sheet3!B:B,'Franchise Wastage '!D994,Sheet3!A:A,'Franchise Wastage '!#REF!)</f>
        <v>0</v>
      </c>
      <c r="AC994" s="3">
        <f t="shared" si="148"/>
        <v>6</v>
      </c>
    </row>
    <row r="995" spans="1:29" ht="15" customHeight="1" x14ac:dyDescent="0.25">
      <c r="A995">
        <f t="shared" si="149"/>
        <v>22</v>
      </c>
      <c r="B995" s="20" t="s">
        <v>2144</v>
      </c>
      <c r="C995" s="20" t="s">
        <v>69</v>
      </c>
      <c r="D995" s="20" t="s">
        <v>513</v>
      </c>
      <c r="E995" s="20">
        <v>65</v>
      </c>
      <c r="F995" s="20">
        <v>0.8</v>
      </c>
      <c r="G995" s="10" t="s">
        <v>10</v>
      </c>
      <c r="H995" s="9">
        <v>13</v>
      </c>
      <c r="I995" s="9"/>
      <c r="J995" s="9">
        <v>1000</v>
      </c>
      <c r="K995" s="5">
        <f t="shared" si="141"/>
        <v>1.3333333333333333</v>
      </c>
      <c r="L995" s="6">
        <f t="shared" si="146"/>
        <v>0</v>
      </c>
      <c r="M995" s="3"/>
      <c r="N995" s="11">
        <f t="shared" si="142"/>
        <v>14.333333333333334</v>
      </c>
      <c r="O995" s="5"/>
      <c r="P995" s="5">
        <v>1</v>
      </c>
      <c r="Q995" s="5">
        <v>0.25</v>
      </c>
      <c r="R995" s="12">
        <f t="shared" si="145"/>
        <v>15.583333333333334</v>
      </c>
      <c r="S995" s="3"/>
      <c r="T995" s="9">
        <f>SUMIFS('Shop Wastage+CS Margin'!F:F,'Shop Wastage+CS Margin'!D:D,'Franchise Wastage '!D995,'Shop Wastage+CS Margin'!C:C,'Franchise Wastage '!C995)</f>
        <v>32</v>
      </c>
      <c r="U995" s="13">
        <f>SUMIFS('Shop Wastage+CS Margin'!A:A,'Shop Wastage+CS Margin'!D:D,'Franchise Wastage '!D995,'Shop Wastage+CS Margin'!C:C,'Franchise Wastage '!C995)</f>
        <v>5</v>
      </c>
      <c r="V995" s="16">
        <f t="shared" si="147"/>
        <v>20.833333333333336</v>
      </c>
      <c r="W995" s="3">
        <v>22</v>
      </c>
      <c r="X995" s="7">
        <f t="shared" si="144"/>
        <v>6.4166666666666661</v>
      </c>
      <c r="Y995" s="7">
        <f t="shared" si="143"/>
        <v>16.416666666666664</v>
      </c>
      <c r="AA995" s="18">
        <f>SUMIFS(Sheet3!C:C,Sheet3!B:B,'Franchise Wastage '!D995,Sheet3!A:A,'Franchise Wastage '!C996)</f>
        <v>22</v>
      </c>
      <c r="AC995" s="3">
        <f t="shared" si="148"/>
        <v>10</v>
      </c>
    </row>
    <row r="996" spans="1:29" ht="15" customHeight="1" x14ac:dyDescent="0.25">
      <c r="A996">
        <f t="shared" si="149"/>
        <v>16</v>
      </c>
      <c r="B996" s="20" t="s">
        <v>2144</v>
      </c>
      <c r="C996" s="20" t="s">
        <v>69</v>
      </c>
      <c r="D996" s="20" t="s">
        <v>603</v>
      </c>
      <c r="E996" s="20">
        <v>65</v>
      </c>
      <c r="F996" s="20">
        <v>0.8</v>
      </c>
      <c r="G996" s="10" t="s">
        <v>10</v>
      </c>
      <c r="H996" s="9">
        <v>8</v>
      </c>
      <c r="I996" s="9"/>
      <c r="J996" s="9">
        <v>1000</v>
      </c>
      <c r="K996" s="5">
        <f t="shared" ref="K996:K1059" si="150">((IF(G996="Net Wt",F996,"0"))*J996)/($D$1*10)</f>
        <v>1.3333333333333333</v>
      </c>
      <c r="L996" s="6">
        <f t="shared" si="146"/>
        <v>0</v>
      </c>
      <c r="M996" s="3"/>
      <c r="N996" s="11">
        <f t="shared" ref="N996:N1059" si="151">VALUE(K996+L996+H996)</f>
        <v>9.3333333333333339</v>
      </c>
      <c r="O996" s="5"/>
      <c r="P996" s="5">
        <v>1</v>
      </c>
      <c r="Q996" s="5">
        <v>0.25</v>
      </c>
      <c r="R996" s="12">
        <f t="shared" si="145"/>
        <v>10.583333333333334</v>
      </c>
      <c r="S996" s="3"/>
      <c r="T996" s="9">
        <f>SUMIFS('Shop Wastage+CS Margin'!F:F,'Shop Wastage+CS Margin'!D:D,'Franchise Wastage '!D996,'Shop Wastage+CS Margin'!C:C,'Franchise Wastage '!C996)</f>
        <v>32</v>
      </c>
      <c r="U996" s="13">
        <f>SUMIFS('Shop Wastage+CS Margin'!A:A,'Shop Wastage+CS Margin'!D:D,'Franchise Wastage '!D996,'Shop Wastage+CS Margin'!C:C,'Franchise Wastage '!C996)</f>
        <v>5</v>
      </c>
      <c r="V996" s="16">
        <f t="shared" si="147"/>
        <v>15.833333333333334</v>
      </c>
      <c r="W996" s="3">
        <v>16</v>
      </c>
      <c r="X996" s="7">
        <f t="shared" si="144"/>
        <v>5.4166666666666661</v>
      </c>
      <c r="Y996" s="7">
        <f t="shared" ref="Y996:Y1059" si="152">VALUE(T996-R996)</f>
        <v>21.416666666666664</v>
      </c>
      <c r="AA996" s="18">
        <f>SUMIFS(Sheet3!C:C,Sheet3!B:B,'Franchise Wastage '!D996,Sheet3!A:A,'Franchise Wastage '!C997)</f>
        <v>0</v>
      </c>
      <c r="AC996" s="3">
        <f t="shared" si="148"/>
        <v>16</v>
      </c>
    </row>
    <row r="997" spans="1:29" ht="15" customHeight="1" x14ac:dyDescent="0.25">
      <c r="A997">
        <f t="shared" si="149"/>
        <v>20</v>
      </c>
      <c r="B997" s="20" t="s">
        <v>2166</v>
      </c>
      <c r="C997" s="20" t="s">
        <v>56</v>
      </c>
      <c r="D997" s="20" t="s">
        <v>60</v>
      </c>
      <c r="E997" s="20">
        <v>65</v>
      </c>
      <c r="F997" s="20">
        <v>0.7</v>
      </c>
      <c r="G997" s="10" t="s">
        <v>10</v>
      </c>
      <c r="H997" s="9">
        <v>12</v>
      </c>
      <c r="I997" s="9"/>
      <c r="J997" s="9">
        <v>1000</v>
      </c>
      <c r="K997" s="5">
        <f t="shared" si="150"/>
        <v>1.1666666666666667</v>
      </c>
      <c r="L997" s="6">
        <f t="shared" si="146"/>
        <v>0</v>
      </c>
      <c r="M997" s="3"/>
      <c r="N997" s="11">
        <f t="shared" si="151"/>
        <v>13.166666666666666</v>
      </c>
      <c r="O997" s="5"/>
      <c r="P997" s="5">
        <v>2</v>
      </c>
      <c r="Q997" s="5">
        <v>0.25</v>
      </c>
      <c r="R997" s="12">
        <f t="shared" si="145"/>
        <v>15.416666666666666</v>
      </c>
      <c r="S997" s="3"/>
      <c r="T997" s="9">
        <f>SUMIFS('Shop Wastage+CS Margin'!F:F,'Shop Wastage+CS Margin'!D:D,'Franchise Wastage '!D997,'Shop Wastage+CS Margin'!C:C,'Franchise Wastage '!C997)</f>
        <v>33</v>
      </c>
      <c r="U997" s="13">
        <f>SUMIFS('Shop Wastage+CS Margin'!A:A,'Shop Wastage+CS Margin'!D:D,'Franchise Wastage '!D997,'Shop Wastage+CS Margin'!C:C,'Franchise Wastage '!C997)</f>
        <v>5</v>
      </c>
      <c r="V997" s="16">
        <f t="shared" si="147"/>
        <v>20.666666666666664</v>
      </c>
      <c r="W997" s="3">
        <v>20</v>
      </c>
      <c r="X997" s="7">
        <f t="shared" ref="X997:X1060" si="153">W997-R997</f>
        <v>4.5833333333333339</v>
      </c>
      <c r="Y997" s="7">
        <f t="shared" si="152"/>
        <v>17.583333333333336</v>
      </c>
      <c r="AA997" s="18">
        <f>SUMIFS(Sheet3!C:C,Sheet3!B:B,'Franchise Wastage '!D997,Sheet3!A:A,'Franchise Wastage '!C998)</f>
        <v>0</v>
      </c>
      <c r="AC997" s="3">
        <f t="shared" si="148"/>
        <v>13</v>
      </c>
    </row>
    <row r="998" spans="1:29" ht="15" customHeight="1" x14ac:dyDescent="0.25">
      <c r="A998">
        <f t="shared" si="149"/>
        <v>26</v>
      </c>
      <c r="B998" s="20" t="s">
        <v>2166</v>
      </c>
      <c r="C998" s="20" t="s">
        <v>264</v>
      </c>
      <c r="D998" s="20" t="s">
        <v>271</v>
      </c>
      <c r="E998" s="20">
        <v>92.5</v>
      </c>
      <c r="F998" s="20">
        <v>9</v>
      </c>
      <c r="G998" s="10" t="s">
        <v>10</v>
      </c>
      <c r="H998" s="9">
        <v>7.5</v>
      </c>
      <c r="I998" s="9"/>
      <c r="J998" s="9">
        <v>1000</v>
      </c>
      <c r="K998" s="5">
        <f t="shared" si="150"/>
        <v>15</v>
      </c>
      <c r="L998" s="6">
        <f t="shared" si="146"/>
        <v>0</v>
      </c>
      <c r="M998" s="3"/>
      <c r="N998" s="11">
        <f t="shared" si="151"/>
        <v>22.5</v>
      </c>
      <c r="O998" s="5"/>
      <c r="P998" s="5">
        <v>1</v>
      </c>
      <c r="Q998" s="5">
        <v>0.25</v>
      </c>
      <c r="R998" s="12">
        <f t="shared" si="145"/>
        <v>23.75</v>
      </c>
      <c r="S998" s="3"/>
      <c r="T998" s="9">
        <f>SUMIFS('Shop Wastage+CS Margin'!F:F,'Shop Wastage+CS Margin'!D:D,'Franchise Wastage '!D998,'Shop Wastage+CS Margin'!C:C,'Franchise Wastage '!C998)</f>
        <v>28</v>
      </c>
      <c r="U998" s="13">
        <f>SUMIFS('Shop Wastage+CS Margin'!A:A,'Shop Wastage+CS Margin'!D:D,'Franchise Wastage '!D998,'Shop Wastage+CS Margin'!C:C,'Franchise Wastage '!C998)</f>
        <v>5</v>
      </c>
      <c r="V998" s="16">
        <f t="shared" si="147"/>
        <v>29</v>
      </c>
      <c r="W998" s="3">
        <v>26</v>
      </c>
      <c r="X998" s="7">
        <f t="shared" si="153"/>
        <v>2.25</v>
      </c>
      <c r="Y998" s="7">
        <f t="shared" si="152"/>
        <v>4.25</v>
      </c>
      <c r="AA998" s="18">
        <f>SUMIFS(Sheet3!C:C,Sheet3!B:B,'Franchise Wastage '!D998,Sheet3!A:A,'Franchise Wastage '!C999)</f>
        <v>24.666666666666668</v>
      </c>
      <c r="AC998" s="3">
        <f t="shared" si="148"/>
        <v>2</v>
      </c>
    </row>
    <row r="999" spans="1:29" ht="15" customHeight="1" x14ac:dyDescent="0.25">
      <c r="A999">
        <f t="shared" si="149"/>
        <v>26</v>
      </c>
      <c r="B999" s="20" t="s">
        <v>2166</v>
      </c>
      <c r="C999" s="20" t="s">
        <v>264</v>
      </c>
      <c r="D999" s="20" t="s">
        <v>282</v>
      </c>
      <c r="E999" s="20">
        <v>92.5</v>
      </c>
      <c r="F999" s="20">
        <v>9</v>
      </c>
      <c r="G999" s="10" t="s">
        <v>10</v>
      </c>
      <c r="H999" s="9">
        <v>7.5</v>
      </c>
      <c r="I999" s="9"/>
      <c r="J999" s="9">
        <v>1000</v>
      </c>
      <c r="K999" s="5">
        <f t="shared" si="150"/>
        <v>15</v>
      </c>
      <c r="L999" s="6">
        <f t="shared" si="146"/>
        <v>0</v>
      </c>
      <c r="M999" s="3"/>
      <c r="N999" s="11">
        <f t="shared" si="151"/>
        <v>22.5</v>
      </c>
      <c r="O999" s="5"/>
      <c r="P999" s="5">
        <v>1</v>
      </c>
      <c r="Q999" s="5">
        <v>0.25</v>
      </c>
      <c r="R999" s="12">
        <f t="shared" si="145"/>
        <v>23.75</v>
      </c>
      <c r="S999" s="3"/>
      <c r="T999" s="9">
        <f>SUMIFS('Shop Wastage+CS Margin'!F:F,'Shop Wastage+CS Margin'!D:D,'Franchise Wastage '!D999,'Shop Wastage+CS Margin'!C:C,'Franchise Wastage '!C999)</f>
        <v>28</v>
      </c>
      <c r="U999" s="13">
        <f>SUMIFS('Shop Wastage+CS Margin'!A:A,'Shop Wastage+CS Margin'!D:D,'Franchise Wastage '!D999,'Shop Wastage+CS Margin'!C:C,'Franchise Wastage '!C999)</f>
        <v>5</v>
      </c>
      <c r="V999" s="16">
        <f t="shared" si="147"/>
        <v>29</v>
      </c>
      <c r="W999" s="3">
        <v>26</v>
      </c>
      <c r="X999" s="7">
        <f t="shared" si="153"/>
        <v>2.25</v>
      </c>
      <c r="Y999" s="7">
        <f t="shared" si="152"/>
        <v>4.25</v>
      </c>
      <c r="AA999" s="18">
        <f>SUMIFS(Sheet3!C:C,Sheet3!B:B,'Franchise Wastage '!D999,Sheet3!A:A,'Franchise Wastage '!C1000)</f>
        <v>0</v>
      </c>
      <c r="AC999" s="3">
        <f t="shared" si="148"/>
        <v>2</v>
      </c>
    </row>
    <row r="1000" spans="1:29" ht="15" customHeight="1" x14ac:dyDescent="0.25">
      <c r="A1000">
        <f t="shared" si="149"/>
        <v>12</v>
      </c>
      <c r="B1000" s="20" t="s">
        <v>2166</v>
      </c>
      <c r="C1000" s="20" t="s">
        <v>164</v>
      </c>
      <c r="D1000" s="20" t="s">
        <v>590</v>
      </c>
      <c r="E1000" s="20">
        <v>95</v>
      </c>
      <c r="F1000" s="20">
        <v>1.8</v>
      </c>
      <c r="G1000" s="10" t="s">
        <v>10</v>
      </c>
      <c r="H1000" s="9">
        <v>5</v>
      </c>
      <c r="I1000" s="9"/>
      <c r="J1000" s="9">
        <v>1000</v>
      </c>
      <c r="K1000" s="5">
        <f t="shared" si="150"/>
        <v>3</v>
      </c>
      <c r="L1000" s="6">
        <f t="shared" si="146"/>
        <v>0</v>
      </c>
      <c r="M1000" s="3"/>
      <c r="N1000" s="11">
        <f t="shared" si="151"/>
        <v>8</v>
      </c>
      <c r="O1000" s="5"/>
      <c r="P1000" s="5">
        <v>1</v>
      </c>
      <c r="Q1000" s="5">
        <v>0.25</v>
      </c>
      <c r="R1000" s="12">
        <f t="shared" ref="R1000:R1060" si="154">N1000+P1000+Q1000</f>
        <v>9.25</v>
      </c>
      <c r="S1000" s="3"/>
      <c r="T1000" s="9">
        <f>SUMIFS('Shop Wastage+CS Margin'!F:F,'Shop Wastage+CS Margin'!D:D,'Franchise Wastage '!D1000,'Shop Wastage+CS Margin'!C:C,'Franchise Wastage '!C1000)</f>
        <v>19</v>
      </c>
      <c r="U1000" s="13">
        <f>SUMIFS('Shop Wastage+CS Margin'!A:A,'Shop Wastage+CS Margin'!D:D,'Franchise Wastage '!D1000,'Shop Wastage+CS Margin'!C:C,'Franchise Wastage '!C1000)</f>
        <v>3</v>
      </c>
      <c r="V1000" s="16">
        <f t="shared" si="147"/>
        <v>12.5</v>
      </c>
      <c r="W1000" s="3">
        <v>12</v>
      </c>
      <c r="X1000" s="7">
        <f t="shared" si="153"/>
        <v>2.75</v>
      </c>
      <c r="Y1000" s="7">
        <f t="shared" si="152"/>
        <v>9.75</v>
      </c>
      <c r="AA1000" s="18">
        <f>SUMIFS(Sheet3!C:C,Sheet3!B:B,'Franchise Wastage '!D1000,Sheet3!A:A,'Franchise Wastage '!C1001)</f>
        <v>14</v>
      </c>
      <c r="AC1000" s="3">
        <f t="shared" si="148"/>
        <v>7</v>
      </c>
    </row>
    <row r="1001" spans="1:29" ht="15" customHeight="1" x14ac:dyDescent="0.25">
      <c r="A1001">
        <f t="shared" si="149"/>
        <v>23</v>
      </c>
      <c r="B1001" s="20" t="s">
        <v>2166</v>
      </c>
      <c r="C1001" s="20" t="s">
        <v>164</v>
      </c>
      <c r="D1001" s="20" t="s">
        <v>604</v>
      </c>
      <c r="E1001" s="20">
        <v>65</v>
      </c>
      <c r="F1001" s="20">
        <v>2.2000000000000002</v>
      </c>
      <c r="G1001" s="10" t="s">
        <v>10</v>
      </c>
      <c r="H1001" s="9">
        <v>15</v>
      </c>
      <c r="I1001" s="9"/>
      <c r="J1001" s="9">
        <v>1000</v>
      </c>
      <c r="K1001" s="5">
        <f t="shared" si="150"/>
        <v>3.6666666666666665</v>
      </c>
      <c r="L1001" s="6">
        <f t="shared" si="146"/>
        <v>0</v>
      </c>
      <c r="M1001" s="3"/>
      <c r="N1001" s="11">
        <f t="shared" si="151"/>
        <v>18.666666666666668</v>
      </c>
      <c r="O1001" s="5"/>
      <c r="P1001" s="5">
        <v>1</v>
      </c>
      <c r="Q1001" s="5">
        <v>0.25</v>
      </c>
      <c r="R1001" s="12">
        <f t="shared" si="154"/>
        <v>19.916666666666668</v>
      </c>
      <c r="S1001" s="3"/>
      <c r="T1001" s="9">
        <f>SUMIFS('Shop Wastage+CS Margin'!F:F,'Shop Wastage+CS Margin'!D:D,'Franchise Wastage '!D1001,'Shop Wastage+CS Margin'!C:C,'Franchise Wastage '!C1001)</f>
        <v>32</v>
      </c>
      <c r="U1001" s="13">
        <f>SUMIFS('Shop Wastage+CS Margin'!A:A,'Shop Wastage+CS Margin'!D:D,'Franchise Wastage '!D1001,'Shop Wastage+CS Margin'!C:C,'Franchise Wastage '!C1001)</f>
        <v>3</v>
      </c>
      <c r="V1001" s="16">
        <f t="shared" si="147"/>
        <v>23.166666666666668</v>
      </c>
      <c r="W1001" s="3">
        <v>23</v>
      </c>
      <c r="X1001" s="7">
        <f t="shared" si="153"/>
        <v>3.0833333333333321</v>
      </c>
      <c r="Y1001" s="7">
        <f t="shared" si="152"/>
        <v>12.083333333333332</v>
      </c>
      <c r="AA1001" s="18">
        <f>SUMIFS(Sheet3!C:C,Sheet3!B:B,'Franchise Wastage '!D1001,Sheet3!A:A,'Franchise Wastage '!C1002)</f>
        <v>0</v>
      </c>
      <c r="AC1001" s="3">
        <f t="shared" si="148"/>
        <v>9</v>
      </c>
    </row>
    <row r="1002" spans="1:29" ht="15" customHeight="1" x14ac:dyDescent="0.25">
      <c r="A1002">
        <f t="shared" si="149"/>
        <v>15</v>
      </c>
      <c r="B1002" s="20" t="s">
        <v>605</v>
      </c>
      <c r="C1002" s="20" t="s">
        <v>221</v>
      </c>
      <c r="D1002" s="20" t="s">
        <v>229</v>
      </c>
      <c r="E1002" s="20">
        <v>100</v>
      </c>
      <c r="F1002" s="20">
        <v>5</v>
      </c>
      <c r="G1002" s="10" t="s">
        <v>10</v>
      </c>
      <c r="H1002" s="9">
        <v>0</v>
      </c>
      <c r="I1002" s="9"/>
      <c r="J1002" s="9">
        <v>1000</v>
      </c>
      <c r="K1002" s="5">
        <f t="shared" si="150"/>
        <v>8.3333333333333339</v>
      </c>
      <c r="L1002" s="6">
        <f t="shared" si="146"/>
        <v>0</v>
      </c>
      <c r="M1002" s="3"/>
      <c r="N1002" s="11">
        <f t="shared" si="151"/>
        <v>8.3333333333333339</v>
      </c>
      <c r="O1002" s="5"/>
      <c r="P1002" s="5">
        <v>1</v>
      </c>
      <c r="Q1002" s="5">
        <v>0.25</v>
      </c>
      <c r="R1002" s="12">
        <f t="shared" si="154"/>
        <v>9.5833333333333339</v>
      </c>
      <c r="S1002" s="3"/>
      <c r="T1002" s="9">
        <f>SUMIFS('Shop Wastage+CS Margin'!F:F,'Shop Wastage+CS Margin'!D:D,'Franchise Wastage '!D1002,'Shop Wastage+CS Margin'!C:C,'Franchise Wastage '!C1002)</f>
        <v>29</v>
      </c>
      <c r="U1002" s="13">
        <f>SUMIFS('Shop Wastage+CS Margin'!A:A,'Shop Wastage+CS Margin'!D:D,'Franchise Wastage '!D1002,'Shop Wastage+CS Margin'!C:C,'Franchise Wastage '!C1002)</f>
        <v>5</v>
      </c>
      <c r="V1002" s="16">
        <f t="shared" si="147"/>
        <v>14.833333333333334</v>
      </c>
      <c r="W1002" s="3">
        <v>15</v>
      </c>
      <c r="X1002" s="7">
        <f t="shared" si="153"/>
        <v>5.4166666666666661</v>
      </c>
      <c r="Y1002" s="7">
        <f t="shared" si="152"/>
        <v>19.416666666666664</v>
      </c>
      <c r="AA1002" s="18">
        <f>SUMIFS(Sheet3!C:C,Sheet3!B:B,'Franchise Wastage '!D1002,Sheet3!A:A,'Franchise Wastage '!C1003)</f>
        <v>0</v>
      </c>
      <c r="AC1002" s="3">
        <f t="shared" si="148"/>
        <v>14</v>
      </c>
    </row>
    <row r="1003" spans="1:29" ht="15" customHeight="1" x14ac:dyDescent="0.25">
      <c r="A1003">
        <f t="shared" si="149"/>
        <v>18</v>
      </c>
      <c r="B1003" s="20" t="s">
        <v>607</v>
      </c>
      <c r="C1003" s="20" t="s">
        <v>158</v>
      </c>
      <c r="D1003" s="20" t="s">
        <v>255</v>
      </c>
      <c r="E1003" s="20">
        <v>75</v>
      </c>
      <c r="F1003" s="20">
        <v>1.1000000000000001</v>
      </c>
      <c r="G1003" s="10" t="s">
        <v>10</v>
      </c>
      <c r="H1003" s="9">
        <v>10</v>
      </c>
      <c r="I1003" s="9"/>
      <c r="J1003" s="9">
        <v>1000</v>
      </c>
      <c r="K1003" s="5">
        <f t="shared" si="150"/>
        <v>1.8333333333333333</v>
      </c>
      <c r="L1003" s="6">
        <f t="shared" ref="L1003:L1063" si="155">(((IF(G1003="Pcs",F1003,"0"))/J1003)*1000)/($D$1*10)</f>
        <v>0</v>
      </c>
      <c r="M1003" s="3"/>
      <c r="N1003" s="11">
        <f t="shared" si="151"/>
        <v>11.833333333333334</v>
      </c>
      <c r="O1003" s="5"/>
      <c r="P1003" s="5">
        <v>1</v>
      </c>
      <c r="Q1003" s="5">
        <v>0.25</v>
      </c>
      <c r="R1003" s="12">
        <f t="shared" si="154"/>
        <v>13.083333333333334</v>
      </c>
      <c r="S1003" s="3"/>
      <c r="T1003" s="9">
        <f>SUMIFS('Shop Wastage+CS Margin'!F:F,'Shop Wastage+CS Margin'!D:D,'Franchise Wastage '!D1003,'Shop Wastage+CS Margin'!C:C,'Franchise Wastage '!C1003)</f>
        <v>31</v>
      </c>
      <c r="U1003" s="13">
        <f>SUMIFS('Shop Wastage+CS Margin'!A:A,'Shop Wastage+CS Margin'!D:D,'Franchise Wastage '!D1003,'Shop Wastage+CS Margin'!C:C,'Franchise Wastage '!C1003)</f>
        <v>5</v>
      </c>
      <c r="V1003" s="16">
        <f t="shared" si="147"/>
        <v>18.333333333333336</v>
      </c>
      <c r="W1003" s="3">
        <v>18</v>
      </c>
      <c r="X1003" s="7">
        <f t="shared" si="153"/>
        <v>4.9166666666666661</v>
      </c>
      <c r="Y1003" s="7">
        <f t="shared" si="152"/>
        <v>17.916666666666664</v>
      </c>
      <c r="AA1003" s="18">
        <f>SUMIFS(Sheet3!C:C,Sheet3!B:B,'Franchise Wastage '!D1003,Sheet3!A:A,'Franchise Wastage '!C1004)</f>
        <v>20.736842105263158</v>
      </c>
      <c r="AC1003" s="3">
        <f t="shared" si="148"/>
        <v>13</v>
      </c>
    </row>
    <row r="1004" spans="1:29" ht="15" customHeight="1" x14ac:dyDescent="0.25">
      <c r="A1004">
        <f t="shared" si="149"/>
        <v>18</v>
      </c>
      <c r="B1004" s="20" t="s">
        <v>607</v>
      </c>
      <c r="C1004" s="20" t="s">
        <v>158</v>
      </c>
      <c r="D1004" s="20" t="s">
        <v>256</v>
      </c>
      <c r="E1004" s="20">
        <v>75</v>
      </c>
      <c r="F1004" s="20">
        <v>1.1000000000000001</v>
      </c>
      <c r="G1004" s="10" t="s">
        <v>10</v>
      </c>
      <c r="H1004" s="9">
        <v>10</v>
      </c>
      <c r="I1004" s="9"/>
      <c r="J1004" s="9">
        <v>1000</v>
      </c>
      <c r="K1004" s="5">
        <f t="shared" si="150"/>
        <v>1.8333333333333333</v>
      </c>
      <c r="L1004" s="6">
        <f t="shared" si="155"/>
        <v>0</v>
      </c>
      <c r="M1004" s="3"/>
      <c r="N1004" s="11">
        <f t="shared" si="151"/>
        <v>11.833333333333334</v>
      </c>
      <c r="O1004" s="5"/>
      <c r="P1004" s="5">
        <v>1</v>
      </c>
      <c r="Q1004" s="5">
        <v>0.25</v>
      </c>
      <c r="R1004" s="12">
        <f t="shared" si="154"/>
        <v>13.083333333333334</v>
      </c>
      <c r="S1004" s="3"/>
      <c r="T1004" s="9">
        <f>SUMIFS('Shop Wastage+CS Margin'!F:F,'Shop Wastage+CS Margin'!D:D,'Franchise Wastage '!D1004,'Shop Wastage+CS Margin'!C:C,'Franchise Wastage '!C1004)</f>
        <v>30</v>
      </c>
      <c r="U1004" s="13">
        <f>SUMIFS('Shop Wastage+CS Margin'!A:A,'Shop Wastage+CS Margin'!D:D,'Franchise Wastage '!D1004,'Shop Wastage+CS Margin'!C:C,'Franchise Wastage '!C1004)</f>
        <v>5</v>
      </c>
      <c r="V1004" s="16">
        <f t="shared" si="147"/>
        <v>18.333333333333336</v>
      </c>
      <c r="W1004" s="3">
        <v>18</v>
      </c>
      <c r="X1004" s="7">
        <f t="shared" si="153"/>
        <v>4.9166666666666661</v>
      </c>
      <c r="Y1004" s="7">
        <f t="shared" si="152"/>
        <v>16.916666666666664</v>
      </c>
      <c r="AA1004" s="18">
        <f>SUMIFS(Sheet3!C:C,Sheet3!B:B,'Franchise Wastage '!D1004,Sheet3!A:A,'Franchise Wastage '!C1005)</f>
        <v>21.058823529411764</v>
      </c>
      <c r="AC1004" s="3">
        <f t="shared" si="148"/>
        <v>12</v>
      </c>
    </row>
    <row r="1005" spans="1:29" ht="15" customHeight="1" x14ac:dyDescent="0.25">
      <c r="A1005">
        <f t="shared" si="149"/>
        <v>18</v>
      </c>
      <c r="B1005" s="20" t="s">
        <v>607</v>
      </c>
      <c r="C1005" s="20" t="s">
        <v>158</v>
      </c>
      <c r="D1005" s="20" t="s">
        <v>186</v>
      </c>
      <c r="E1005" s="20">
        <v>75</v>
      </c>
      <c r="F1005" s="20">
        <v>1.1000000000000001</v>
      </c>
      <c r="G1005" s="10" t="s">
        <v>10</v>
      </c>
      <c r="H1005" s="9">
        <v>10</v>
      </c>
      <c r="I1005" s="9"/>
      <c r="J1005" s="9">
        <v>1000</v>
      </c>
      <c r="K1005" s="5">
        <f t="shared" si="150"/>
        <v>1.8333333333333333</v>
      </c>
      <c r="L1005" s="6">
        <f t="shared" si="155"/>
        <v>0</v>
      </c>
      <c r="M1005" s="3"/>
      <c r="N1005" s="11">
        <f t="shared" si="151"/>
        <v>11.833333333333334</v>
      </c>
      <c r="O1005" s="5"/>
      <c r="P1005" s="5">
        <v>1</v>
      </c>
      <c r="Q1005" s="5">
        <v>0.25</v>
      </c>
      <c r="R1005" s="12">
        <f t="shared" si="154"/>
        <v>13.083333333333334</v>
      </c>
      <c r="S1005" s="3"/>
      <c r="T1005" s="9">
        <f>SUMIFS('Shop Wastage+CS Margin'!F:F,'Shop Wastage+CS Margin'!D:D,'Franchise Wastage '!D1005,'Shop Wastage+CS Margin'!C:C,'Franchise Wastage '!C1005)</f>
        <v>30</v>
      </c>
      <c r="U1005" s="13">
        <f>SUMIFS('Shop Wastage+CS Margin'!A:A,'Shop Wastage+CS Margin'!D:D,'Franchise Wastage '!D1005,'Shop Wastage+CS Margin'!C:C,'Franchise Wastage '!C1005)</f>
        <v>5</v>
      </c>
      <c r="V1005" s="16">
        <f t="shared" si="147"/>
        <v>18.333333333333336</v>
      </c>
      <c r="W1005" s="3">
        <v>18</v>
      </c>
      <c r="X1005" s="7">
        <f t="shared" si="153"/>
        <v>4.9166666666666661</v>
      </c>
      <c r="Y1005" s="7">
        <f t="shared" si="152"/>
        <v>16.916666666666664</v>
      </c>
      <c r="AA1005" s="18">
        <f>SUMIFS(Sheet3!C:C,Sheet3!B:B,'Franchise Wastage '!D1005,Sheet3!A:A,'Franchise Wastage '!C1006)</f>
        <v>21.03921568627451</v>
      </c>
      <c r="AC1005" s="3">
        <f t="shared" si="148"/>
        <v>12</v>
      </c>
    </row>
    <row r="1006" spans="1:29" ht="15" customHeight="1" x14ac:dyDescent="0.25">
      <c r="A1006">
        <f t="shared" si="149"/>
        <v>18</v>
      </c>
      <c r="B1006" s="20" t="s">
        <v>607</v>
      </c>
      <c r="C1006" s="20" t="s">
        <v>158</v>
      </c>
      <c r="D1006" s="20" t="s">
        <v>159</v>
      </c>
      <c r="E1006" s="20">
        <v>75</v>
      </c>
      <c r="F1006" s="20">
        <v>1.1000000000000001</v>
      </c>
      <c r="G1006" s="10" t="s">
        <v>10</v>
      </c>
      <c r="H1006" s="9">
        <v>10</v>
      </c>
      <c r="I1006" s="9"/>
      <c r="J1006" s="9">
        <v>1000</v>
      </c>
      <c r="K1006" s="5">
        <f t="shared" si="150"/>
        <v>1.8333333333333333</v>
      </c>
      <c r="L1006" s="6">
        <f t="shared" si="155"/>
        <v>0</v>
      </c>
      <c r="M1006" s="3"/>
      <c r="N1006" s="11">
        <f t="shared" si="151"/>
        <v>11.833333333333334</v>
      </c>
      <c r="O1006" s="5"/>
      <c r="P1006" s="5">
        <v>1</v>
      </c>
      <c r="Q1006" s="5">
        <v>0.25</v>
      </c>
      <c r="R1006" s="12">
        <f t="shared" si="154"/>
        <v>13.083333333333334</v>
      </c>
      <c r="S1006" s="3"/>
      <c r="T1006" s="9">
        <f>SUMIFS('Shop Wastage+CS Margin'!F:F,'Shop Wastage+CS Margin'!D:D,'Franchise Wastage '!D1006,'Shop Wastage+CS Margin'!C:C,'Franchise Wastage '!C1006)</f>
        <v>30</v>
      </c>
      <c r="U1006" s="13">
        <f>SUMIFS('Shop Wastage+CS Margin'!A:A,'Shop Wastage+CS Margin'!D:D,'Franchise Wastage '!D1006,'Shop Wastage+CS Margin'!C:C,'Franchise Wastage '!C1006)</f>
        <v>5</v>
      </c>
      <c r="V1006" s="16">
        <f t="shared" si="147"/>
        <v>18.333333333333336</v>
      </c>
      <c r="W1006" s="3">
        <v>18</v>
      </c>
      <c r="X1006" s="7">
        <f t="shared" si="153"/>
        <v>4.9166666666666661</v>
      </c>
      <c r="Y1006" s="7">
        <f t="shared" si="152"/>
        <v>16.916666666666664</v>
      </c>
      <c r="AA1006" s="18">
        <f>SUMIFS(Sheet3!C:C,Sheet3!B:B,'Franchise Wastage '!D1006,Sheet3!A:A,'Franchise Wastage '!C1007)</f>
        <v>19.916129032258066</v>
      </c>
      <c r="AC1006" s="3">
        <f t="shared" si="148"/>
        <v>12</v>
      </c>
    </row>
    <row r="1007" spans="1:29" ht="15" customHeight="1" x14ac:dyDescent="0.25">
      <c r="A1007">
        <f t="shared" si="149"/>
        <v>28</v>
      </c>
      <c r="B1007" s="20" t="s">
        <v>607</v>
      </c>
      <c r="C1007" s="20" t="s">
        <v>158</v>
      </c>
      <c r="D1007" s="20" t="s">
        <v>608</v>
      </c>
      <c r="E1007" s="20">
        <v>75</v>
      </c>
      <c r="F1007" s="20">
        <v>4</v>
      </c>
      <c r="G1007" s="10" t="s">
        <v>10</v>
      </c>
      <c r="H1007" s="9">
        <v>15</v>
      </c>
      <c r="I1007" s="9"/>
      <c r="J1007" s="9">
        <v>1000</v>
      </c>
      <c r="K1007" s="5">
        <f t="shared" si="150"/>
        <v>6.666666666666667</v>
      </c>
      <c r="L1007" s="6">
        <f t="shared" si="155"/>
        <v>0</v>
      </c>
      <c r="M1007" s="3"/>
      <c r="N1007" s="11">
        <f t="shared" si="151"/>
        <v>21.666666666666668</v>
      </c>
      <c r="O1007" s="5"/>
      <c r="P1007" s="5">
        <v>1</v>
      </c>
      <c r="Q1007" s="5">
        <v>0.25</v>
      </c>
      <c r="R1007" s="12">
        <f t="shared" si="154"/>
        <v>22.916666666666668</v>
      </c>
      <c r="S1007" s="3"/>
      <c r="T1007" s="9">
        <f>SUMIFS('Shop Wastage+CS Margin'!F:F,'Shop Wastage+CS Margin'!D:D,'Franchise Wastage '!D1007,'Shop Wastage+CS Margin'!C:C,'Franchise Wastage '!C1007)</f>
        <v>55</v>
      </c>
      <c r="U1007" s="13">
        <f>SUMIFS('Shop Wastage+CS Margin'!A:A,'Shop Wastage+CS Margin'!D:D,'Franchise Wastage '!D1007,'Shop Wastage+CS Margin'!C:C,'Franchise Wastage '!C1007)</f>
        <v>5</v>
      </c>
      <c r="V1007" s="16">
        <f t="shared" si="147"/>
        <v>28.166666666666668</v>
      </c>
      <c r="W1007" s="3">
        <v>28</v>
      </c>
      <c r="X1007" s="7">
        <f t="shared" si="153"/>
        <v>5.0833333333333321</v>
      </c>
      <c r="Y1007" s="7">
        <f t="shared" si="152"/>
        <v>32.083333333333329</v>
      </c>
      <c r="AA1007" s="18">
        <f>SUMIFS(Sheet3!C:C,Sheet3!B:B,'Franchise Wastage '!D1007,Sheet3!A:A,'Franchise Wastage '!C1008)</f>
        <v>0</v>
      </c>
      <c r="AC1007" s="3">
        <f t="shared" si="148"/>
        <v>27</v>
      </c>
    </row>
    <row r="1008" spans="1:29" ht="15" customHeight="1" x14ac:dyDescent="0.25">
      <c r="A1008">
        <f t="shared" si="149"/>
        <v>23</v>
      </c>
      <c r="B1008" s="20" t="s">
        <v>607</v>
      </c>
      <c r="C1008" s="20" t="s">
        <v>491</v>
      </c>
      <c r="D1008" s="20" t="s">
        <v>492</v>
      </c>
      <c r="E1008" s="20">
        <v>75</v>
      </c>
      <c r="F1008" s="20">
        <v>0.7</v>
      </c>
      <c r="G1008" s="10" t="s">
        <v>10</v>
      </c>
      <c r="H1008" s="9">
        <v>16</v>
      </c>
      <c r="I1008" s="9"/>
      <c r="J1008" s="9">
        <v>1000</v>
      </c>
      <c r="K1008" s="5">
        <f t="shared" si="150"/>
        <v>1.1666666666666667</v>
      </c>
      <c r="L1008" s="6">
        <f t="shared" si="155"/>
        <v>0</v>
      </c>
      <c r="M1008" s="3"/>
      <c r="N1008" s="11">
        <f t="shared" si="151"/>
        <v>17.166666666666668</v>
      </c>
      <c r="O1008" s="5"/>
      <c r="P1008" s="5">
        <v>1</v>
      </c>
      <c r="Q1008" s="5">
        <v>0.25</v>
      </c>
      <c r="R1008" s="12">
        <f t="shared" si="154"/>
        <v>18.416666666666668</v>
      </c>
      <c r="S1008" s="3"/>
      <c r="T1008" s="9">
        <f>SUMIFS('Shop Wastage+CS Margin'!F:F,'Shop Wastage+CS Margin'!D:D,'Franchise Wastage '!D1008,'Shop Wastage+CS Margin'!C:C,'Franchise Wastage '!C1008)</f>
        <v>32</v>
      </c>
      <c r="U1008" s="13">
        <f>SUMIFS('Shop Wastage+CS Margin'!A:A,'Shop Wastage+CS Margin'!D:D,'Franchise Wastage '!D1008,'Shop Wastage+CS Margin'!C:C,'Franchise Wastage '!C1008)</f>
        <v>5</v>
      </c>
      <c r="V1008" s="16">
        <f t="shared" si="147"/>
        <v>23.666666666666668</v>
      </c>
      <c r="W1008" s="3">
        <v>23</v>
      </c>
      <c r="X1008" s="7">
        <f t="shared" si="153"/>
        <v>4.5833333333333321</v>
      </c>
      <c r="Y1008" s="7">
        <f t="shared" si="152"/>
        <v>13.583333333333332</v>
      </c>
      <c r="AA1008" s="18">
        <f>SUMIFS(Sheet3!C:C,Sheet3!B:B,'Franchise Wastage '!D1008,Sheet3!A:A,'Franchise Wastage '!C1009)</f>
        <v>0</v>
      </c>
      <c r="AC1008" s="3">
        <f t="shared" si="148"/>
        <v>9</v>
      </c>
    </row>
    <row r="1009" spans="1:29" ht="15" customHeight="1" x14ac:dyDescent="0.25">
      <c r="A1009">
        <f t="shared" si="149"/>
        <v>18</v>
      </c>
      <c r="B1009" s="20" t="s">
        <v>607</v>
      </c>
      <c r="C1009" s="20" t="s">
        <v>327</v>
      </c>
      <c r="D1009" s="20" t="s">
        <v>331</v>
      </c>
      <c r="E1009" s="20">
        <v>65</v>
      </c>
      <c r="F1009" s="20">
        <v>0.7</v>
      </c>
      <c r="G1009" s="10" t="s">
        <v>10</v>
      </c>
      <c r="H1009" s="9">
        <v>10</v>
      </c>
      <c r="I1009" s="9"/>
      <c r="J1009" s="9">
        <v>1000</v>
      </c>
      <c r="K1009" s="5">
        <f t="shared" si="150"/>
        <v>1.1666666666666667</v>
      </c>
      <c r="L1009" s="6">
        <f t="shared" si="155"/>
        <v>0</v>
      </c>
      <c r="M1009" s="3"/>
      <c r="N1009" s="11">
        <f t="shared" si="151"/>
        <v>11.166666666666666</v>
      </c>
      <c r="O1009" s="5"/>
      <c r="P1009" s="5">
        <v>1</v>
      </c>
      <c r="Q1009" s="5">
        <v>0.25</v>
      </c>
      <c r="R1009" s="12">
        <f t="shared" si="154"/>
        <v>12.416666666666666</v>
      </c>
      <c r="S1009" s="3"/>
      <c r="T1009" s="9">
        <f>SUMIFS('Shop Wastage+CS Margin'!F:F,'Shop Wastage+CS Margin'!D:D,'Franchise Wastage '!D1009,'Shop Wastage+CS Margin'!C:C,'Franchise Wastage '!C1009)</f>
        <v>32</v>
      </c>
      <c r="U1009" s="13">
        <f>SUMIFS('Shop Wastage+CS Margin'!A:A,'Shop Wastage+CS Margin'!D:D,'Franchise Wastage '!D1009,'Shop Wastage+CS Margin'!C:C,'Franchise Wastage '!C1009)</f>
        <v>5</v>
      </c>
      <c r="V1009" s="16">
        <f t="shared" si="147"/>
        <v>17.666666666666664</v>
      </c>
      <c r="W1009" s="3">
        <v>18</v>
      </c>
      <c r="X1009" s="7">
        <f t="shared" si="153"/>
        <v>5.5833333333333339</v>
      </c>
      <c r="Y1009" s="7">
        <f t="shared" si="152"/>
        <v>19.583333333333336</v>
      </c>
      <c r="AA1009" s="18">
        <f>SUMIFS(Sheet3!C:C,Sheet3!B:B,'Franchise Wastage '!D1009,Sheet3!A:A,'Franchise Wastage '!C1010)</f>
        <v>0</v>
      </c>
      <c r="AC1009" s="3">
        <f t="shared" si="148"/>
        <v>14</v>
      </c>
    </row>
    <row r="1010" spans="1:29" ht="15" customHeight="1" x14ac:dyDescent="0.25">
      <c r="A1010">
        <f t="shared" si="149"/>
        <v>18</v>
      </c>
      <c r="B1010" s="20" t="s">
        <v>607</v>
      </c>
      <c r="C1010" s="20" t="s">
        <v>41</v>
      </c>
      <c r="D1010" s="20" t="s">
        <v>333</v>
      </c>
      <c r="E1010" s="20">
        <v>65</v>
      </c>
      <c r="F1010" s="20">
        <v>0.75</v>
      </c>
      <c r="G1010" s="10" t="s">
        <v>10</v>
      </c>
      <c r="H1010" s="9">
        <v>10</v>
      </c>
      <c r="I1010" s="9"/>
      <c r="J1010" s="9">
        <v>1000</v>
      </c>
      <c r="K1010" s="5">
        <f t="shared" si="150"/>
        <v>1.25</v>
      </c>
      <c r="L1010" s="6">
        <f t="shared" si="155"/>
        <v>0</v>
      </c>
      <c r="M1010" s="3"/>
      <c r="N1010" s="11">
        <f t="shared" si="151"/>
        <v>11.25</v>
      </c>
      <c r="O1010" s="5"/>
      <c r="P1010" s="5">
        <v>1</v>
      </c>
      <c r="Q1010" s="5">
        <v>0.25</v>
      </c>
      <c r="R1010" s="12">
        <f t="shared" si="154"/>
        <v>12.5</v>
      </c>
      <c r="S1010" s="3"/>
      <c r="T1010" s="9">
        <f>SUMIFS('Shop Wastage+CS Margin'!F:F,'Shop Wastage+CS Margin'!D:D,'Franchise Wastage '!D1010,'Shop Wastage+CS Margin'!C:C,'Franchise Wastage '!C1010)</f>
        <v>32</v>
      </c>
      <c r="U1010" s="13">
        <f>SUMIFS('Shop Wastage+CS Margin'!A:A,'Shop Wastage+CS Margin'!D:D,'Franchise Wastage '!D1010,'Shop Wastage+CS Margin'!C:C,'Franchise Wastage '!C1010)</f>
        <v>5</v>
      </c>
      <c r="V1010" s="16">
        <f t="shared" si="147"/>
        <v>17.75</v>
      </c>
      <c r="W1010" s="3">
        <v>18</v>
      </c>
      <c r="X1010" s="7">
        <f t="shared" si="153"/>
        <v>5.5</v>
      </c>
      <c r="Y1010" s="7">
        <f t="shared" si="152"/>
        <v>19.5</v>
      </c>
      <c r="AA1010" s="18">
        <f>SUMIFS(Sheet3!C:C,Sheet3!B:B,'Franchise Wastage '!D1010,Sheet3!A:A,'Franchise Wastage '!C1011)</f>
        <v>20.437125748502993</v>
      </c>
      <c r="AC1010" s="3">
        <f t="shared" si="148"/>
        <v>14</v>
      </c>
    </row>
    <row r="1011" spans="1:29" ht="15" customHeight="1" x14ac:dyDescent="0.25">
      <c r="A1011">
        <f t="shared" si="149"/>
        <v>23</v>
      </c>
      <c r="B1011" s="20" t="s">
        <v>607</v>
      </c>
      <c r="C1011" s="20" t="s">
        <v>41</v>
      </c>
      <c r="D1011" s="20" t="s">
        <v>504</v>
      </c>
      <c r="E1011" s="20">
        <v>75</v>
      </c>
      <c r="F1011" s="20">
        <v>1.25</v>
      </c>
      <c r="G1011" s="10" t="s">
        <v>10</v>
      </c>
      <c r="H1011" s="9">
        <v>15</v>
      </c>
      <c r="I1011" s="9"/>
      <c r="J1011" s="9">
        <v>1000</v>
      </c>
      <c r="K1011" s="5">
        <f t="shared" si="150"/>
        <v>2.0833333333333335</v>
      </c>
      <c r="L1011" s="6">
        <f t="shared" si="155"/>
        <v>0</v>
      </c>
      <c r="M1011" s="3"/>
      <c r="N1011" s="11">
        <f t="shared" si="151"/>
        <v>17.083333333333332</v>
      </c>
      <c r="O1011" s="5"/>
      <c r="P1011" s="5">
        <v>1</v>
      </c>
      <c r="Q1011" s="5">
        <v>0.25</v>
      </c>
      <c r="R1011" s="12">
        <f t="shared" si="154"/>
        <v>18.333333333333332</v>
      </c>
      <c r="S1011" s="3"/>
      <c r="T1011" s="9">
        <f>SUMIFS('Shop Wastage+CS Margin'!F:F,'Shop Wastage+CS Margin'!D:D,'Franchise Wastage '!D1011,'Shop Wastage+CS Margin'!C:C,'Franchise Wastage '!C1011)</f>
        <v>34</v>
      </c>
      <c r="U1011" s="13">
        <f>SUMIFS('Shop Wastage+CS Margin'!A:A,'Shop Wastage+CS Margin'!D:D,'Franchise Wastage '!D1011,'Shop Wastage+CS Margin'!C:C,'Franchise Wastage '!C1011)</f>
        <v>5</v>
      </c>
      <c r="V1011" s="16">
        <f t="shared" si="147"/>
        <v>23.583333333333332</v>
      </c>
      <c r="W1011" s="3">
        <v>23</v>
      </c>
      <c r="X1011" s="7">
        <f t="shared" si="153"/>
        <v>4.6666666666666679</v>
      </c>
      <c r="Y1011" s="7">
        <f t="shared" si="152"/>
        <v>15.666666666666668</v>
      </c>
      <c r="AA1011" s="18">
        <f>SUMIFS(Sheet3!C:C,Sheet3!B:B,'Franchise Wastage '!D1011,Sheet3!A:A,'Franchise Wastage '!C1012)</f>
        <v>21.333333333333332</v>
      </c>
      <c r="AC1011" s="3">
        <f t="shared" si="148"/>
        <v>11</v>
      </c>
    </row>
    <row r="1012" spans="1:29" ht="15" customHeight="1" x14ac:dyDescent="0.25">
      <c r="A1012">
        <f t="shared" si="149"/>
        <v>23</v>
      </c>
      <c r="B1012" s="20" t="s">
        <v>607</v>
      </c>
      <c r="C1012" s="20" t="s">
        <v>41</v>
      </c>
      <c r="D1012" s="20" t="s">
        <v>335</v>
      </c>
      <c r="E1012" s="20">
        <v>75</v>
      </c>
      <c r="F1012" s="20">
        <v>1.25</v>
      </c>
      <c r="G1012" s="10" t="s">
        <v>10</v>
      </c>
      <c r="H1012" s="9">
        <v>15</v>
      </c>
      <c r="I1012" s="9"/>
      <c r="J1012" s="9">
        <v>1000</v>
      </c>
      <c r="K1012" s="5">
        <f t="shared" si="150"/>
        <v>2.0833333333333335</v>
      </c>
      <c r="L1012" s="6">
        <f t="shared" si="155"/>
        <v>0</v>
      </c>
      <c r="M1012" s="3"/>
      <c r="N1012" s="11">
        <f t="shared" si="151"/>
        <v>17.083333333333332</v>
      </c>
      <c r="O1012" s="5"/>
      <c r="P1012" s="5">
        <v>1</v>
      </c>
      <c r="Q1012" s="5">
        <v>0.25</v>
      </c>
      <c r="R1012" s="12">
        <f t="shared" si="154"/>
        <v>18.333333333333332</v>
      </c>
      <c r="S1012" s="3"/>
      <c r="T1012" s="9">
        <f>SUMIFS('Shop Wastage+CS Margin'!F:F,'Shop Wastage+CS Margin'!D:D,'Franchise Wastage '!D1012,'Shop Wastage+CS Margin'!C:C,'Franchise Wastage '!C1012)</f>
        <v>34</v>
      </c>
      <c r="U1012" s="13">
        <f>SUMIFS('Shop Wastage+CS Margin'!A:A,'Shop Wastage+CS Margin'!D:D,'Franchise Wastage '!D1012,'Shop Wastage+CS Margin'!C:C,'Franchise Wastage '!C1012)</f>
        <v>5</v>
      </c>
      <c r="V1012" s="16">
        <f t="shared" si="147"/>
        <v>23.583333333333332</v>
      </c>
      <c r="W1012" s="3">
        <v>23</v>
      </c>
      <c r="X1012" s="7">
        <f t="shared" si="153"/>
        <v>4.6666666666666679</v>
      </c>
      <c r="Y1012" s="7">
        <f t="shared" si="152"/>
        <v>15.666666666666668</v>
      </c>
      <c r="AA1012" s="18">
        <f>SUMIFS(Sheet3!C:C,Sheet3!B:B,'Franchise Wastage '!D1012,Sheet3!A:A,'Franchise Wastage '!C1013)</f>
        <v>0</v>
      </c>
      <c r="AC1012" s="3">
        <f t="shared" si="148"/>
        <v>11</v>
      </c>
    </row>
    <row r="1013" spans="1:29" ht="15" customHeight="1" x14ac:dyDescent="0.25">
      <c r="A1013">
        <f t="shared" si="149"/>
        <v>17</v>
      </c>
      <c r="B1013" s="20" t="s">
        <v>607</v>
      </c>
      <c r="C1013" s="20" t="s">
        <v>69</v>
      </c>
      <c r="D1013" s="20" t="s">
        <v>338</v>
      </c>
      <c r="E1013" s="20">
        <v>75</v>
      </c>
      <c r="F1013" s="20">
        <v>0.65</v>
      </c>
      <c r="G1013" s="10" t="s">
        <v>10</v>
      </c>
      <c r="H1013" s="9">
        <v>10</v>
      </c>
      <c r="I1013" s="9"/>
      <c r="J1013" s="9">
        <v>1000</v>
      </c>
      <c r="K1013" s="5">
        <f t="shared" si="150"/>
        <v>1.0833333333333333</v>
      </c>
      <c r="L1013" s="6">
        <f t="shared" si="155"/>
        <v>0</v>
      </c>
      <c r="M1013" s="3"/>
      <c r="N1013" s="11">
        <f t="shared" si="151"/>
        <v>11.083333333333334</v>
      </c>
      <c r="O1013" s="5"/>
      <c r="P1013" s="5">
        <v>1</v>
      </c>
      <c r="Q1013" s="5">
        <v>0.25</v>
      </c>
      <c r="R1013" s="12">
        <f t="shared" si="154"/>
        <v>12.333333333333334</v>
      </c>
      <c r="S1013" s="3"/>
      <c r="T1013" s="9">
        <f>SUMIFS('Shop Wastage+CS Margin'!F:F,'Shop Wastage+CS Margin'!D:D,'Franchise Wastage '!D1013,'Shop Wastage+CS Margin'!C:C,'Franchise Wastage '!C1013)</f>
        <v>32</v>
      </c>
      <c r="U1013" s="13">
        <f>SUMIFS('Shop Wastage+CS Margin'!A:A,'Shop Wastage+CS Margin'!D:D,'Franchise Wastage '!D1013,'Shop Wastage+CS Margin'!C:C,'Franchise Wastage '!C1013)</f>
        <v>5</v>
      </c>
      <c r="V1013" s="16">
        <f t="shared" si="147"/>
        <v>17.583333333333336</v>
      </c>
      <c r="W1013" s="3">
        <v>17</v>
      </c>
      <c r="X1013" s="7">
        <f t="shared" si="153"/>
        <v>4.6666666666666661</v>
      </c>
      <c r="Y1013" s="7">
        <f t="shared" si="152"/>
        <v>19.666666666666664</v>
      </c>
      <c r="AA1013" s="18">
        <f>SUMIFS(Sheet3!C:C,Sheet3!B:B,'Franchise Wastage '!D1013,Sheet3!A:A,'Franchise Wastage '!C1014)</f>
        <v>0</v>
      </c>
      <c r="AC1013" s="3">
        <f t="shared" si="148"/>
        <v>15</v>
      </c>
    </row>
    <row r="1014" spans="1:29" ht="15" customHeight="1" x14ac:dyDescent="0.25">
      <c r="A1014">
        <f t="shared" si="149"/>
        <v>17</v>
      </c>
      <c r="B1014" s="20" t="s">
        <v>607</v>
      </c>
      <c r="C1014" s="20" t="s">
        <v>69</v>
      </c>
      <c r="D1014" s="20" t="s">
        <v>339</v>
      </c>
      <c r="E1014" s="20">
        <v>75</v>
      </c>
      <c r="F1014" s="20">
        <v>0.65</v>
      </c>
      <c r="G1014" s="10" t="s">
        <v>10</v>
      </c>
      <c r="H1014" s="9">
        <v>10</v>
      </c>
      <c r="I1014" s="9"/>
      <c r="J1014" s="9">
        <v>1000</v>
      </c>
      <c r="K1014" s="5">
        <f t="shared" si="150"/>
        <v>1.0833333333333333</v>
      </c>
      <c r="L1014" s="6">
        <f t="shared" si="155"/>
        <v>0</v>
      </c>
      <c r="M1014" s="3"/>
      <c r="N1014" s="11">
        <f t="shared" si="151"/>
        <v>11.083333333333334</v>
      </c>
      <c r="O1014" s="5"/>
      <c r="P1014" s="5">
        <v>1</v>
      </c>
      <c r="Q1014" s="5">
        <v>0.25</v>
      </c>
      <c r="R1014" s="12">
        <f t="shared" si="154"/>
        <v>12.333333333333334</v>
      </c>
      <c r="S1014" s="3"/>
      <c r="T1014" s="9">
        <f>SUMIFS('Shop Wastage+CS Margin'!F:F,'Shop Wastage+CS Margin'!D:D,'Franchise Wastage '!D1014,'Shop Wastage+CS Margin'!C:C,'Franchise Wastage '!C1014)</f>
        <v>30</v>
      </c>
      <c r="U1014" s="13">
        <f>SUMIFS('Shop Wastage+CS Margin'!A:A,'Shop Wastage+CS Margin'!D:D,'Franchise Wastage '!D1014,'Shop Wastage+CS Margin'!C:C,'Franchise Wastage '!C1014)</f>
        <v>5</v>
      </c>
      <c r="V1014" s="16">
        <f t="shared" si="147"/>
        <v>17.583333333333336</v>
      </c>
      <c r="W1014" s="3">
        <v>17</v>
      </c>
      <c r="X1014" s="7">
        <f t="shared" si="153"/>
        <v>4.6666666666666661</v>
      </c>
      <c r="Y1014" s="7">
        <f t="shared" si="152"/>
        <v>17.666666666666664</v>
      </c>
      <c r="AA1014" s="18">
        <f>SUMIFS(Sheet3!C:C,Sheet3!B:B,'Franchise Wastage '!D1014,Sheet3!A:A,'Franchise Wastage '!C1015)</f>
        <v>0</v>
      </c>
      <c r="AC1014" s="3">
        <f t="shared" si="148"/>
        <v>13</v>
      </c>
    </row>
    <row r="1015" spans="1:29" ht="15" customHeight="1" x14ac:dyDescent="0.25">
      <c r="A1015">
        <f t="shared" si="149"/>
        <v>22</v>
      </c>
      <c r="B1015" s="20" t="s">
        <v>2167</v>
      </c>
      <c r="C1015" s="20" t="s">
        <v>424</v>
      </c>
      <c r="D1015" s="20" t="s">
        <v>427</v>
      </c>
      <c r="E1015" s="20">
        <v>70</v>
      </c>
      <c r="F1015" s="20">
        <v>0.6</v>
      </c>
      <c r="G1015" s="10" t="s">
        <v>10</v>
      </c>
      <c r="H1015" s="9">
        <v>14.5</v>
      </c>
      <c r="I1015" s="9"/>
      <c r="J1015" s="9">
        <v>1000</v>
      </c>
      <c r="K1015" s="5">
        <f t="shared" si="150"/>
        <v>1</v>
      </c>
      <c r="L1015" s="6">
        <f t="shared" si="155"/>
        <v>0</v>
      </c>
      <c r="M1015" s="3"/>
      <c r="N1015" s="11">
        <f t="shared" si="151"/>
        <v>15.5</v>
      </c>
      <c r="O1015" s="5"/>
      <c r="P1015" s="5">
        <v>1</v>
      </c>
      <c r="Q1015" s="5">
        <v>0.25</v>
      </c>
      <c r="R1015" s="12">
        <f t="shared" si="154"/>
        <v>16.75</v>
      </c>
      <c r="S1015" s="3"/>
      <c r="T1015" s="9">
        <f>SUMIFS('Shop Wastage+CS Margin'!F:F,'Shop Wastage+CS Margin'!D:D,'Franchise Wastage '!D1015,'Shop Wastage+CS Margin'!C:C,'Franchise Wastage '!C1015)</f>
        <v>37</v>
      </c>
      <c r="U1015" s="13">
        <f>SUMIFS('Shop Wastage+CS Margin'!A:A,'Shop Wastage+CS Margin'!D:D,'Franchise Wastage '!D1015,'Shop Wastage+CS Margin'!C:C,'Franchise Wastage '!C1015)</f>
        <v>5</v>
      </c>
      <c r="V1015" s="16">
        <f t="shared" si="147"/>
        <v>22</v>
      </c>
      <c r="W1015" s="3">
        <v>22</v>
      </c>
      <c r="X1015" s="7">
        <f t="shared" si="153"/>
        <v>5.25</v>
      </c>
      <c r="Y1015" s="7">
        <f t="shared" si="152"/>
        <v>20.25</v>
      </c>
      <c r="AA1015" s="18">
        <f>SUMIFS(Sheet3!C:C,Sheet3!B:B,'Franchise Wastage '!D1015,Sheet3!A:A,'Franchise Wastage '!C1016)</f>
        <v>0</v>
      </c>
      <c r="AC1015" s="3">
        <f t="shared" si="148"/>
        <v>15</v>
      </c>
    </row>
    <row r="1016" spans="1:29" ht="15" customHeight="1" x14ac:dyDescent="0.25">
      <c r="A1016">
        <f t="shared" si="149"/>
        <v>16</v>
      </c>
      <c r="B1016" s="20" t="s">
        <v>2167</v>
      </c>
      <c r="C1016" s="20" t="s">
        <v>72</v>
      </c>
      <c r="D1016" s="20" t="s">
        <v>345</v>
      </c>
      <c r="E1016" s="20">
        <v>70</v>
      </c>
      <c r="F1016" s="20">
        <v>0.55000000000000004</v>
      </c>
      <c r="G1016" s="10" t="s">
        <v>10</v>
      </c>
      <c r="H1016" s="9">
        <v>9</v>
      </c>
      <c r="I1016" s="9"/>
      <c r="J1016" s="9">
        <v>1000</v>
      </c>
      <c r="K1016" s="5">
        <f t="shared" si="150"/>
        <v>0.91666666666666663</v>
      </c>
      <c r="L1016" s="6">
        <f t="shared" si="155"/>
        <v>0</v>
      </c>
      <c r="M1016" s="3"/>
      <c r="N1016" s="11">
        <f t="shared" si="151"/>
        <v>9.9166666666666661</v>
      </c>
      <c r="O1016" s="5"/>
      <c r="P1016" s="5">
        <v>2</v>
      </c>
      <c r="Q1016" s="5">
        <v>0.25</v>
      </c>
      <c r="R1016" s="12">
        <f t="shared" si="154"/>
        <v>12.166666666666666</v>
      </c>
      <c r="S1016" s="3"/>
      <c r="T1016" s="9">
        <f>SUMIFS('Shop Wastage+CS Margin'!F:F,'Shop Wastage+CS Margin'!D:D,'Franchise Wastage '!D1016,'Shop Wastage+CS Margin'!C:C,'Franchise Wastage '!C1016)</f>
        <v>30</v>
      </c>
      <c r="U1016" s="13">
        <f>SUMIFS('Shop Wastage+CS Margin'!A:A,'Shop Wastage+CS Margin'!D:D,'Franchise Wastage '!D1016,'Shop Wastage+CS Margin'!C:C,'Franchise Wastage '!C1016)</f>
        <v>5</v>
      </c>
      <c r="V1016" s="16">
        <f t="shared" si="147"/>
        <v>17.416666666666664</v>
      </c>
      <c r="W1016" s="3">
        <v>16</v>
      </c>
      <c r="X1016" s="7">
        <f t="shared" si="153"/>
        <v>3.8333333333333339</v>
      </c>
      <c r="Y1016" s="7">
        <f t="shared" si="152"/>
        <v>17.833333333333336</v>
      </c>
      <c r="AA1016" s="18">
        <f>SUMIFS(Sheet3!C:C,Sheet3!B:B,'Franchise Wastage '!D1016,Sheet3!A:A,'Franchise Wastage '!C1017)</f>
        <v>17.818181818181817</v>
      </c>
      <c r="AC1016" s="3">
        <f t="shared" si="148"/>
        <v>14</v>
      </c>
    </row>
    <row r="1017" spans="1:29" ht="15" customHeight="1" x14ac:dyDescent="0.25">
      <c r="A1017">
        <f t="shared" si="149"/>
        <v>16</v>
      </c>
      <c r="B1017" s="20" t="s">
        <v>2167</v>
      </c>
      <c r="C1017" s="20" t="s">
        <v>72</v>
      </c>
      <c r="D1017" s="20" t="s">
        <v>346</v>
      </c>
      <c r="E1017" s="20">
        <v>70</v>
      </c>
      <c r="F1017" s="20">
        <v>0.55000000000000004</v>
      </c>
      <c r="G1017" s="10" t="s">
        <v>10</v>
      </c>
      <c r="H1017" s="9">
        <v>9</v>
      </c>
      <c r="I1017" s="9"/>
      <c r="J1017" s="9">
        <v>1000</v>
      </c>
      <c r="K1017" s="5">
        <f t="shared" si="150"/>
        <v>0.91666666666666663</v>
      </c>
      <c r="L1017" s="6">
        <f t="shared" si="155"/>
        <v>0</v>
      </c>
      <c r="M1017" s="3"/>
      <c r="N1017" s="11">
        <f t="shared" si="151"/>
        <v>9.9166666666666661</v>
      </c>
      <c r="O1017" s="5"/>
      <c r="P1017" s="5">
        <v>2</v>
      </c>
      <c r="Q1017" s="5">
        <v>0.25</v>
      </c>
      <c r="R1017" s="12">
        <f t="shared" si="154"/>
        <v>12.166666666666666</v>
      </c>
      <c r="S1017" s="3"/>
      <c r="T1017" s="9">
        <f>SUMIFS('Shop Wastage+CS Margin'!F:F,'Shop Wastage+CS Margin'!D:D,'Franchise Wastage '!D1017,'Shop Wastage+CS Margin'!C:C,'Franchise Wastage '!C1017)</f>
        <v>30</v>
      </c>
      <c r="U1017" s="13">
        <f>SUMIFS('Shop Wastage+CS Margin'!A:A,'Shop Wastage+CS Margin'!D:D,'Franchise Wastage '!D1017,'Shop Wastage+CS Margin'!C:C,'Franchise Wastage '!C1017)</f>
        <v>5</v>
      </c>
      <c r="V1017" s="16">
        <f t="shared" si="147"/>
        <v>17.416666666666664</v>
      </c>
      <c r="W1017" s="3">
        <v>16</v>
      </c>
      <c r="X1017" s="7">
        <f t="shared" si="153"/>
        <v>3.8333333333333339</v>
      </c>
      <c r="Y1017" s="7">
        <f t="shared" si="152"/>
        <v>17.833333333333336</v>
      </c>
      <c r="AA1017" s="18">
        <f>SUMIFS(Sheet3!C:C,Sheet3!B:B,'Franchise Wastage '!D1017,Sheet3!A:A,'Franchise Wastage '!C1018)</f>
        <v>0</v>
      </c>
      <c r="AC1017" s="3">
        <f t="shared" si="148"/>
        <v>14</v>
      </c>
    </row>
    <row r="1018" spans="1:29" ht="15" customHeight="1" x14ac:dyDescent="0.25">
      <c r="A1018">
        <f t="shared" si="149"/>
        <v>16</v>
      </c>
      <c r="B1018" s="20" t="s">
        <v>2167</v>
      </c>
      <c r="C1018" s="20" t="s">
        <v>72</v>
      </c>
      <c r="D1018" s="20" t="s">
        <v>347</v>
      </c>
      <c r="E1018" s="20">
        <v>70</v>
      </c>
      <c r="F1018" s="20">
        <v>0.55000000000000004</v>
      </c>
      <c r="G1018" s="10" t="s">
        <v>10</v>
      </c>
      <c r="H1018" s="9">
        <v>9</v>
      </c>
      <c r="I1018" s="9"/>
      <c r="J1018" s="9">
        <v>1000</v>
      </c>
      <c r="K1018" s="5">
        <f t="shared" si="150"/>
        <v>0.91666666666666663</v>
      </c>
      <c r="L1018" s="6">
        <f t="shared" si="155"/>
        <v>0</v>
      </c>
      <c r="M1018" s="3"/>
      <c r="N1018" s="11">
        <f t="shared" si="151"/>
        <v>9.9166666666666661</v>
      </c>
      <c r="O1018" s="5"/>
      <c r="P1018" s="5">
        <v>2</v>
      </c>
      <c r="Q1018" s="5">
        <v>0.25</v>
      </c>
      <c r="R1018" s="12">
        <f t="shared" si="154"/>
        <v>12.166666666666666</v>
      </c>
      <c r="S1018" s="3"/>
      <c r="T1018" s="9">
        <f>SUMIFS('Shop Wastage+CS Margin'!F:F,'Shop Wastage+CS Margin'!D:D,'Franchise Wastage '!D1018,'Shop Wastage+CS Margin'!C:C,'Franchise Wastage '!C1018)</f>
        <v>30</v>
      </c>
      <c r="U1018" s="13">
        <f>SUMIFS('Shop Wastage+CS Margin'!A:A,'Shop Wastage+CS Margin'!D:D,'Franchise Wastage '!D1018,'Shop Wastage+CS Margin'!C:C,'Franchise Wastage '!C1018)</f>
        <v>5</v>
      </c>
      <c r="V1018" s="16">
        <f t="shared" si="147"/>
        <v>17.416666666666664</v>
      </c>
      <c r="W1018" s="3">
        <v>16</v>
      </c>
      <c r="X1018" s="7">
        <f t="shared" si="153"/>
        <v>3.8333333333333339</v>
      </c>
      <c r="Y1018" s="7">
        <f t="shared" si="152"/>
        <v>17.833333333333336</v>
      </c>
      <c r="AA1018" s="18">
        <f>SUMIFS(Sheet3!C:C,Sheet3!B:B,'Franchise Wastage '!D1018,Sheet3!A:A,'Franchise Wastage '!C1019)</f>
        <v>16.222222222222221</v>
      </c>
      <c r="AC1018" s="3">
        <f t="shared" si="148"/>
        <v>14</v>
      </c>
    </row>
    <row r="1019" spans="1:29" ht="15" customHeight="1" x14ac:dyDescent="0.25">
      <c r="A1019">
        <f t="shared" si="149"/>
        <v>16</v>
      </c>
      <c r="B1019" s="20" t="s">
        <v>2167</v>
      </c>
      <c r="C1019" s="20" t="s">
        <v>72</v>
      </c>
      <c r="D1019" s="20" t="s">
        <v>348</v>
      </c>
      <c r="E1019" s="20">
        <v>70</v>
      </c>
      <c r="F1019" s="20">
        <v>0.55000000000000004</v>
      </c>
      <c r="G1019" s="10" t="s">
        <v>10</v>
      </c>
      <c r="H1019" s="9">
        <v>9</v>
      </c>
      <c r="I1019" s="9"/>
      <c r="J1019" s="9">
        <v>1000</v>
      </c>
      <c r="K1019" s="5">
        <f t="shared" si="150"/>
        <v>0.91666666666666663</v>
      </c>
      <c r="L1019" s="6">
        <f t="shared" si="155"/>
        <v>0</v>
      </c>
      <c r="M1019" s="3"/>
      <c r="N1019" s="11">
        <f t="shared" si="151"/>
        <v>9.9166666666666661</v>
      </c>
      <c r="O1019" s="5"/>
      <c r="P1019" s="5">
        <v>2</v>
      </c>
      <c r="Q1019" s="5">
        <v>0.25</v>
      </c>
      <c r="R1019" s="12">
        <f t="shared" si="154"/>
        <v>12.166666666666666</v>
      </c>
      <c r="S1019" s="3"/>
      <c r="T1019" s="9">
        <f>SUMIFS('Shop Wastage+CS Margin'!F:F,'Shop Wastage+CS Margin'!D:D,'Franchise Wastage '!D1019,'Shop Wastage+CS Margin'!C:C,'Franchise Wastage '!C1019)</f>
        <v>30</v>
      </c>
      <c r="U1019" s="13">
        <f>SUMIFS('Shop Wastage+CS Margin'!A:A,'Shop Wastage+CS Margin'!D:D,'Franchise Wastage '!D1019,'Shop Wastage+CS Margin'!C:C,'Franchise Wastage '!C1019)</f>
        <v>5</v>
      </c>
      <c r="V1019" s="16">
        <f t="shared" si="147"/>
        <v>17.416666666666664</v>
      </c>
      <c r="W1019" s="3">
        <v>16</v>
      </c>
      <c r="X1019" s="7">
        <f t="shared" si="153"/>
        <v>3.8333333333333339</v>
      </c>
      <c r="Y1019" s="7">
        <f t="shared" si="152"/>
        <v>17.833333333333336</v>
      </c>
      <c r="AA1019" s="18">
        <f>SUMIFS(Sheet3!C:C,Sheet3!B:B,'Franchise Wastage '!D1019,Sheet3!A:A,'Franchise Wastage '!C1020)</f>
        <v>16</v>
      </c>
      <c r="AC1019" s="3">
        <f t="shared" si="148"/>
        <v>14</v>
      </c>
    </row>
    <row r="1020" spans="1:29" ht="15" customHeight="1" x14ac:dyDescent="0.25">
      <c r="A1020">
        <f t="shared" si="149"/>
        <v>16</v>
      </c>
      <c r="B1020" s="20" t="s">
        <v>2167</v>
      </c>
      <c r="C1020" s="20" t="s">
        <v>72</v>
      </c>
      <c r="D1020" s="20" t="s">
        <v>349</v>
      </c>
      <c r="E1020" s="20">
        <v>70</v>
      </c>
      <c r="F1020" s="20">
        <v>0.55000000000000004</v>
      </c>
      <c r="G1020" s="10" t="s">
        <v>10</v>
      </c>
      <c r="H1020" s="9">
        <v>9</v>
      </c>
      <c r="I1020" s="9"/>
      <c r="J1020" s="9">
        <v>1000</v>
      </c>
      <c r="K1020" s="5">
        <f t="shared" si="150"/>
        <v>0.91666666666666663</v>
      </c>
      <c r="L1020" s="6">
        <f t="shared" si="155"/>
        <v>0</v>
      </c>
      <c r="M1020" s="3"/>
      <c r="N1020" s="11">
        <f t="shared" si="151"/>
        <v>9.9166666666666661</v>
      </c>
      <c r="O1020" s="5"/>
      <c r="P1020" s="5">
        <v>2</v>
      </c>
      <c r="Q1020" s="5">
        <v>0.25</v>
      </c>
      <c r="R1020" s="12">
        <f t="shared" si="154"/>
        <v>12.166666666666666</v>
      </c>
      <c r="S1020" s="3"/>
      <c r="T1020" s="9">
        <f>SUMIFS('Shop Wastage+CS Margin'!F:F,'Shop Wastage+CS Margin'!D:D,'Franchise Wastage '!D1020,'Shop Wastage+CS Margin'!C:C,'Franchise Wastage '!C1020)</f>
        <v>30</v>
      </c>
      <c r="U1020" s="13">
        <f>SUMIFS('Shop Wastage+CS Margin'!A:A,'Shop Wastage+CS Margin'!D:D,'Franchise Wastage '!D1020,'Shop Wastage+CS Margin'!C:C,'Franchise Wastage '!C1020)</f>
        <v>5</v>
      </c>
      <c r="V1020" s="16">
        <f t="shared" si="147"/>
        <v>17.416666666666664</v>
      </c>
      <c r="W1020" s="3">
        <v>16</v>
      </c>
      <c r="X1020" s="7">
        <f t="shared" si="153"/>
        <v>3.8333333333333339</v>
      </c>
      <c r="Y1020" s="7">
        <f t="shared" si="152"/>
        <v>17.833333333333336</v>
      </c>
      <c r="AA1020" s="18">
        <f>SUMIFS(Sheet3!C:C,Sheet3!B:B,'Franchise Wastage '!D1020,Sheet3!A:A,'Franchise Wastage '!C1021)</f>
        <v>16.835820895522389</v>
      </c>
      <c r="AC1020" s="3">
        <f t="shared" si="148"/>
        <v>14</v>
      </c>
    </row>
    <row r="1021" spans="1:29" ht="15" customHeight="1" x14ac:dyDescent="0.25">
      <c r="A1021">
        <f t="shared" si="149"/>
        <v>16</v>
      </c>
      <c r="B1021" s="20" t="s">
        <v>2167</v>
      </c>
      <c r="C1021" s="20" t="s">
        <v>72</v>
      </c>
      <c r="D1021" s="20" t="s">
        <v>350</v>
      </c>
      <c r="E1021" s="20">
        <v>70</v>
      </c>
      <c r="F1021" s="20">
        <v>0.55000000000000004</v>
      </c>
      <c r="G1021" s="10" t="s">
        <v>10</v>
      </c>
      <c r="H1021" s="9">
        <v>9</v>
      </c>
      <c r="I1021" s="9"/>
      <c r="J1021" s="9">
        <v>1000</v>
      </c>
      <c r="K1021" s="5">
        <f t="shared" si="150"/>
        <v>0.91666666666666663</v>
      </c>
      <c r="L1021" s="6">
        <f t="shared" si="155"/>
        <v>0</v>
      </c>
      <c r="M1021" s="3"/>
      <c r="N1021" s="11">
        <f t="shared" si="151"/>
        <v>9.9166666666666661</v>
      </c>
      <c r="O1021" s="5"/>
      <c r="P1021" s="5">
        <v>2</v>
      </c>
      <c r="Q1021" s="5">
        <v>0.25</v>
      </c>
      <c r="R1021" s="12">
        <f t="shared" si="154"/>
        <v>12.166666666666666</v>
      </c>
      <c r="S1021" s="3"/>
      <c r="T1021" s="9">
        <f>SUMIFS('Shop Wastage+CS Margin'!F:F,'Shop Wastage+CS Margin'!D:D,'Franchise Wastage '!D1021,'Shop Wastage+CS Margin'!C:C,'Franchise Wastage '!C1021)</f>
        <v>30</v>
      </c>
      <c r="U1021" s="13">
        <f>SUMIFS('Shop Wastage+CS Margin'!A:A,'Shop Wastage+CS Margin'!D:D,'Franchise Wastage '!D1021,'Shop Wastage+CS Margin'!C:C,'Franchise Wastage '!C1021)</f>
        <v>5</v>
      </c>
      <c r="V1021" s="16">
        <f t="shared" si="147"/>
        <v>17.416666666666664</v>
      </c>
      <c r="W1021" s="3">
        <v>16</v>
      </c>
      <c r="X1021" s="7">
        <f t="shared" si="153"/>
        <v>3.8333333333333339</v>
      </c>
      <c r="Y1021" s="7">
        <f t="shared" si="152"/>
        <v>17.833333333333336</v>
      </c>
      <c r="AA1021" s="18">
        <f>SUMIFS(Sheet3!C:C,Sheet3!B:B,'Franchise Wastage '!D1021,Sheet3!A:A,'Franchise Wastage '!C1022)</f>
        <v>16</v>
      </c>
      <c r="AC1021" s="3">
        <f t="shared" si="148"/>
        <v>14</v>
      </c>
    </row>
    <row r="1022" spans="1:29" ht="15" customHeight="1" x14ac:dyDescent="0.25">
      <c r="A1022">
        <f t="shared" si="149"/>
        <v>16</v>
      </c>
      <c r="B1022" s="20" t="s">
        <v>2167</v>
      </c>
      <c r="C1022" s="20" t="s">
        <v>72</v>
      </c>
      <c r="D1022" s="20" t="s">
        <v>351</v>
      </c>
      <c r="E1022" s="20">
        <v>70</v>
      </c>
      <c r="F1022" s="20">
        <v>0.55000000000000004</v>
      </c>
      <c r="G1022" s="10" t="s">
        <v>10</v>
      </c>
      <c r="H1022" s="9">
        <v>9</v>
      </c>
      <c r="I1022" s="9"/>
      <c r="J1022" s="9">
        <v>1000</v>
      </c>
      <c r="K1022" s="5">
        <f t="shared" si="150"/>
        <v>0.91666666666666663</v>
      </c>
      <c r="L1022" s="6">
        <f t="shared" si="155"/>
        <v>0</v>
      </c>
      <c r="M1022" s="3"/>
      <c r="N1022" s="11">
        <f t="shared" si="151"/>
        <v>9.9166666666666661</v>
      </c>
      <c r="O1022" s="5"/>
      <c r="P1022" s="5">
        <v>2</v>
      </c>
      <c r="Q1022" s="5">
        <v>0.25</v>
      </c>
      <c r="R1022" s="12">
        <f t="shared" si="154"/>
        <v>12.166666666666666</v>
      </c>
      <c r="S1022" s="3"/>
      <c r="T1022" s="9">
        <f>SUMIFS('Shop Wastage+CS Margin'!F:F,'Shop Wastage+CS Margin'!D:D,'Franchise Wastage '!D1022,'Shop Wastage+CS Margin'!C:C,'Franchise Wastage '!C1022)</f>
        <v>30</v>
      </c>
      <c r="U1022" s="13">
        <f>SUMIFS('Shop Wastage+CS Margin'!A:A,'Shop Wastage+CS Margin'!D:D,'Franchise Wastage '!D1022,'Shop Wastage+CS Margin'!C:C,'Franchise Wastage '!C1022)</f>
        <v>5</v>
      </c>
      <c r="V1022" s="16">
        <f t="shared" si="147"/>
        <v>17.416666666666664</v>
      </c>
      <c r="W1022" s="3">
        <v>16</v>
      </c>
      <c r="X1022" s="7">
        <f t="shared" si="153"/>
        <v>3.8333333333333339</v>
      </c>
      <c r="Y1022" s="7">
        <f t="shared" si="152"/>
        <v>17.833333333333336</v>
      </c>
      <c r="AA1022" s="18">
        <f>SUMIFS(Sheet3!C:C,Sheet3!B:B,'Franchise Wastage '!D1022,Sheet3!A:A,'Franchise Wastage '!C1023)</f>
        <v>16</v>
      </c>
      <c r="AC1022" s="3">
        <f t="shared" si="148"/>
        <v>14</v>
      </c>
    </row>
    <row r="1023" spans="1:29" ht="15" customHeight="1" x14ac:dyDescent="0.25">
      <c r="A1023">
        <f t="shared" si="149"/>
        <v>16</v>
      </c>
      <c r="B1023" s="20" t="s">
        <v>2167</v>
      </c>
      <c r="C1023" s="20" t="s">
        <v>72</v>
      </c>
      <c r="D1023" s="20" t="s">
        <v>352</v>
      </c>
      <c r="E1023" s="20">
        <v>70</v>
      </c>
      <c r="F1023" s="20">
        <v>0.55000000000000004</v>
      </c>
      <c r="G1023" s="10" t="s">
        <v>10</v>
      </c>
      <c r="H1023" s="9">
        <v>9</v>
      </c>
      <c r="I1023" s="9"/>
      <c r="J1023" s="9">
        <v>1000</v>
      </c>
      <c r="K1023" s="5">
        <f t="shared" si="150"/>
        <v>0.91666666666666663</v>
      </c>
      <c r="L1023" s="6">
        <f t="shared" si="155"/>
        <v>0</v>
      </c>
      <c r="M1023" s="3"/>
      <c r="N1023" s="11">
        <f t="shared" si="151"/>
        <v>9.9166666666666661</v>
      </c>
      <c r="O1023" s="5"/>
      <c r="P1023" s="5">
        <v>2</v>
      </c>
      <c r="Q1023" s="5">
        <v>0.25</v>
      </c>
      <c r="R1023" s="12">
        <f t="shared" si="154"/>
        <v>12.166666666666666</v>
      </c>
      <c r="S1023" s="3"/>
      <c r="T1023" s="9">
        <f>SUMIFS('Shop Wastage+CS Margin'!F:F,'Shop Wastage+CS Margin'!D:D,'Franchise Wastage '!D1023,'Shop Wastage+CS Margin'!C:C,'Franchise Wastage '!C1023)</f>
        <v>30</v>
      </c>
      <c r="U1023" s="13">
        <f>SUMIFS('Shop Wastage+CS Margin'!A:A,'Shop Wastage+CS Margin'!D:D,'Franchise Wastage '!D1023,'Shop Wastage+CS Margin'!C:C,'Franchise Wastage '!C1023)</f>
        <v>5</v>
      </c>
      <c r="V1023" s="16">
        <f t="shared" si="147"/>
        <v>17.416666666666664</v>
      </c>
      <c r="W1023" s="3">
        <v>16</v>
      </c>
      <c r="X1023" s="7">
        <f t="shared" si="153"/>
        <v>3.8333333333333339</v>
      </c>
      <c r="Y1023" s="7">
        <f t="shared" si="152"/>
        <v>17.833333333333336</v>
      </c>
      <c r="AA1023" s="18">
        <f>SUMIFS(Sheet3!C:C,Sheet3!B:B,'Franchise Wastage '!D1023,Sheet3!A:A,'Franchise Wastage '!C1024)</f>
        <v>16</v>
      </c>
      <c r="AC1023" s="3">
        <f t="shared" si="148"/>
        <v>14</v>
      </c>
    </row>
    <row r="1024" spans="1:29" ht="15" customHeight="1" x14ac:dyDescent="0.25">
      <c r="A1024">
        <f t="shared" si="149"/>
        <v>16</v>
      </c>
      <c r="B1024" s="20" t="s">
        <v>2167</v>
      </c>
      <c r="C1024" s="20" t="s">
        <v>72</v>
      </c>
      <c r="D1024" s="20" t="s">
        <v>353</v>
      </c>
      <c r="E1024" s="20">
        <v>70</v>
      </c>
      <c r="F1024" s="20">
        <v>0.55000000000000004</v>
      </c>
      <c r="G1024" s="10" t="s">
        <v>10</v>
      </c>
      <c r="H1024" s="9">
        <v>9</v>
      </c>
      <c r="I1024" s="9"/>
      <c r="J1024" s="9">
        <v>1000</v>
      </c>
      <c r="K1024" s="5">
        <f t="shared" si="150"/>
        <v>0.91666666666666663</v>
      </c>
      <c r="L1024" s="6">
        <f t="shared" si="155"/>
        <v>0</v>
      </c>
      <c r="M1024" s="3"/>
      <c r="N1024" s="11">
        <f t="shared" si="151"/>
        <v>9.9166666666666661</v>
      </c>
      <c r="O1024" s="5"/>
      <c r="P1024" s="5">
        <v>2</v>
      </c>
      <c r="Q1024" s="5">
        <v>0.25</v>
      </c>
      <c r="R1024" s="12">
        <f t="shared" si="154"/>
        <v>12.166666666666666</v>
      </c>
      <c r="S1024" s="3"/>
      <c r="T1024" s="9">
        <f>SUMIFS('Shop Wastage+CS Margin'!F:F,'Shop Wastage+CS Margin'!D:D,'Franchise Wastage '!D1024,'Shop Wastage+CS Margin'!C:C,'Franchise Wastage '!C1024)</f>
        <v>30</v>
      </c>
      <c r="U1024" s="13">
        <f>SUMIFS('Shop Wastage+CS Margin'!A:A,'Shop Wastage+CS Margin'!D:D,'Franchise Wastage '!D1024,'Shop Wastage+CS Margin'!C:C,'Franchise Wastage '!C1024)</f>
        <v>5</v>
      </c>
      <c r="V1024" s="16">
        <f t="shared" si="147"/>
        <v>17.416666666666664</v>
      </c>
      <c r="W1024" s="3">
        <v>16</v>
      </c>
      <c r="X1024" s="7">
        <f t="shared" si="153"/>
        <v>3.8333333333333339</v>
      </c>
      <c r="Y1024" s="7">
        <f t="shared" si="152"/>
        <v>17.833333333333336</v>
      </c>
      <c r="AA1024" s="18">
        <f>SUMIFS(Sheet3!C:C,Sheet3!B:B,'Franchise Wastage '!D1024,Sheet3!A:A,'Franchise Wastage '!C1025)</f>
        <v>16.853932584269664</v>
      </c>
      <c r="AC1024" s="3">
        <f t="shared" si="148"/>
        <v>14</v>
      </c>
    </row>
    <row r="1025" spans="1:29" ht="15" customHeight="1" x14ac:dyDescent="0.25">
      <c r="A1025">
        <f t="shared" si="149"/>
        <v>16</v>
      </c>
      <c r="B1025" s="20" t="s">
        <v>2167</v>
      </c>
      <c r="C1025" s="20" t="s">
        <v>72</v>
      </c>
      <c r="D1025" s="20" t="s">
        <v>354</v>
      </c>
      <c r="E1025" s="20">
        <v>70</v>
      </c>
      <c r="F1025" s="20">
        <v>0.55000000000000004</v>
      </c>
      <c r="G1025" s="10" t="s">
        <v>10</v>
      </c>
      <c r="H1025" s="9">
        <v>9</v>
      </c>
      <c r="I1025" s="9"/>
      <c r="J1025" s="9">
        <v>1000</v>
      </c>
      <c r="K1025" s="5">
        <f t="shared" si="150"/>
        <v>0.91666666666666663</v>
      </c>
      <c r="L1025" s="6">
        <f t="shared" si="155"/>
        <v>0</v>
      </c>
      <c r="M1025" s="3"/>
      <c r="N1025" s="11">
        <f t="shared" si="151"/>
        <v>9.9166666666666661</v>
      </c>
      <c r="O1025" s="5"/>
      <c r="P1025" s="5">
        <v>2</v>
      </c>
      <c r="Q1025" s="5">
        <v>0.25</v>
      </c>
      <c r="R1025" s="12">
        <f t="shared" si="154"/>
        <v>12.166666666666666</v>
      </c>
      <c r="S1025" s="3"/>
      <c r="T1025" s="9">
        <f>SUMIFS('Shop Wastage+CS Margin'!F:F,'Shop Wastage+CS Margin'!D:D,'Franchise Wastage '!D1025,'Shop Wastage+CS Margin'!C:C,'Franchise Wastage '!C1025)</f>
        <v>31</v>
      </c>
      <c r="U1025" s="13">
        <f>SUMIFS('Shop Wastage+CS Margin'!A:A,'Shop Wastage+CS Margin'!D:D,'Franchise Wastage '!D1025,'Shop Wastage+CS Margin'!C:C,'Franchise Wastage '!C1025)</f>
        <v>5</v>
      </c>
      <c r="V1025" s="16">
        <f t="shared" si="147"/>
        <v>17.416666666666664</v>
      </c>
      <c r="W1025" s="3">
        <v>16</v>
      </c>
      <c r="X1025" s="7">
        <f t="shared" si="153"/>
        <v>3.8333333333333339</v>
      </c>
      <c r="Y1025" s="7">
        <f t="shared" si="152"/>
        <v>18.833333333333336</v>
      </c>
      <c r="AA1025" s="18">
        <f>SUMIFS(Sheet3!C:C,Sheet3!B:B,'Franchise Wastage '!D1025,Sheet3!A:A,'Franchise Wastage '!C1026)</f>
        <v>17.397031539888683</v>
      </c>
      <c r="AC1025" s="3">
        <f t="shared" si="148"/>
        <v>15</v>
      </c>
    </row>
    <row r="1026" spans="1:29" ht="15" customHeight="1" x14ac:dyDescent="0.25">
      <c r="A1026">
        <f t="shared" si="149"/>
        <v>16</v>
      </c>
      <c r="B1026" s="20" t="s">
        <v>2167</v>
      </c>
      <c r="C1026" s="20" t="s">
        <v>72</v>
      </c>
      <c r="D1026" s="20" t="s">
        <v>355</v>
      </c>
      <c r="E1026" s="20">
        <v>70</v>
      </c>
      <c r="F1026" s="20">
        <v>0.55000000000000004</v>
      </c>
      <c r="G1026" s="10" t="s">
        <v>10</v>
      </c>
      <c r="H1026" s="9">
        <v>9</v>
      </c>
      <c r="I1026" s="9"/>
      <c r="J1026" s="9">
        <v>1000</v>
      </c>
      <c r="K1026" s="5">
        <f t="shared" si="150"/>
        <v>0.91666666666666663</v>
      </c>
      <c r="L1026" s="6">
        <f t="shared" si="155"/>
        <v>0</v>
      </c>
      <c r="M1026" s="3"/>
      <c r="N1026" s="11">
        <f t="shared" si="151"/>
        <v>9.9166666666666661</v>
      </c>
      <c r="O1026" s="5"/>
      <c r="P1026" s="5">
        <v>2</v>
      </c>
      <c r="Q1026" s="5">
        <v>0.25</v>
      </c>
      <c r="R1026" s="12">
        <f t="shared" si="154"/>
        <v>12.166666666666666</v>
      </c>
      <c r="S1026" s="3"/>
      <c r="T1026" s="9">
        <f>SUMIFS('Shop Wastage+CS Margin'!F:F,'Shop Wastage+CS Margin'!D:D,'Franchise Wastage '!D1026,'Shop Wastage+CS Margin'!C:C,'Franchise Wastage '!C1026)</f>
        <v>30</v>
      </c>
      <c r="U1026" s="13">
        <f>SUMIFS('Shop Wastage+CS Margin'!A:A,'Shop Wastage+CS Margin'!D:D,'Franchise Wastage '!D1026,'Shop Wastage+CS Margin'!C:C,'Franchise Wastage '!C1026)</f>
        <v>5</v>
      </c>
      <c r="V1026" s="16">
        <f t="shared" si="147"/>
        <v>17.416666666666664</v>
      </c>
      <c r="W1026" s="3">
        <v>16</v>
      </c>
      <c r="X1026" s="7">
        <f t="shared" si="153"/>
        <v>3.8333333333333339</v>
      </c>
      <c r="Y1026" s="7">
        <f t="shared" si="152"/>
        <v>17.833333333333336</v>
      </c>
      <c r="AA1026" s="18">
        <f>SUMIFS(Sheet3!C:C,Sheet3!B:B,'Franchise Wastage '!D1026,Sheet3!A:A,'Franchise Wastage '!C1027)</f>
        <v>17.142857142857142</v>
      </c>
      <c r="AC1026" s="3">
        <f t="shared" si="148"/>
        <v>14</v>
      </c>
    </row>
    <row r="1027" spans="1:29" ht="15" customHeight="1" x14ac:dyDescent="0.25">
      <c r="A1027">
        <f t="shared" si="149"/>
        <v>16</v>
      </c>
      <c r="B1027" s="20" t="s">
        <v>2167</v>
      </c>
      <c r="C1027" s="20" t="s">
        <v>72</v>
      </c>
      <c r="D1027" s="20" t="s">
        <v>73</v>
      </c>
      <c r="E1027" s="20">
        <v>70</v>
      </c>
      <c r="F1027" s="20">
        <v>0.55000000000000004</v>
      </c>
      <c r="G1027" s="10" t="s">
        <v>10</v>
      </c>
      <c r="H1027" s="9">
        <v>9</v>
      </c>
      <c r="I1027" s="9"/>
      <c r="J1027" s="9">
        <v>1000</v>
      </c>
      <c r="K1027" s="5">
        <f t="shared" si="150"/>
        <v>0.91666666666666663</v>
      </c>
      <c r="L1027" s="6">
        <f t="shared" si="155"/>
        <v>0</v>
      </c>
      <c r="M1027" s="3"/>
      <c r="N1027" s="11">
        <f t="shared" si="151"/>
        <v>9.9166666666666661</v>
      </c>
      <c r="O1027" s="5"/>
      <c r="P1027" s="5">
        <v>2</v>
      </c>
      <c r="Q1027" s="5">
        <v>0.25</v>
      </c>
      <c r="R1027" s="12">
        <f t="shared" si="154"/>
        <v>12.166666666666666</v>
      </c>
      <c r="S1027" s="3"/>
      <c r="T1027" s="9">
        <f>SUMIFS('Shop Wastage+CS Margin'!F:F,'Shop Wastage+CS Margin'!D:D,'Franchise Wastage '!D1027,'Shop Wastage+CS Margin'!C:C,'Franchise Wastage '!C1027)</f>
        <v>30</v>
      </c>
      <c r="U1027" s="13">
        <f>SUMIFS('Shop Wastage+CS Margin'!A:A,'Shop Wastage+CS Margin'!D:D,'Franchise Wastage '!D1027,'Shop Wastage+CS Margin'!C:C,'Franchise Wastage '!C1027)</f>
        <v>5</v>
      </c>
      <c r="V1027" s="16">
        <f t="shared" si="147"/>
        <v>17.416666666666664</v>
      </c>
      <c r="W1027" s="3">
        <v>16</v>
      </c>
      <c r="X1027" s="7">
        <f t="shared" si="153"/>
        <v>3.8333333333333339</v>
      </c>
      <c r="Y1027" s="7">
        <f t="shared" si="152"/>
        <v>17.833333333333336</v>
      </c>
      <c r="AA1027" s="18">
        <f>SUMIFS(Sheet3!C:C,Sheet3!B:B,'Franchise Wastage '!D1027,Sheet3!A:A,'Franchise Wastage '!C1028)</f>
        <v>16.829959514170042</v>
      </c>
      <c r="AC1027" s="3">
        <f t="shared" si="148"/>
        <v>14</v>
      </c>
    </row>
    <row r="1028" spans="1:29" ht="15" customHeight="1" x14ac:dyDescent="0.25">
      <c r="A1028">
        <f t="shared" si="149"/>
        <v>16</v>
      </c>
      <c r="B1028" s="20" t="s">
        <v>2167</v>
      </c>
      <c r="C1028" s="20" t="s">
        <v>72</v>
      </c>
      <c r="D1028" s="20" t="s">
        <v>356</v>
      </c>
      <c r="E1028" s="20">
        <v>70</v>
      </c>
      <c r="F1028" s="20">
        <v>0.55000000000000004</v>
      </c>
      <c r="G1028" s="10" t="s">
        <v>10</v>
      </c>
      <c r="H1028" s="9">
        <v>9</v>
      </c>
      <c r="I1028" s="9"/>
      <c r="J1028" s="9">
        <v>1000</v>
      </c>
      <c r="K1028" s="5">
        <f t="shared" si="150"/>
        <v>0.91666666666666663</v>
      </c>
      <c r="L1028" s="6">
        <f t="shared" si="155"/>
        <v>0</v>
      </c>
      <c r="M1028" s="3"/>
      <c r="N1028" s="11">
        <f t="shared" si="151"/>
        <v>9.9166666666666661</v>
      </c>
      <c r="O1028" s="5"/>
      <c r="P1028" s="5">
        <v>2</v>
      </c>
      <c r="Q1028" s="5">
        <v>0.25</v>
      </c>
      <c r="R1028" s="12">
        <f t="shared" si="154"/>
        <v>12.166666666666666</v>
      </c>
      <c r="S1028" s="3"/>
      <c r="T1028" s="9">
        <f>SUMIFS('Shop Wastage+CS Margin'!F:F,'Shop Wastage+CS Margin'!D:D,'Franchise Wastage '!D1028,'Shop Wastage+CS Margin'!C:C,'Franchise Wastage '!C1028)</f>
        <v>30</v>
      </c>
      <c r="U1028" s="13">
        <f>SUMIFS('Shop Wastage+CS Margin'!A:A,'Shop Wastage+CS Margin'!D:D,'Franchise Wastage '!D1028,'Shop Wastage+CS Margin'!C:C,'Franchise Wastage '!C1028)</f>
        <v>5</v>
      </c>
      <c r="V1028" s="16">
        <f t="shared" ref="V1028:V1091" si="156">R1028+U1028+Q1028</f>
        <v>17.416666666666664</v>
      </c>
      <c r="W1028" s="3">
        <v>16</v>
      </c>
      <c r="X1028" s="7">
        <f t="shared" si="153"/>
        <v>3.8333333333333339</v>
      </c>
      <c r="Y1028" s="7">
        <f t="shared" si="152"/>
        <v>17.833333333333336</v>
      </c>
      <c r="AA1028" s="18">
        <f>SUMIFS(Sheet3!C:C,Sheet3!B:B,'Franchise Wastage '!D1028,Sheet3!A:A,'Franchise Wastage '!C1029)</f>
        <v>16</v>
      </c>
      <c r="AC1028" s="3">
        <f t="shared" si="148"/>
        <v>14</v>
      </c>
    </row>
    <row r="1029" spans="1:29" ht="15" customHeight="1" x14ac:dyDescent="0.25">
      <c r="A1029">
        <f t="shared" si="149"/>
        <v>16</v>
      </c>
      <c r="B1029" s="20" t="s">
        <v>2167</v>
      </c>
      <c r="C1029" s="20" t="s">
        <v>72</v>
      </c>
      <c r="D1029" s="20" t="s">
        <v>357</v>
      </c>
      <c r="E1029" s="20">
        <v>70</v>
      </c>
      <c r="F1029" s="20">
        <v>0.55000000000000004</v>
      </c>
      <c r="G1029" s="10" t="s">
        <v>10</v>
      </c>
      <c r="H1029" s="9">
        <v>9</v>
      </c>
      <c r="I1029" s="9"/>
      <c r="J1029" s="9">
        <v>1000</v>
      </c>
      <c r="K1029" s="5">
        <f t="shared" si="150"/>
        <v>0.91666666666666663</v>
      </c>
      <c r="L1029" s="6">
        <f t="shared" si="155"/>
        <v>0</v>
      </c>
      <c r="M1029" s="3"/>
      <c r="N1029" s="11">
        <f t="shared" si="151"/>
        <v>9.9166666666666661</v>
      </c>
      <c r="O1029" s="5"/>
      <c r="P1029" s="5">
        <v>2</v>
      </c>
      <c r="Q1029" s="5">
        <v>0.25</v>
      </c>
      <c r="R1029" s="12">
        <f t="shared" si="154"/>
        <v>12.166666666666666</v>
      </c>
      <c r="S1029" s="3"/>
      <c r="T1029" s="9">
        <f>SUMIFS('Shop Wastage+CS Margin'!F:F,'Shop Wastage+CS Margin'!D:D,'Franchise Wastage '!D1029,'Shop Wastage+CS Margin'!C:C,'Franchise Wastage '!C1029)</f>
        <v>30</v>
      </c>
      <c r="U1029" s="13">
        <f>SUMIFS('Shop Wastage+CS Margin'!A:A,'Shop Wastage+CS Margin'!D:D,'Franchise Wastage '!D1029,'Shop Wastage+CS Margin'!C:C,'Franchise Wastage '!C1029)</f>
        <v>5</v>
      </c>
      <c r="V1029" s="16">
        <f t="shared" si="156"/>
        <v>17.416666666666664</v>
      </c>
      <c r="W1029" s="3">
        <v>16</v>
      </c>
      <c r="X1029" s="7">
        <f t="shared" si="153"/>
        <v>3.8333333333333339</v>
      </c>
      <c r="Y1029" s="7">
        <f t="shared" si="152"/>
        <v>17.833333333333336</v>
      </c>
      <c r="AA1029" s="18">
        <f>SUMIFS(Sheet3!C:C,Sheet3!B:B,'Franchise Wastage '!D1029,Sheet3!A:A,'Franchise Wastage '!C1030)</f>
        <v>16.713375796178344</v>
      </c>
      <c r="AC1029" s="3">
        <f t="shared" si="148"/>
        <v>14</v>
      </c>
    </row>
    <row r="1030" spans="1:29" ht="15" customHeight="1" x14ac:dyDescent="0.25">
      <c r="A1030">
        <f t="shared" si="149"/>
        <v>16</v>
      </c>
      <c r="B1030" s="20" t="s">
        <v>2167</v>
      </c>
      <c r="C1030" s="20" t="s">
        <v>72</v>
      </c>
      <c r="D1030" s="20" t="s">
        <v>358</v>
      </c>
      <c r="E1030" s="20">
        <v>70</v>
      </c>
      <c r="F1030" s="20">
        <v>0.55000000000000004</v>
      </c>
      <c r="G1030" s="10" t="s">
        <v>10</v>
      </c>
      <c r="H1030" s="9">
        <v>9</v>
      </c>
      <c r="I1030" s="9"/>
      <c r="J1030" s="9">
        <v>1000</v>
      </c>
      <c r="K1030" s="5">
        <f t="shared" si="150"/>
        <v>0.91666666666666663</v>
      </c>
      <c r="L1030" s="6">
        <f t="shared" si="155"/>
        <v>0</v>
      </c>
      <c r="M1030" s="3"/>
      <c r="N1030" s="11">
        <f t="shared" si="151"/>
        <v>9.9166666666666661</v>
      </c>
      <c r="O1030" s="5"/>
      <c r="P1030" s="5">
        <v>2</v>
      </c>
      <c r="Q1030" s="5">
        <v>0.25</v>
      </c>
      <c r="R1030" s="12">
        <f t="shared" si="154"/>
        <v>12.166666666666666</v>
      </c>
      <c r="S1030" s="3"/>
      <c r="T1030" s="9">
        <f>SUMIFS('Shop Wastage+CS Margin'!F:F,'Shop Wastage+CS Margin'!D:D,'Franchise Wastage '!D1030,'Shop Wastage+CS Margin'!C:C,'Franchise Wastage '!C1030)</f>
        <v>30</v>
      </c>
      <c r="U1030" s="13">
        <f>SUMIFS('Shop Wastage+CS Margin'!A:A,'Shop Wastage+CS Margin'!D:D,'Franchise Wastage '!D1030,'Shop Wastage+CS Margin'!C:C,'Franchise Wastage '!C1030)</f>
        <v>5</v>
      </c>
      <c r="V1030" s="16">
        <f t="shared" si="156"/>
        <v>17.416666666666664</v>
      </c>
      <c r="W1030" s="3">
        <v>16</v>
      </c>
      <c r="X1030" s="7">
        <f t="shared" si="153"/>
        <v>3.8333333333333339</v>
      </c>
      <c r="Y1030" s="7">
        <f t="shared" si="152"/>
        <v>17.833333333333336</v>
      </c>
      <c r="AA1030" s="18">
        <f>SUMIFS(Sheet3!C:C,Sheet3!B:B,'Franchise Wastage '!D1030,Sheet3!A:A,'Franchise Wastage '!C1031)</f>
        <v>16.384615384615383</v>
      </c>
      <c r="AC1030" s="3">
        <f t="shared" si="148"/>
        <v>14</v>
      </c>
    </row>
    <row r="1031" spans="1:29" ht="15" customHeight="1" x14ac:dyDescent="0.25">
      <c r="A1031">
        <f t="shared" si="149"/>
        <v>16</v>
      </c>
      <c r="B1031" s="20" t="s">
        <v>2167</v>
      </c>
      <c r="C1031" s="20" t="s">
        <v>72</v>
      </c>
      <c r="D1031" s="20" t="s">
        <v>609</v>
      </c>
      <c r="E1031" s="20">
        <v>70</v>
      </c>
      <c r="F1031" s="20">
        <v>0.55000000000000004</v>
      </c>
      <c r="G1031" s="10" t="s">
        <v>10</v>
      </c>
      <c r="H1031" s="9">
        <v>9</v>
      </c>
      <c r="I1031" s="9"/>
      <c r="J1031" s="9">
        <v>1000</v>
      </c>
      <c r="K1031" s="5">
        <f t="shared" si="150"/>
        <v>0.91666666666666663</v>
      </c>
      <c r="L1031" s="6">
        <f t="shared" si="155"/>
        <v>0</v>
      </c>
      <c r="M1031" s="3"/>
      <c r="N1031" s="11">
        <f t="shared" si="151"/>
        <v>9.9166666666666661</v>
      </c>
      <c r="O1031" s="5"/>
      <c r="P1031" s="5">
        <v>2</v>
      </c>
      <c r="Q1031" s="5">
        <v>0.25</v>
      </c>
      <c r="R1031" s="12">
        <f t="shared" si="154"/>
        <v>12.166666666666666</v>
      </c>
      <c r="S1031" s="3"/>
      <c r="T1031" s="9">
        <f>SUMIFS('Shop Wastage+CS Margin'!F:F,'Shop Wastage+CS Margin'!D:D,'Franchise Wastage '!D1031,'Shop Wastage+CS Margin'!C:C,'Franchise Wastage '!C1031)</f>
        <v>31</v>
      </c>
      <c r="U1031" s="13">
        <f>SUMIFS('Shop Wastage+CS Margin'!A:A,'Shop Wastage+CS Margin'!D:D,'Franchise Wastage '!D1031,'Shop Wastage+CS Margin'!C:C,'Franchise Wastage '!C1031)</f>
        <v>5</v>
      </c>
      <c r="V1031" s="16">
        <f t="shared" si="156"/>
        <v>17.416666666666664</v>
      </c>
      <c r="W1031" s="3">
        <v>16</v>
      </c>
      <c r="X1031" s="7">
        <f t="shared" si="153"/>
        <v>3.8333333333333339</v>
      </c>
      <c r="Y1031" s="7">
        <f t="shared" si="152"/>
        <v>18.833333333333336</v>
      </c>
      <c r="AA1031" s="18">
        <f>SUMIFS(Sheet3!C:C,Sheet3!B:B,'Franchise Wastage '!D1031,Sheet3!A:A,'Franchise Wastage '!C1032)</f>
        <v>0</v>
      </c>
      <c r="AC1031" s="3">
        <f t="shared" ref="AC1031:AC1094" si="157">T1031-W1031</f>
        <v>15</v>
      </c>
    </row>
    <row r="1032" spans="1:29" ht="15" customHeight="1" x14ac:dyDescent="0.25">
      <c r="A1032">
        <f t="shared" si="149"/>
        <v>20</v>
      </c>
      <c r="B1032" s="20" t="s">
        <v>2167</v>
      </c>
      <c r="C1032" s="20" t="s">
        <v>72</v>
      </c>
      <c r="D1032" s="20" t="s">
        <v>240</v>
      </c>
      <c r="E1032" s="20">
        <v>70</v>
      </c>
      <c r="F1032" s="20">
        <v>0.6</v>
      </c>
      <c r="G1032" s="10" t="s">
        <v>10</v>
      </c>
      <c r="H1032" s="9">
        <v>12.5</v>
      </c>
      <c r="I1032" s="9"/>
      <c r="J1032" s="9">
        <v>1000</v>
      </c>
      <c r="K1032" s="5">
        <f t="shared" si="150"/>
        <v>1</v>
      </c>
      <c r="L1032" s="6">
        <f t="shared" si="155"/>
        <v>0</v>
      </c>
      <c r="M1032" s="3"/>
      <c r="N1032" s="11">
        <f t="shared" si="151"/>
        <v>13.5</v>
      </c>
      <c r="O1032" s="5"/>
      <c r="P1032" s="5">
        <v>2</v>
      </c>
      <c r="Q1032" s="5">
        <v>0.25</v>
      </c>
      <c r="R1032" s="12">
        <f t="shared" si="154"/>
        <v>15.75</v>
      </c>
      <c r="S1032" s="3"/>
      <c r="T1032" s="9">
        <f>SUMIFS('Shop Wastage+CS Margin'!F:F,'Shop Wastage+CS Margin'!D:D,'Franchise Wastage '!D1032,'Shop Wastage+CS Margin'!C:C,'Franchise Wastage '!C1032)</f>
        <v>35</v>
      </c>
      <c r="U1032" s="13">
        <f>SUMIFS('Shop Wastage+CS Margin'!A:A,'Shop Wastage+CS Margin'!D:D,'Franchise Wastage '!D1032,'Shop Wastage+CS Margin'!C:C,'Franchise Wastage '!C1032)</f>
        <v>5</v>
      </c>
      <c r="V1032" s="16">
        <f t="shared" si="156"/>
        <v>21</v>
      </c>
      <c r="W1032" s="3">
        <v>20</v>
      </c>
      <c r="X1032" s="7">
        <f t="shared" si="153"/>
        <v>4.25</v>
      </c>
      <c r="Y1032" s="7">
        <f t="shared" si="152"/>
        <v>19.25</v>
      </c>
      <c r="AA1032" s="18">
        <f>SUMIFS(Sheet3!C:C,Sheet3!B:B,'Franchise Wastage '!D1032,Sheet3!A:A,'Franchise Wastage '!C1033)</f>
        <v>20</v>
      </c>
      <c r="AC1032" s="3">
        <f t="shared" si="157"/>
        <v>15</v>
      </c>
    </row>
    <row r="1033" spans="1:29" ht="15" customHeight="1" x14ac:dyDescent="0.25">
      <c r="A1033">
        <f t="shared" si="149"/>
        <v>20</v>
      </c>
      <c r="B1033" s="20" t="s">
        <v>2167</v>
      </c>
      <c r="C1033" s="20" t="s">
        <v>72</v>
      </c>
      <c r="D1033" s="20" t="s">
        <v>241</v>
      </c>
      <c r="E1033" s="20">
        <v>70</v>
      </c>
      <c r="F1033" s="20">
        <v>0.6</v>
      </c>
      <c r="G1033" s="10" t="s">
        <v>10</v>
      </c>
      <c r="H1033" s="9">
        <v>12.5</v>
      </c>
      <c r="I1033" s="9"/>
      <c r="J1033" s="9">
        <v>1000</v>
      </c>
      <c r="K1033" s="5">
        <f t="shared" si="150"/>
        <v>1</v>
      </c>
      <c r="L1033" s="6">
        <f t="shared" si="155"/>
        <v>0</v>
      </c>
      <c r="M1033" s="3"/>
      <c r="N1033" s="11">
        <f t="shared" si="151"/>
        <v>13.5</v>
      </c>
      <c r="O1033" s="5"/>
      <c r="P1033" s="5">
        <v>2</v>
      </c>
      <c r="Q1033" s="5">
        <v>0.25</v>
      </c>
      <c r="R1033" s="12">
        <f t="shared" si="154"/>
        <v>15.75</v>
      </c>
      <c r="S1033" s="3"/>
      <c r="T1033" s="9">
        <f>SUMIFS('Shop Wastage+CS Margin'!F:F,'Shop Wastage+CS Margin'!D:D,'Franchise Wastage '!D1033,'Shop Wastage+CS Margin'!C:C,'Franchise Wastage '!C1033)</f>
        <v>36</v>
      </c>
      <c r="U1033" s="13">
        <f>SUMIFS('Shop Wastage+CS Margin'!A:A,'Shop Wastage+CS Margin'!D:D,'Franchise Wastage '!D1033,'Shop Wastage+CS Margin'!C:C,'Franchise Wastage '!C1033)</f>
        <v>5</v>
      </c>
      <c r="V1033" s="16">
        <f t="shared" si="156"/>
        <v>21</v>
      </c>
      <c r="W1033" s="3">
        <v>20</v>
      </c>
      <c r="X1033" s="7">
        <f t="shared" si="153"/>
        <v>4.25</v>
      </c>
      <c r="Y1033" s="7">
        <f t="shared" si="152"/>
        <v>20.25</v>
      </c>
      <c r="AA1033" s="18">
        <f>SUMIFS(Sheet3!C:C,Sheet3!B:B,'Franchise Wastage '!D1033,Sheet3!A:A,'Franchise Wastage '!C1034)</f>
        <v>20</v>
      </c>
      <c r="AC1033" s="3">
        <f t="shared" si="157"/>
        <v>16</v>
      </c>
    </row>
    <row r="1034" spans="1:29" ht="15" customHeight="1" x14ac:dyDescent="0.25">
      <c r="A1034">
        <f t="shared" si="149"/>
        <v>18</v>
      </c>
      <c r="B1034" s="20" t="s">
        <v>2167</v>
      </c>
      <c r="C1034" s="20" t="s">
        <v>72</v>
      </c>
      <c r="D1034" s="20" t="s">
        <v>610</v>
      </c>
      <c r="E1034" s="20">
        <v>70</v>
      </c>
      <c r="F1034" s="20">
        <v>0.7</v>
      </c>
      <c r="G1034" s="10" t="s">
        <v>10</v>
      </c>
      <c r="H1034" s="9">
        <v>10</v>
      </c>
      <c r="I1034" s="9"/>
      <c r="J1034" s="9">
        <v>1000</v>
      </c>
      <c r="K1034" s="5">
        <f t="shared" si="150"/>
        <v>1.1666666666666667</v>
      </c>
      <c r="L1034" s="6">
        <f t="shared" si="155"/>
        <v>0</v>
      </c>
      <c r="M1034" s="3"/>
      <c r="N1034" s="11">
        <f t="shared" si="151"/>
        <v>11.166666666666666</v>
      </c>
      <c r="O1034" s="5"/>
      <c r="P1034" s="5">
        <v>2</v>
      </c>
      <c r="Q1034" s="5">
        <v>0.25</v>
      </c>
      <c r="R1034" s="12">
        <f t="shared" si="154"/>
        <v>13.416666666666666</v>
      </c>
      <c r="S1034" s="3"/>
      <c r="T1034" s="9">
        <f>SUMIFS('Shop Wastage+CS Margin'!F:F,'Shop Wastage+CS Margin'!D:D,'Franchise Wastage '!D1034,'Shop Wastage+CS Margin'!C:C,'Franchise Wastage '!C1034)</f>
        <v>33</v>
      </c>
      <c r="U1034" s="13">
        <f>SUMIFS('Shop Wastage+CS Margin'!A:A,'Shop Wastage+CS Margin'!D:D,'Franchise Wastage '!D1034,'Shop Wastage+CS Margin'!C:C,'Franchise Wastage '!C1034)</f>
        <v>5</v>
      </c>
      <c r="V1034" s="16">
        <f t="shared" si="156"/>
        <v>18.666666666666664</v>
      </c>
      <c r="W1034" s="3">
        <v>18</v>
      </c>
      <c r="X1034" s="7">
        <f t="shared" si="153"/>
        <v>4.5833333333333339</v>
      </c>
      <c r="Y1034" s="7">
        <f t="shared" si="152"/>
        <v>19.583333333333336</v>
      </c>
      <c r="AA1034" s="18">
        <f>SUMIFS(Sheet3!C:C,Sheet3!B:B,'Franchise Wastage '!D1034,Sheet3!A:A,'Franchise Wastage '!C1035)</f>
        <v>20.922077922077921</v>
      </c>
      <c r="AC1034" s="3">
        <f t="shared" si="157"/>
        <v>15</v>
      </c>
    </row>
    <row r="1035" spans="1:29" ht="15" customHeight="1" x14ac:dyDescent="0.25">
      <c r="A1035">
        <f t="shared" si="149"/>
        <v>20</v>
      </c>
      <c r="B1035" s="20" t="s">
        <v>2167</v>
      </c>
      <c r="C1035" s="20" t="s">
        <v>72</v>
      </c>
      <c r="D1035" s="20" t="s">
        <v>242</v>
      </c>
      <c r="E1035" s="20">
        <v>70</v>
      </c>
      <c r="F1035" s="20">
        <v>0.6</v>
      </c>
      <c r="G1035" s="10" t="s">
        <v>10</v>
      </c>
      <c r="H1035" s="9">
        <v>12.5</v>
      </c>
      <c r="I1035" s="9"/>
      <c r="J1035" s="9">
        <v>1000</v>
      </c>
      <c r="K1035" s="5">
        <f t="shared" si="150"/>
        <v>1</v>
      </c>
      <c r="L1035" s="6">
        <f t="shared" si="155"/>
        <v>0</v>
      </c>
      <c r="M1035" s="3"/>
      <c r="N1035" s="11">
        <f t="shared" si="151"/>
        <v>13.5</v>
      </c>
      <c r="O1035" s="5"/>
      <c r="P1035" s="5">
        <v>2</v>
      </c>
      <c r="Q1035" s="5">
        <v>0.25</v>
      </c>
      <c r="R1035" s="12">
        <f t="shared" si="154"/>
        <v>15.75</v>
      </c>
      <c r="S1035" s="3"/>
      <c r="T1035" s="9">
        <f>SUMIFS('Shop Wastage+CS Margin'!F:F,'Shop Wastage+CS Margin'!D:D,'Franchise Wastage '!D1035,'Shop Wastage+CS Margin'!C:C,'Franchise Wastage '!C1035)</f>
        <v>33</v>
      </c>
      <c r="U1035" s="13">
        <f>SUMIFS('Shop Wastage+CS Margin'!A:A,'Shop Wastage+CS Margin'!D:D,'Franchise Wastage '!D1035,'Shop Wastage+CS Margin'!C:C,'Franchise Wastage '!C1035)</f>
        <v>5</v>
      </c>
      <c r="V1035" s="16">
        <f t="shared" si="156"/>
        <v>21</v>
      </c>
      <c r="W1035" s="3">
        <v>20</v>
      </c>
      <c r="X1035" s="7">
        <f t="shared" si="153"/>
        <v>4.25</v>
      </c>
      <c r="Y1035" s="7">
        <f t="shared" si="152"/>
        <v>17.25</v>
      </c>
      <c r="AA1035" s="18">
        <f>SUMIFS(Sheet3!C:C,Sheet3!B:B,'Franchise Wastage '!D1035,Sheet3!A:A,'Franchise Wastage '!C1036)</f>
        <v>20</v>
      </c>
      <c r="AC1035" s="3">
        <f t="shared" si="157"/>
        <v>13</v>
      </c>
    </row>
    <row r="1036" spans="1:29" ht="15" customHeight="1" x14ac:dyDescent="0.25">
      <c r="A1036">
        <f t="shared" si="149"/>
        <v>20</v>
      </c>
      <c r="B1036" s="20" t="s">
        <v>2167</v>
      </c>
      <c r="C1036" s="20" t="s">
        <v>72</v>
      </c>
      <c r="D1036" s="20" t="s">
        <v>243</v>
      </c>
      <c r="E1036" s="20">
        <v>70</v>
      </c>
      <c r="F1036" s="20">
        <v>0.6</v>
      </c>
      <c r="G1036" s="10" t="s">
        <v>10</v>
      </c>
      <c r="H1036" s="9">
        <v>12.5</v>
      </c>
      <c r="I1036" s="9"/>
      <c r="J1036" s="9">
        <v>1000</v>
      </c>
      <c r="K1036" s="5">
        <f t="shared" si="150"/>
        <v>1</v>
      </c>
      <c r="L1036" s="6">
        <f t="shared" si="155"/>
        <v>0</v>
      </c>
      <c r="M1036" s="3"/>
      <c r="N1036" s="11">
        <f t="shared" si="151"/>
        <v>13.5</v>
      </c>
      <c r="O1036" s="5"/>
      <c r="P1036" s="5">
        <v>2</v>
      </c>
      <c r="Q1036" s="5">
        <v>0.25</v>
      </c>
      <c r="R1036" s="12">
        <f t="shared" si="154"/>
        <v>15.75</v>
      </c>
      <c r="S1036" s="3"/>
      <c r="T1036" s="9">
        <f>SUMIFS('Shop Wastage+CS Margin'!F:F,'Shop Wastage+CS Margin'!D:D,'Franchise Wastage '!D1036,'Shop Wastage+CS Margin'!C:C,'Franchise Wastage '!C1036)</f>
        <v>33</v>
      </c>
      <c r="U1036" s="13">
        <f>SUMIFS('Shop Wastage+CS Margin'!A:A,'Shop Wastage+CS Margin'!D:D,'Franchise Wastage '!D1036,'Shop Wastage+CS Margin'!C:C,'Franchise Wastage '!C1036)</f>
        <v>5</v>
      </c>
      <c r="V1036" s="16">
        <f t="shared" si="156"/>
        <v>21</v>
      </c>
      <c r="W1036" s="3">
        <v>20</v>
      </c>
      <c r="X1036" s="7">
        <f t="shared" si="153"/>
        <v>4.25</v>
      </c>
      <c r="Y1036" s="7">
        <f t="shared" si="152"/>
        <v>17.25</v>
      </c>
      <c r="AA1036" s="18">
        <f>SUMIFS(Sheet3!C:C,Sheet3!B:B,'Franchise Wastage '!D1036,Sheet3!A:A,'Franchise Wastage '!C1037)</f>
        <v>22.391044776119404</v>
      </c>
      <c r="AC1036" s="3">
        <f t="shared" si="157"/>
        <v>13</v>
      </c>
    </row>
    <row r="1037" spans="1:29" ht="15" customHeight="1" x14ac:dyDescent="0.25">
      <c r="A1037">
        <f t="shared" si="149"/>
        <v>16</v>
      </c>
      <c r="B1037" s="20" t="s">
        <v>2167</v>
      </c>
      <c r="C1037" s="20" t="s">
        <v>72</v>
      </c>
      <c r="D1037" s="20" t="s">
        <v>359</v>
      </c>
      <c r="E1037" s="20">
        <v>70</v>
      </c>
      <c r="F1037" s="20">
        <v>0.55000000000000004</v>
      </c>
      <c r="G1037" s="10" t="s">
        <v>10</v>
      </c>
      <c r="H1037" s="9">
        <v>9</v>
      </c>
      <c r="I1037" s="9"/>
      <c r="J1037" s="9">
        <v>1000</v>
      </c>
      <c r="K1037" s="5">
        <f t="shared" si="150"/>
        <v>0.91666666666666663</v>
      </c>
      <c r="L1037" s="6">
        <f t="shared" si="155"/>
        <v>0</v>
      </c>
      <c r="M1037" s="3"/>
      <c r="N1037" s="11">
        <f t="shared" si="151"/>
        <v>9.9166666666666661</v>
      </c>
      <c r="O1037" s="5"/>
      <c r="P1037" s="5">
        <v>2</v>
      </c>
      <c r="Q1037" s="5">
        <v>0.25</v>
      </c>
      <c r="R1037" s="12">
        <f t="shared" si="154"/>
        <v>12.166666666666666</v>
      </c>
      <c r="S1037" s="3"/>
      <c r="T1037" s="9">
        <f>SUMIFS('Shop Wastage+CS Margin'!F:F,'Shop Wastage+CS Margin'!D:D,'Franchise Wastage '!D1037,'Shop Wastage+CS Margin'!C:C,'Franchise Wastage '!C1037)</f>
        <v>30</v>
      </c>
      <c r="U1037" s="13">
        <f>SUMIFS('Shop Wastage+CS Margin'!A:A,'Shop Wastage+CS Margin'!D:D,'Franchise Wastage '!D1037,'Shop Wastage+CS Margin'!C:C,'Franchise Wastage '!C1037)</f>
        <v>5</v>
      </c>
      <c r="V1037" s="16">
        <f t="shared" si="156"/>
        <v>17.416666666666664</v>
      </c>
      <c r="W1037" s="3">
        <v>16</v>
      </c>
      <c r="X1037" s="7">
        <f t="shared" si="153"/>
        <v>3.8333333333333339</v>
      </c>
      <c r="Y1037" s="7">
        <f t="shared" si="152"/>
        <v>17.833333333333336</v>
      </c>
      <c r="AA1037" s="18">
        <f>SUMIFS(Sheet3!C:C,Sheet3!B:B,'Franchise Wastage '!D1037,Sheet3!A:A,'Franchise Wastage '!C1038)</f>
        <v>16</v>
      </c>
      <c r="AC1037" s="3">
        <f t="shared" si="157"/>
        <v>14</v>
      </c>
    </row>
    <row r="1038" spans="1:29" ht="15" customHeight="1" x14ac:dyDescent="0.25">
      <c r="A1038">
        <f t="shared" si="149"/>
        <v>16</v>
      </c>
      <c r="B1038" s="20" t="s">
        <v>2167</v>
      </c>
      <c r="C1038" s="20" t="s">
        <v>72</v>
      </c>
      <c r="D1038" s="20" t="s">
        <v>360</v>
      </c>
      <c r="E1038" s="20">
        <v>70</v>
      </c>
      <c r="F1038" s="20">
        <v>0.55000000000000004</v>
      </c>
      <c r="G1038" s="10" t="s">
        <v>10</v>
      </c>
      <c r="H1038" s="9">
        <v>9</v>
      </c>
      <c r="I1038" s="9"/>
      <c r="J1038" s="9">
        <v>1000</v>
      </c>
      <c r="K1038" s="5">
        <f t="shared" si="150"/>
        <v>0.91666666666666663</v>
      </c>
      <c r="L1038" s="6">
        <f t="shared" si="155"/>
        <v>0</v>
      </c>
      <c r="M1038" s="3"/>
      <c r="N1038" s="11">
        <f t="shared" si="151"/>
        <v>9.9166666666666661</v>
      </c>
      <c r="O1038" s="5"/>
      <c r="P1038" s="5">
        <v>2</v>
      </c>
      <c r="Q1038" s="5">
        <v>0.25</v>
      </c>
      <c r="R1038" s="12">
        <f t="shared" si="154"/>
        <v>12.166666666666666</v>
      </c>
      <c r="S1038" s="3"/>
      <c r="T1038" s="9">
        <f>SUMIFS('Shop Wastage+CS Margin'!F:F,'Shop Wastage+CS Margin'!D:D,'Franchise Wastage '!D1038,'Shop Wastage+CS Margin'!C:C,'Franchise Wastage '!C1038)</f>
        <v>30</v>
      </c>
      <c r="U1038" s="13">
        <f>SUMIFS('Shop Wastage+CS Margin'!A:A,'Shop Wastage+CS Margin'!D:D,'Franchise Wastage '!D1038,'Shop Wastage+CS Margin'!C:C,'Franchise Wastage '!C1038)</f>
        <v>5</v>
      </c>
      <c r="V1038" s="16">
        <f t="shared" si="156"/>
        <v>17.416666666666664</v>
      </c>
      <c r="W1038" s="3">
        <v>16</v>
      </c>
      <c r="X1038" s="7">
        <f t="shared" si="153"/>
        <v>3.8333333333333339</v>
      </c>
      <c r="Y1038" s="7">
        <f t="shared" si="152"/>
        <v>17.833333333333336</v>
      </c>
      <c r="AA1038" s="18">
        <f>SUMIFS(Sheet3!C:C,Sheet3!B:B,'Franchise Wastage '!D1038,Sheet3!A:A,'Franchise Wastage '!C1039)</f>
        <v>16</v>
      </c>
      <c r="AC1038" s="3">
        <f t="shared" si="157"/>
        <v>14</v>
      </c>
    </row>
    <row r="1039" spans="1:29" ht="15" customHeight="1" x14ac:dyDescent="0.25">
      <c r="A1039">
        <f t="shared" si="149"/>
        <v>16</v>
      </c>
      <c r="B1039" s="20" t="s">
        <v>2167</v>
      </c>
      <c r="C1039" s="20" t="s">
        <v>72</v>
      </c>
      <c r="D1039" s="20" t="s">
        <v>361</v>
      </c>
      <c r="E1039" s="20">
        <v>70</v>
      </c>
      <c r="F1039" s="20">
        <v>0.55000000000000004</v>
      </c>
      <c r="G1039" s="10" t="s">
        <v>10</v>
      </c>
      <c r="H1039" s="9">
        <v>9</v>
      </c>
      <c r="I1039" s="9"/>
      <c r="J1039" s="9">
        <v>1000</v>
      </c>
      <c r="K1039" s="5">
        <f t="shared" si="150"/>
        <v>0.91666666666666663</v>
      </c>
      <c r="L1039" s="6">
        <f t="shared" si="155"/>
        <v>0</v>
      </c>
      <c r="M1039" s="3"/>
      <c r="N1039" s="11">
        <f t="shared" si="151"/>
        <v>9.9166666666666661</v>
      </c>
      <c r="O1039" s="5"/>
      <c r="P1039" s="5">
        <v>2</v>
      </c>
      <c r="Q1039" s="5">
        <v>0.25</v>
      </c>
      <c r="R1039" s="12">
        <f t="shared" si="154"/>
        <v>12.166666666666666</v>
      </c>
      <c r="S1039" s="3"/>
      <c r="T1039" s="9">
        <f>SUMIFS('Shop Wastage+CS Margin'!F:F,'Shop Wastage+CS Margin'!D:D,'Franchise Wastage '!D1039,'Shop Wastage+CS Margin'!C:C,'Franchise Wastage '!C1039)</f>
        <v>30</v>
      </c>
      <c r="U1039" s="13">
        <f>SUMIFS('Shop Wastage+CS Margin'!A:A,'Shop Wastage+CS Margin'!D:D,'Franchise Wastage '!D1039,'Shop Wastage+CS Margin'!C:C,'Franchise Wastage '!C1039)</f>
        <v>5</v>
      </c>
      <c r="V1039" s="16">
        <f t="shared" si="156"/>
        <v>17.416666666666664</v>
      </c>
      <c r="W1039" s="3">
        <v>16</v>
      </c>
      <c r="X1039" s="7">
        <f t="shared" si="153"/>
        <v>3.8333333333333339</v>
      </c>
      <c r="Y1039" s="7">
        <f t="shared" si="152"/>
        <v>17.833333333333336</v>
      </c>
      <c r="AA1039" s="18">
        <f>SUMIFS(Sheet3!C:C,Sheet3!B:B,'Franchise Wastage '!D1039,Sheet3!A:A,'Franchise Wastage '!C1040)</f>
        <v>18.09090909090909</v>
      </c>
      <c r="AC1039" s="3">
        <f t="shared" si="157"/>
        <v>14</v>
      </c>
    </row>
    <row r="1040" spans="1:29" ht="15" customHeight="1" x14ac:dyDescent="0.25">
      <c r="A1040">
        <f t="shared" si="149"/>
        <v>16</v>
      </c>
      <c r="B1040" s="20" t="s">
        <v>2167</v>
      </c>
      <c r="C1040" s="20" t="s">
        <v>72</v>
      </c>
      <c r="D1040" s="20" t="s">
        <v>362</v>
      </c>
      <c r="E1040" s="20">
        <v>70</v>
      </c>
      <c r="F1040" s="20">
        <v>0.55000000000000004</v>
      </c>
      <c r="G1040" s="10" t="s">
        <v>10</v>
      </c>
      <c r="H1040" s="9">
        <v>9</v>
      </c>
      <c r="I1040" s="9"/>
      <c r="J1040" s="9">
        <v>1000</v>
      </c>
      <c r="K1040" s="5">
        <f t="shared" si="150"/>
        <v>0.91666666666666663</v>
      </c>
      <c r="L1040" s="6">
        <f t="shared" si="155"/>
        <v>0</v>
      </c>
      <c r="M1040" s="3"/>
      <c r="N1040" s="11">
        <f t="shared" si="151"/>
        <v>9.9166666666666661</v>
      </c>
      <c r="O1040" s="5"/>
      <c r="P1040" s="5">
        <v>2</v>
      </c>
      <c r="Q1040" s="5">
        <v>0.25</v>
      </c>
      <c r="R1040" s="12">
        <f t="shared" si="154"/>
        <v>12.166666666666666</v>
      </c>
      <c r="S1040" s="3"/>
      <c r="T1040" s="9">
        <f>SUMIFS('Shop Wastage+CS Margin'!F:F,'Shop Wastage+CS Margin'!D:D,'Franchise Wastage '!D1040,'Shop Wastage+CS Margin'!C:C,'Franchise Wastage '!C1040)</f>
        <v>30</v>
      </c>
      <c r="U1040" s="13">
        <f>SUMIFS('Shop Wastage+CS Margin'!A:A,'Shop Wastage+CS Margin'!D:D,'Franchise Wastage '!D1040,'Shop Wastage+CS Margin'!C:C,'Franchise Wastage '!C1040)</f>
        <v>5</v>
      </c>
      <c r="V1040" s="16">
        <f t="shared" si="156"/>
        <v>17.416666666666664</v>
      </c>
      <c r="W1040" s="3">
        <v>16</v>
      </c>
      <c r="X1040" s="7">
        <f t="shared" si="153"/>
        <v>3.8333333333333339</v>
      </c>
      <c r="Y1040" s="7">
        <f t="shared" si="152"/>
        <v>17.833333333333336</v>
      </c>
      <c r="AA1040" s="18">
        <f>SUMIFS(Sheet3!C:C,Sheet3!B:B,'Franchise Wastage '!D1040,Sheet3!A:A,'Franchise Wastage '!C1041)</f>
        <v>17.333333333333332</v>
      </c>
      <c r="AC1040" s="3">
        <f t="shared" si="157"/>
        <v>14</v>
      </c>
    </row>
    <row r="1041" spans="1:29" ht="15" customHeight="1" x14ac:dyDescent="0.25">
      <c r="A1041">
        <f t="shared" si="149"/>
        <v>16</v>
      </c>
      <c r="B1041" s="20" t="s">
        <v>2167</v>
      </c>
      <c r="C1041" s="20" t="s">
        <v>72</v>
      </c>
      <c r="D1041" s="20" t="s">
        <v>363</v>
      </c>
      <c r="E1041" s="20">
        <v>70</v>
      </c>
      <c r="F1041" s="20">
        <v>0.55000000000000004</v>
      </c>
      <c r="G1041" s="10" t="s">
        <v>10</v>
      </c>
      <c r="H1041" s="9">
        <v>9</v>
      </c>
      <c r="I1041" s="9"/>
      <c r="J1041" s="9">
        <v>1000</v>
      </c>
      <c r="K1041" s="5">
        <f t="shared" si="150"/>
        <v>0.91666666666666663</v>
      </c>
      <c r="L1041" s="6">
        <f t="shared" si="155"/>
        <v>0</v>
      </c>
      <c r="M1041" s="3"/>
      <c r="N1041" s="11">
        <f t="shared" si="151"/>
        <v>9.9166666666666661</v>
      </c>
      <c r="O1041" s="5"/>
      <c r="P1041" s="5">
        <v>2</v>
      </c>
      <c r="Q1041" s="5">
        <v>0.25</v>
      </c>
      <c r="R1041" s="12">
        <f t="shared" si="154"/>
        <v>12.166666666666666</v>
      </c>
      <c r="S1041" s="3"/>
      <c r="T1041" s="9">
        <f>SUMIFS('Shop Wastage+CS Margin'!F:F,'Shop Wastage+CS Margin'!D:D,'Franchise Wastage '!D1041,'Shop Wastage+CS Margin'!C:C,'Franchise Wastage '!C1041)</f>
        <v>30</v>
      </c>
      <c r="U1041" s="13">
        <f>SUMIFS('Shop Wastage+CS Margin'!A:A,'Shop Wastage+CS Margin'!D:D,'Franchise Wastage '!D1041,'Shop Wastage+CS Margin'!C:C,'Franchise Wastage '!C1041)</f>
        <v>5</v>
      </c>
      <c r="V1041" s="16">
        <f t="shared" si="156"/>
        <v>17.416666666666664</v>
      </c>
      <c r="W1041" s="3">
        <v>16</v>
      </c>
      <c r="X1041" s="7">
        <f t="shared" si="153"/>
        <v>3.8333333333333339</v>
      </c>
      <c r="Y1041" s="7">
        <f t="shared" si="152"/>
        <v>17.833333333333336</v>
      </c>
      <c r="AA1041" s="18">
        <f>SUMIFS(Sheet3!C:C,Sheet3!B:B,'Franchise Wastage '!D1041,Sheet3!A:A,'Franchise Wastage '!C1042)</f>
        <v>0</v>
      </c>
      <c r="AC1041" s="3">
        <f t="shared" si="157"/>
        <v>14</v>
      </c>
    </row>
    <row r="1042" spans="1:29" ht="15" customHeight="1" x14ac:dyDescent="0.25">
      <c r="A1042">
        <f t="shared" si="149"/>
        <v>15</v>
      </c>
      <c r="B1042" s="20" t="s">
        <v>2167</v>
      </c>
      <c r="C1042" s="20" t="s">
        <v>122</v>
      </c>
      <c r="D1042" s="20" t="s">
        <v>536</v>
      </c>
      <c r="E1042" s="20">
        <v>80</v>
      </c>
      <c r="F1042" s="20">
        <v>0.6</v>
      </c>
      <c r="G1042" s="10" t="s">
        <v>10</v>
      </c>
      <c r="H1042" s="9">
        <v>8</v>
      </c>
      <c r="I1042" s="9"/>
      <c r="J1042" s="9">
        <v>1000</v>
      </c>
      <c r="K1042" s="5">
        <f t="shared" si="150"/>
        <v>1</v>
      </c>
      <c r="L1042" s="6">
        <f t="shared" si="155"/>
        <v>0</v>
      </c>
      <c r="M1042" s="3"/>
      <c r="N1042" s="11">
        <f t="shared" si="151"/>
        <v>9</v>
      </c>
      <c r="O1042" s="5"/>
      <c r="P1042" s="5">
        <v>1</v>
      </c>
      <c r="Q1042" s="5">
        <v>0.25</v>
      </c>
      <c r="R1042" s="12">
        <f t="shared" si="154"/>
        <v>10.25</v>
      </c>
      <c r="S1042" s="3"/>
      <c r="T1042" s="9">
        <f>SUMIFS('Shop Wastage+CS Margin'!F:F,'Shop Wastage+CS Margin'!D:D,'Franchise Wastage '!D1042,'Shop Wastage+CS Margin'!C:C,'Franchise Wastage '!C1042)</f>
        <v>34</v>
      </c>
      <c r="U1042" s="13">
        <f>SUMIFS('Shop Wastage+CS Margin'!A:A,'Shop Wastage+CS Margin'!D:D,'Franchise Wastage '!D1042,'Shop Wastage+CS Margin'!C:C,'Franchise Wastage '!C1042)</f>
        <v>5</v>
      </c>
      <c r="V1042" s="16">
        <f t="shared" si="156"/>
        <v>15.5</v>
      </c>
      <c r="W1042" s="3">
        <v>15</v>
      </c>
      <c r="X1042" s="7">
        <f t="shared" si="153"/>
        <v>4.75</v>
      </c>
      <c r="Y1042" s="7">
        <f t="shared" si="152"/>
        <v>23.75</v>
      </c>
      <c r="AA1042" s="18">
        <f>SUMIFS(Sheet3!C:C,Sheet3!B:B,'Franchise Wastage '!D1042,Sheet3!A:A,'Franchise Wastage '!C1043)</f>
        <v>17.780821917808218</v>
      </c>
      <c r="AC1042" s="3">
        <f t="shared" si="157"/>
        <v>19</v>
      </c>
    </row>
    <row r="1043" spans="1:29" ht="15" customHeight="1" x14ac:dyDescent="0.25">
      <c r="A1043">
        <f t="shared" si="149"/>
        <v>15</v>
      </c>
      <c r="B1043" s="20" t="s">
        <v>2167</v>
      </c>
      <c r="C1043" s="20" t="s">
        <v>122</v>
      </c>
      <c r="D1043" s="20" t="s">
        <v>364</v>
      </c>
      <c r="E1043" s="20">
        <v>80</v>
      </c>
      <c r="F1043" s="20">
        <v>0.6</v>
      </c>
      <c r="G1043" s="10" t="s">
        <v>10</v>
      </c>
      <c r="H1043" s="9">
        <v>8</v>
      </c>
      <c r="I1043" s="9"/>
      <c r="J1043" s="9">
        <v>1000</v>
      </c>
      <c r="K1043" s="5">
        <f t="shared" si="150"/>
        <v>1</v>
      </c>
      <c r="L1043" s="6">
        <f t="shared" si="155"/>
        <v>0</v>
      </c>
      <c r="M1043" s="3"/>
      <c r="N1043" s="11">
        <f t="shared" si="151"/>
        <v>9</v>
      </c>
      <c r="O1043" s="5"/>
      <c r="P1043" s="5">
        <v>1</v>
      </c>
      <c r="Q1043" s="5">
        <v>0.25</v>
      </c>
      <c r="R1043" s="12">
        <f t="shared" si="154"/>
        <v>10.25</v>
      </c>
      <c r="S1043" s="3"/>
      <c r="T1043" s="9">
        <f>SUMIFS('Shop Wastage+CS Margin'!F:F,'Shop Wastage+CS Margin'!D:D,'Franchise Wastage '!D1043,'Shop Wastage+CS Margin'!C:C,'Franchise Wastage '!C1043)</f>
        <v>34</v>
      </c>
      <c r="U1043" s="13">
        <f>SUMIFS('Shop Wastage+CS Margin'!A:A,'Shop Wastage+CS Margin'!D:D,'Franchise Wastage '!D1043,'Shop Wastage+CS Margin'!C:C,'Franchise Wastage '!C1043)</f>
        <v>5</v>
      </c>
      <c r="V1043" s="16">
        <f t="shared" si="156"/>
        <v>15.5</v>
      </c>
      <c r="W1043" s="3">
        <v>15</v>
      </c>
      <c r="X1043" s="7">
        <f t="shared" si="153"/>
        <v>4.75</v>
      </c>
      <c r="Y1043" s="7">
        <f t="shared" si="152"/>
        <v>23.75</v>
      </c>
      <c r="AA1043" s="18">
        <f>SUMIFS(Sheet3!C:C,Sheet3!B:B,'Franchise Wastage '!D1043,Sheet3!A:A,'Franchise Wastage '!C1044)</f>
        <v>17.350649350649352</v>
      </c>
      <c r="AC1043" s="3">
        <f t="shared" si="157"/>
        <v>19</v>
      </c>
    </row>
    <row r="1044" spans="1:29" ht="15" customHeight="1" x14ac:dyDescent="0.25">
      <c r="A1044">
        <f t="shared" si="149"/>
        <v>15</v>
      </c>
      <c r="B1044" s="20" t="s">
        <v>2167</v>
      </c>
      <c r="C1044" s="20" t="s">
        <v>122</v>
      </c>
      <c r="D1044" s="20" t="s">
        <v>27</v>
      </c>
      <c r="E1044" s="20">
        <v>80</v>
      </c>
      <c r="F1044" s="20">
        <v>0.6</v>
      </c>
      <c r="G1044" s="10" t="s">
        <v>10</v>
      </c>
      <c r="H1044" s="9">
        <v>8</v>
      </c>
      <c r="I1044" s="9"/>
      <c r="J1044" s="9">
        <v>1000</v>
      </c>
      <c r="K1044" s="5">
        <f t="shared" si="150"/>
        <v>1</v>
      </c>
      <c r="L1044" s="6">
        <f t="shared" si="155"/>
        <v>0</v>
      </c>
      <c r="M1044" s="3"/>
      <c r="N1044" s="11">
        <f t="shared" si="151"/>
        <v>9</v>
      </c>
      <c r="O1044" s="5"/>
      <c r="P1044" s="5">
        <v>1</v>
      </c>
      <c r="Q1044" s="5">
        <v>0.25</v>
      </c>
      <c r="R1044" s="12">
        <f t="shared" si="154"/>
        <v>10.25</v>
      </c>
      <c r="S1044" s="3"/>
      <c r="T1044" s="9">
        <f>SUMIFS('Shop Wastage+CS Margin'!F:F,'Shop Wastage+CS Margin'!D:D,'Franchise Wastage '!D1044,'Shop Wastage+CS Margin'!C:C,'Franchise Wastage '!C1044)</f>
        <v>33</v>
      </c>
      <c r="U1044" s="13">
        <f>SUMIFS('Shop Wastage+CS Margin'!A:A,'Shop Wastage+CS Margin'!D:D,'Franchise Wastage '!D1044,'Shop Wastage+CS Margin'!C:C,'Franchise Wastage '!C1044)</f>
        <v>5</v>
      </c>
      <c r="V1044" s="16">
        <f t="shared" si="156"/>
        <v>15.5</v>
      </c>
      <c r="W1044" s="3">
        <v>15</v>
      </c>
      <c r="X1044" s="7">
        <f t="shared" si="153"/>
        <v>4.75</v>
      </c>
      <c r="Y1044" s="7">
        <f t="shared" si="152"/>
        <v>22.75</v>
      </c>
      <c r="AA1044" s="18">
        <f>SUMIFS(Sheet3!C:C,Sheet3!B:B,'Franchise Wastage '!D1044,Sheet3!A:A,'Franchise Wastage '!C1045)</f>
        <v>16.42911877394636</v>
      </c>
      <c r="AC1044" s="3">
        <f t="shared" si="157"/>
        <v>18</v>
      </c>
    </row>
    <row r="1045" spans="1:29" ht="15" customHeight="1" x14ac:dyDescent="0.25">
      <c r="A1045">
        <f t="shared" si="149"/>
        <v>15</v>
      </c>
      <c r="B1045" s="20" t="s">
        <v>2167</v>
      </c>
      <c r="C1045" s="20" t="s">
        <v>122</v>
      </c>
      <c r="D1045" s="20" t="s">
        <v>433</v>
      </c>
      <c r="E1045" s="20">
        <v>80</v>
      </c>
      <c r="F1045" s="20">
        <v>0.6</v>
      </c>
      <c r="G1045" s="10" t="s">
        <v>10</v>
      </c>
      <c r="H1045" s="9">
        <v>8</v>
      </c>
      <c r="I1045" s="9"/>
      <c r="J1045" s="9">
        <v>1000</v>
      </c>
      <c r="K1045" s="5">
        <f t="shared" si="150"/>
        <v>1</v>
      </c>
      <c r="L1045" s="6">
        <f t="shared" si="155"/>
        <v>0</v>
      </c>
      <c r="M1045" s="3"/>
      <c r="N1045" s="11">
        <f t="shared" si="151"/>
        <v>9</v>
      </c>
      <c r="O1045" s="5"/>
      <c r="P1045" s="5">
        <v>1</v>
      </c>
      <c r="Q1045" s="5">
        <v>0.25</v>
      </c>
      <c r="R1045" s="12">
        <f t="shared" si="154"/>
        <v>10.25</v>
      </c>
      <c r="S1045" s="3"/>
      <c r="T1045" s="9">
        <f>SUMIFS('Shop Wastage+CS Margin'!F:F,'Shop Wastage+CS Margin'!D:D,'Franchise Wastage '!D1045,'Shop Wastage+CS Margin'!C:C,'Franchise Wastage '!C1045)</f>
        <v>34</v>
      </c>
      <c r="U1045" s="13">
        <f>SUMIFS('Shop Wastage+CS Margin'!A:A,'Shop Wastage+CS Margin'!D:D,'Franchise Wastage '!D1045,'Shop Wastage+CS Margin'!C:C,'Franchise Wastage '!C1045)</f>
        <v>5</v>
      </c>
      <c r="V1045" s="16">
        <f t="shared" si="156"/>
        <v>15.5</v>
      </c>
      <c r="W1045" s="3">
        <v>15</v>
      </c>
      <c r="X1045" s="7">
        <f t="shared" si="153"/>
        <v>4.75</v>
      </c>
      <c r="Y1045" s="7">
        <f t="shared" si="152"/>
        <v>23.75</v>
      </c>
      <c r="AA1045" s="18">
        <f>SUMIFS(Sheet3!C:C,Sheet3!B:B,'Franchise Wastage '!D1045,Sheet3!A:A,'Franchise Wastage '!C1046)</f>
        <v>17.005089058524174</v>
      </c>
      <c r="AC1045" s="3">
        <f t="shared" si="157"/>
        <v>19</v>
      </c>
    </row>
    <row r="1046" spans="1:29" ht="15" customHeight="1" x14ac:dyDescent="0.25">
      <c r="A1046">
        <f t="shared" si="149"/>
        <v>15</v>
      </c>
      <c r="B1046" s="20" t="s">
        <v>2167</v>
      </c>
      <c r="C1046" s="20" t="s">
        <v>122</v>
      </c>
      <c r="D1046" s="20" t="s">
        <v>365</v>
      </c>
      <c r="E1046" s="20">
        <v>80</v>
      </c>
      <c r="F1046" s="20">
        <v>0.6</v>
      </c>
      <c r="G1046" s="10" t="s">
        <v>10</v>
      </c>
      <c r="H1046" s="9">
        <v>8</v>
      </c>
      <c r="I1046" s="9"/>
      <c r="J1046" s="9">
        <v>1000</v>
      </c>
      <c r="K1046" s="5">
        <f t="shared" si="150"/>
        <v>1</v>
      </c>
      <c r="L1046" s="6">
        <f t="shared" si="155"/>
        <v>0</v>
      </c>
      <c r="M1046" s="3"/>
      <c r="N1046" s="11">
        <f t="shared" si="151"/>
        <v>9</v>
      </c>
      <c r="O1046" s="5"/>
      <c r="P1046" s="5">
        <v>1</v>
      </c>
      <c r="Q1046" s="5">
        <v>0.25</v>
      </c>
      <c r="R1046" s="12">
        <f t="shared" si="154"/>
        <v>10.25</v>
      </c>
      <c r="S1046" s="3"/>
      <c r="T1046" s="9">
        <f>SUMIFS('Shop Wastage+CS Margin'!F:F,'Shop Wastage+CS Margin'!D:D,'Franchise Wastage '!D1046,'Shop Wastage+CS Margin'!C:C,'Franchise Wastage '!C1046)</f>
        <v>34</v>
      </c>
      <c r="U1046" s="13">
        <f>SUMIFS('Shop Wastage+CS Margin'!A:A,'Shop Wastage+CS Margin'!D:D,'Franchise Wastage '!D1046,'Shop Wastage+CS Margin'!C:C,'Franchise Wastage '!C1046)</f>
        <v>5</v>
      </c>
      <c r="V1046" s="16">
        <f t="shared" si="156"/>
        <v>15.5</v>
      </c>
      <c r="W1046" s="3">
        <v>15</v>
      </c>
      <c r="X1046" s="7">
        <f t="shared" si="153"/>
        <v>4.75</v>
      </c>
      <c r="Y1046" s="7">
        <f t="shared" si="152"/>
        <v>23.75</v>
      </c>
      <c r="AA1046" s="18">
        <f>SUMIFS(Sheet3!C:C,Sheet3!B:B,'Franchise Wastage '!D1046,Sheet3!A:A,'Franchise Wastage '!C1047)</f>
        <v>0</v>
      </c>
      <c r="AC1046" s="3">
        <f t="shared" si="157"/>
        <v>19</v>
      </c>
    </row>
    <row r="1047" spans="1:29" ht="15" customHeight="1" x14ac:dyDescent="0.25">
      <c r="A1047">
        <f t="shared" si="149"/>
        <v>14</v>
      </c>
      <c r="B1047" s="20" t="s">
        <v>2167</v>
      </c>
      <c r="C1047" s="20" t="s">
        <v>74</v>
      </c>
      <c r="D1047" s="20" t="s">
        <v>75</v>
      </c>
      <c r="E1047" s="20">
        <v>70</v>
      </c>
      <c r="F1047" s="20">
        <v>0.6</v>
      </c>
      <c r="G1047" s="10" t="s">
        <v>10</v>
      </c>
      <c r="H1047" s="9">
        <v>7</v>
      </c>
      <c r="I1047" s="9"/>
      <c r="J1047" s="9">
        <v>1000</v>
      </c>
      <c r="K1047" s="5">
        <f t="shared" si="150"/>
        <v>1</v>
      </c>
      <c r="L1047" s="6">
        <f t="shared" si="155"/>
        <v>0</v>
      </c>
      <c r="M1047" s="3"/>
      <c r="N1047" s="11">
        <f t="shared" si="151"/>
        <v>8</v>
      </c>
      <c r="O1047" s="5"/>
      <c r="P1047" s="5">
        <v>1</v>
      </c>
      <c r="Q1047" s="5">
        <v>0.25</v>
      </c>
      <c r="R1047" s="12">
        <f t="shared" si="154"/>
        <v>9.25</v>
      </c>
      <c r="S1047" s="3"/>
      <c r="T1047" s="9">
        <f>SUMIFS('Shop Wastage+CS Margin'!F:F,'Shop Wastage+CS Margin'!D:D,'Franchise Wastage '!D1047,'Shop Wastage+CS Margin'!C:C,'Franchise Wastage '!C1047)</f>
        <v>25</v>
      </c>
      <c r="U1047" s="13">
        <f>SUMIFS('Shop Wastage+CS Margin'!A:A,'Shop Wastage+CS Margin'!D:D,'Franchise Wastage '!D1047,'Shop Wastage+CS Margin'!C:C,'Franchise Wastage '!C1047)</f>
        <v>5</v>
      </c>
      <c r="V1047" s="16">
        <f t="shared" si="156"/>
        <v>14.5</v>
      </c>
      <c r="W1047" s="3">
        <v>14</v>
      </c>
      <c r="X1047" s="7">
        <f t="shared" si="153"/>
        <v>4.75</v>
      </c>
      <c r="Y1047" s="7">
        <f t="shared" si="152"/>
        <v>15.75</v>
      </c>
      <c r="AA1047" s="18">
        <f>SUMIFS(Sheet3!C:C,Sheet3!B:B,'Franchise Wastage '!D1047,Sheet3!A:A,'Franchise Wastage '!#REF!)</f>
        <v>0</v>
      </c>
      <c r="AC1047" s="3">
        <f t="shared" si="157"/>
        <v>11</v>
      </c>
    </row>
    <row r="1048" spans="1:29" ht="15" customHeight="1" x14ac:dyDescent="0.25">
      <c r="A1048">
        <f t="shared" si="149"/>
        <v>23</v>
      </c>
      <c r="B1048" s="20" t="s">
        <v>2168</v>
      </c>
      <c r="C1048" s="20" t="s">
        <v>614</v>
      </c>
      <c r="D1048" s="20" t="s">
        <v>615</v>
      </c>
      <c r="E1048" s="20">
        <v>85</v>
      </c>
      <c r="F1048" s="20">
        <v>2</v>
      </c>
      <c r="G1048" s="10" t="s">
        <v>10</v>
      </c>
      <c r="H1048" s="9">
        <v>14</v>
      </c>
      <c r="I1048" s="9"/>
      <c r="J1048" s="9">
        <v>1000</v>
      </c>
      <c r="K1048" s="5">
        <f t="shared" si="150"/>
        <v>3.3333333333333335</v>
      </c>
      <c r="L1048" s="6">
        <f t="shared" si="155"/>
        <v>0</v>
      </c>
      <c r="M1048" s="3"/>
      <c r="N1048" s="11">
        <f t="shared" si="151"/>
        <v>17.333333333333332</v>
      </c>
      <c r="O1048" s="5"/>
      <c r="P1048" s="5">
        <v>1</v>
      </c>
      <c r="Q1048" s="5">
        <v>0.25</v>
      </c>
      <c r="R1048" s="12">
        <f t="shared" si="154"/>
        <v>18.583333333333332</v>
      </c>
      <c r="S1048" s="3"/>
      <c r="T1048" s="9">
        <f>SUMIFS('Shop Wastage+CS Margin'!F:F,'Shop Wastage+CS Margin'!D:D,'Franchise Wastage '!D1048,'Shop Wastage+CS Margin'!C:C,'Franchise Wastage '!C1048)</f>
        <v>32</v>
      </c>
      <c r="U1048" s="13">
        <f>SUMIFS('Shop Wastage+CS Margin'!A:A,'Shop Wastage+CS Margin'!D:D,'Franchise Wastage '!D1048,'Shop Wastage+CS Margin'!C:C,'Franchise Wastage '!C1048)</f>
        <v>5</v>
      </c>
      <c r="V1048" s="16">
        <f t="shared" si="156"/>
        <v>23.833333333333332</v>
      </c>
      <c r="W1048" s="3">
        <v>23</v>
      </c>
      <c r="X1048" s="7">
        <f t="shared" si="153"/>
        <v>4.4166666666666679</v>
      </c>
      <c r="Y1048" s="7">
        <f t="shared" si="152"/>
        <v>13.416666666666668</v>
      </c>
      <c r="AA1048" s="18">
        <f>SUMIFS(Sheet3!C:C,Sheet3!B:B,'Franchise Wastage '!D1048,Sheet3!A:A,'Franchise Wastage '!C1049)</f>
        <v>0</v>
      </c>
      <c r="AC1048" s="3">
        <f t="shared" si="157"/>
        <v>9</v>
      </c>
    </row>
    <row r="1049" spans="1:29" ht="15" customHeight="1" x14ac:dyDescent="0.25">
      <c r="A1049">
        <f t="shared" si="149"/>
        <v>25</v>
      </c>
      <c r="B1049" s="20" t="s">
        <v>2168</v>
      </c>
      <c r="C1049" s="20" t="s">
        <v>466</v>
      </c>
      <c r="D1049" s="20" t="s">
        <v>616</v>
      </c>
      <c r="E1049" s="20">
        <v>65</v>
      </c>
      <c r="F1049" s="20">
        <v>1.2</v>
      </c>
      <c r="G1049" s="10" t="s">
        <v>10</v>
      </c>
      <c r="H1049" s="9">
        <v>17</v>
      </c>
      <c r="I1049" s="9"/>
      <c r="J1049" s="9">
        <v>1000</v>
      </c>
      <c r="K1049" s="5">
        <f t="shared" si="150"/>
        <v>2</v>
      </c>
      <c r="L1049" s="6">
        <f t="shared" si="155"/>
        <v>0</v>
      </c>
      <c r="M1049" s="3"/>
      <c r="N1049" s="11">
        <f t="shared" si="151"/>
        <v>19</v>
      </c>
      <c r="O1049" s="5"/>
      <c r="P1049" s="5">
        <v>1</v>
      </c>
      <c r="Q1049" s="5">
        <v>0.25</v>
      </c>
      <c r="R1049" s="12">
        <f t="shared" si="154"/>
        <v>20.25</v>
      </c>
      <c r="S1049" s="3"/>
      <c r="T1049" s="9">
        <f>SUMIFS('Shop Wastage+CS Margin'!F:F,'Shop Wastage+CS Margin'!D:D,'Franchise Wastage '!D1049,'Shop Wastage+CS Margin'!C:C,'Franchise Wastage '!C1049)</f>
        <v>36</v>
      </c>
      <c r="U1049" s="13">
        <f>SUMIFS('Shop Wastage+CS Margin'!A:A,'Shop Wastage+CS Margin'!D:D,'Franchise Wastage '!D1049,'Shop Wastage+CS Margin'!C:C,'Franchise Wastage '!C1049)</f>
        <v>5</v>
      </c>
      <c r="V1049" s="16">
        <f t="shared" si="156"/>
        <v>25.5</v>
      </c>
      <c r="W1049" s="3">
        <v>25</v>
      </c>
      <c r="X1049" s="7">
        <f t="shared" si="153"/>
        <v>4.75</v>
      </c>
      <c r="Y1049" s="7">
        <f t="shared" si="152"/>
        <v>15.75</v>
      </c>
      <c r="AA1049" s="18">
        <f>SUMIFS(Sheet3!C:C,Sheet3!B:B,'Franchise Wastage '!D1049,Sheet3!A:A,'Franchise Wastage '!C1050)</f>
        <v>0</v>
      </c>
      <c r="AC1049" s="3">
        <f t="shared" si="157"/>
        <v>11</v>
      </c>
    </row>
    <row r="1050" spans="1:29" ht="15" customHeight="1" x14ac:dyDescent="0.25">
      <c r="A1050">
        <f t="shared" si="149"/>
        <v>19</v>
      </c>
      <c r="B1050" s="20" t="s">
        <v>2168</v>
      </c>
      <c r="C1050" s="20" t="s">
        <v>525</v>
      </c>
      <c r="D1050" s="20" t="s">
        <v>528</v>
      </c>
      <c r="E1050" s="20">
        <v>80</v>
      </c>
      <c r="F1050" s="20">
        <v>1.03</v>
      </c>
      <c r="G1050" s="10" t="s">
        <v>10</v>
      </c>
      <c r="H1050" s="9">
        <v>10</v>
      </c>
      <c r="I1050" s="9"/>
      <c r="J1050" s="9">
        <v>1000</v>
      </c>
      <c r="K1050" s="5">
        <f t="shared" si="150"/>
        <v>1.7166666666666666</v>
      </c>
      <c r="L1050" s="6">
        <f t="shared" si="155"/>
        <v>0</v>
      </c>
      <c r="M1050" s="3"/>
      <c r="N1050" s="11">
        <f t="shared" si="151"/>
        <v>11.716666666666667</v>
      </c>
      <c r="O1050" s="5"/>
      <c r="P1050" s="5">
        <v>1</v>
      </c>
      <c r="Q1050" s="5">
        <v>0.25</v>
      </c>
      <c r="R1050" s="12">
        <f t="shared" si="154"/>
        <v>12.966666666666667</v>
      </c>
      <c r="S1050" s="3"/>
      <c r="T1050" s="9">
        <f>SUMIFS('Shop Wastage+CS Margin'!F:F,'Shop Wastage+CS Margin'!D:D,'Franchise Wastage '!D1050,'Shop Wastage+CS Margin'!C:C,'Franchise Wastage '!C1050)</f>
        <v>34</v>
      </c>
      <c r="U1050" s="13">
        <f>SUMIFS('Shop Wastage+CS Margin'!A:A,'Shop Wastage+CS Margin'!D:D,'Franchise Wastage '!D1050,'Shop Wastage+CS Margin'!C:C,'Franchise Wastage '!C1050)</f>
        <v>5</v>
      </c>
      <c r="V1050" s="16">
        <f t="shared" si="156"/>
        <v>18.216666666666669</v>
      </c>
      <c r="W1050" s="3">
        <v>19</v>
      </c>
      <c r="X1050" s="7">
        <f t="shared" si="153"/>
        <v>6.0333333333333332</v>
      </c>
      <c r="Y1050" s="7">
        <f t="shared" si="152"/>
        <v>21.033333333333331</v>
      </c>
      <c r="AA1050" s="18">
        <f>SUMIFS(Sheet3!C:C,Sheet3!B:B,'Franchise Wastage '!D1050,Sheet3!A:A,'Franchise Wastage '!C1051)</f>
        <v>20</v>
      </c>
      <c r="AC1050" s="3">
        <f t="shared" si="157"/>
        <v>15</v>
      </c>
    </row>
    <row r="1051" spans="1:29" ht="15" customHeight="1" x14ac:dyDescent="0.25">
      <c r="A1051">
        <f t="shared" si="149"/>
        <v>19</v>
      </c>
      <c r="B1051" s="20" t="s">
        <v>2168</v>
      </c>
      <c r="C1051" s="20" t="s">
        <v>525</v>
      </c>
      <c r="D1051" s="20" t="s">
        <v>530</v>
      </c>
      <c r="E1051" s="20">
        <v>80</v>
      </c>
      <c r="F1051" s="20">
        <v>0.86</v>
      </c>
      <c r="G1051" s="10" t="s">
        <v>10</v>
      </c>
      <c r="H1051" s="9">
        <v>11.5</v>
      </c>
      <c r="I1051" s="9"/>
      <c r="J1051" s="9">
        <v>1000</v>
      </c>
      <c r="K1051" s="5">
        <f t="shared" si="150"/>
        <v>1.4333333333333333</v>
      </c>
      <c r="L1051" s="6">
        <f t="shared" si="155"/>
        <v>0</v>
      </c>
      <c r="M1051" s="3"/>
      <c r="N1051" s="11">
        <f t="shared" si="151"/>
        <v>12.933333333333334</v>
      </c>
      <c r="O1051" s="5"/>
      <c r="P1051" s="5">
        <v>1</v>
      </c>
      <c r="Q1051" s="5">
        <v>0.25</v>
      </c>
      <c r="R1051" s="12">
        <f t="shared" si="154"/>
        <v>14.183333333333334</v>
      </c>
      <c r="S1051" s="3"/>
      <c r="T1051" s="9">
        <f>SUMIFS('Shop Wastage+CS Margin'!F:F,'Shop Wastage+CS Margin'!D:D,'Franchise Wastage '!D1051,'Shop Wastage+CS Margin'!C:C,'Franchise Wastage '!C1051)</f>
        <v>34</v>
      </c>
      <c r="U1051" s="13">
        <f>SUMIFS('Shop Wastage+CS Margin'!A:A,'Shop Wastage+CS Margin'!D:D,'Franchise Wastage '!D1051,'Shop Wastage+CS Margin'!C:C,'Franchise Wastage '!C1051)</f>
        <v>5</v>
      </c>
      <c r="V1051" s="16">
        <f t="shared" si="156"/>
        <v>19.433333333333334</v>
      </c>
      <c r="W1051" s="3">
        <v>19</v>
      </c>
      <c r="X1051" s="7">
        <f t="shared" si="153"/>
        <v>4.8166666666666664</v>
      </c>
      <c r="Y1051" s="7">
        <f t="shared" si="152"/>
        <v>19.816666666666666</v>
      </c>
      <c r="AA1051" s="18">
        <f>SUMIFS(Sheet3!C:C,Sheet3!B:B,'Franchise Wastage '!D1051,Sheet3!A:A,'Franchise Wastage '!C1052)</f>
        <v>20.083333333333332</v>
      </c>
      <c r="AC1051" s="3">
        <f t="shared" si="157"/>
        <v>15</v>
      </c>
    </row>
    <row r="1052" spans="1:29" ht="15" customHeight="1" x14ac:dyDescent="0.25">
      <c r="A1052">
        <f t="shared" ref="A1052:A1115" si="158">W1052</f>
        <v>22</v>
      </c>
      <c r="B1052" s="20" t="s">
        <v>2168</v>
      </c>
      <c r="C1052" s="20" t="s">
        <v>525</v>
      </c>
      <c r="D1052" s="20" t="s">
        <v>531</v>
      </c>
      <c r="E1052" s="20">
        <v>75</v>
      </c>
      <c r="F1052" s="20">
        <v>1.51</v>
      </c>
      <c r="G1052" s="10" t="s">
        <v>10</v>
      </c>
      <c r="H1052" s="9">
        <v>13</v>
      </c>
      <c r="I1052" s="9"/>
      <c r="J1052" s="9">
        <v>1000</v>
      </c>
      <c r="K1052" s="5">
        <f t="shared" si="150"/>
        <v>2.5166666666666666</v>
      </c>
      <c r="L1052" s="6">
        <f t="shared" si="155"/>
        <v>0</v>
      </c>
      <c r="M1052" s="3"/>
      <c r="N1052" s="11">
        <f t="shared" si="151"/>
        <v>15.516666666666666</v>
      </c>
      <c r="O1052" s="5"/>
      <c r="P1052" s="5">
        <v>1</v>
      </c>
      <c r="Q1052" s="5">
        <v>0.25</v>
      </c>
      <c r="R1052" s="12">
        <f t="shared" si="154"/>
        <v>16.766666666666666</v>
      </c>
      <c r="S1052" s="3"/>
      <c r="T1052" s="9">
        <f>SUMIFS('Shop Wastage+CS Margin'!F:F,'Shop Wastage+CS Margin'!D:D,'Franchise Wastage '!D1052,'Shop Wastage+CS Margin'!C:C,'Franchise Wastage '!C1052)</f>
        <v>34</v>
      </c>
      <c r="U1052" s="13">
        <f>SUMIFS('Shop Wastage+CS Margin'!A:A,'Shop Wastage+CS Margin'!D:D,'Franchise Wastage '!D1052,'Shop Wastage+CS Margin'!C:C,'Franchise Wastage '!C1052)</f>
        <v>5</v>
      </c>
      <c r="V1052" s="16">
        <f t="shared" si="156"/>
        <v>22.016666666666666</v>
      </c>
      <c r="W1052" s="3">
        <v>22</v>
      </c>
      <c r="X1052" s="7">
        <f t="shared" si="153"/>
        <v>5.2333333333333343</v>
      </c>
      <c r="Y1052" s="7">
        <f t="shared" si="152"/>
        <v>17.233333333333334</v>
      </c>
      <c r="AA1052" s="18">
        <f>SUMIFS(Sheet3!C:C,Sheet3!B:B,'Franchise Wastage '!D1052,Sheet3!A:A,'Franchise Wastage '!C1053)</f>
        <v>23.441558441558442</v>
      </c>
      <c r="AC1052" s="3">
        <f t="shared" si="157"/>
        <v>12</v>
      </c>
    </row>
    <row r="1053" spans="1:29" ht="15" customHeight="1" x14ac:dyDescent="0.25">
      <c r="A1053">
        <f t="shared" si="158"/>
        <v>19</v>
      </c>
      <c r="B1053" s="20" t="s">
        <v>2168</v>
      </c>
      <c r="C1053" s="20" t="s">
        <v>525</v>
      </c>
      <c r="D1053" s="20" t="s">
        <v>14</v>
      </c>
      <c r="E1053" s="20">
        <v>80</v>
      </c>
      <c r="F1053" s="20">
        <v>0.73</v>
      </c>
      <c r="G1053" s="10" t="s">
        <v>10</v>
      </c>
      <c r="H1053" s="9">
        <v>10</v>
      </c>
      <c r="I1053" s="9"/>
      <c r="J1053" s="9">
        <v>1000</v>
      </c>
      <c r="K1053" s="5">
        <f t="shared" si="150"/>
        <v>1.2166666666666666</v>
      </c>
      <c r="L1053" s="6">
        <f t="shared" si="155"/>
        <v>0</v>
      </c>
      <c r="M1053" s="3"/>
      <c r="N1053" s="11">
        <f t="shared" si="151"/>
        <v>11.216666666666667</v>
      </c>
      <c r="O1053" s="5"/>
      <c r="P1053" s="5">
        <v>1</v>
      </c>
      <c r="Q1053" s="5">
        <v>0.25</v>
      </c>
      <c r="R1053" s="12">
        <f t="shared" si="154"/>
        <v>12.466666666666667</v>
      </c>
      <c r="S1053" s="3"/>
      <c r="T1053" s="9">
        <f>SUMIFS('Shop Wastage+CS Margin'!F:F,'Shop Wastage+CS Margin'!D:D,'Franchise Wastage '!D1053,'Shop Wastage+CS Margin'!C:C,'Franchise Wastage '!C1053)</f>
        <v>34</v>
      </c>
      <c r="U1053" s="13">
        <f>SUMIFS('Shop Wastage+CS Margin'!A:A,'Shop Wastage+CS Margin'!D:D,'Franchise Wastage '!D1053,'Shop Wastage+CS Margin'!C:C,'Franchise Wastage '!C1053)</f>
        <v>5</v>
      </c>
      <c r="V1053" s="16">
        <f t="shared" si="156"/>
        <v>17.716666666666669</v>
      </c>
      <c r="W1053" s="3">
        <v>19</v>
      </c>
      <c r="X1053" s="7">
        <f t="shared" si="153"/>
        <v>6.5333333333333332</v>
      </c>
      <c r="Y1053" s="7">
        <f t="shared" si="152"/>
        <v>21.533333333333331</v>
      </c>
      <c r="AA1053" s="18">
        <f>SUMIFS(Sheet3!C:C,Sheet3!B:B,'Franchise Wastage '!D1053,Sheet3!A:A,'Franchise Wastage '!C1054)</f>
        <v>21.866666666666667</v>
      </c>
      <c r="AC1053" s="3">
        <f t="shared" si="157"/>
        <v>15</v>
      </c>
    </row>
    <row r="1054" spans="1:29" ht="15" customHeight="1" x14ac:dyDescent="0.25">
      <c r="A1054">
        <f t="shared" si="158"/>
        <v>23</v>
      </c>
      <c r="B1054" s="20" t="s">
        <v>2168</v>
      </c>
      <c r="C1054" s="20" t="s">
        <v>169</v>
      </c>
      <c r="D1054" s="20" t="s">
        <v>14</v>
      </c>
      <c r="E1054" s="20">
        <v>80</v>
      </c>
      <c r="F1054" s="20">
        <v>2.19</v>
      </c>
      <c r="G1054" s="10" t="s">
        <v>10</v>
      </c>
      <c r="H1054" s="9">
        <v>13</v>
      </c>
      <c r="I1054" s="9"/>
      <c r="J1054" s="9">
        <v>1000</v>
      </c>
      <c r="K1054" s="5">
        <f t="shared" si="150"/>
        <v>3.65</v>
      </c>
      <c r="L1054" s="6">
        <f t="shared" si="155"/>
        <v>0</v>
      </c>
      <c r="M1054" s="3"/>
      <c r="N1054" s="11">
        <f t="shared" si="151"/>
        <v>16.649999999999999</v>
      </c>
      <c r="O1054" s="5"/>
      <c r="P1054" s="5">
        <v>1</v>
      </c>
      <c r="Q1054" s="5">
        <v>0.25</v>
      </c>
      <c r="R1054" s="12">
        <f t="shared" si="154"/>
        <v>17.899999999999999</v>
      </c>
      <c r="S1054" s="3"/>
      <c r="T1054" s="9">
        <f>SUMIFS('Shop Wastage+CS Margin'!F:F,'Shop Wastage+CS Margin'!D:D,'Franchise Wastage '!D1054,'Shop Wastage+CS Margin'!C:C,'Franchise Wastage '!C1054)</f>
        <v>34</v>
      </c>
      <c r="U1054" s="13">
        <f>SUMIFS('Shop Wastage+CS Margin'!A:A,'Shop Wastage+CS Margin'!D:D,'Franchise Wastage '!D1054,'Shop Wastage+CS Margin'!C:C,'Franchise Wastage '!C1054)</f>
        <v>5</v>
      </c>
      <c r="V1054" s="16">
        <f t="shared" si="156"/>
        <v>23.15</v>
      </c>
      <c r="W1054" s="3">
        <v>23</v>
      </c>
      <c r="X1054" s="7">
        <f t="shared" si="153"/>
        <v>5.1000000000000014</v>
      </c>
      <c r="Y1054" s="7">
        <f t="shared" si="152"/>
        <v>16.100000000000001</v>
      </c>
      <c r="AA1054" s="18">
        <f>SUMIFS(Sheet3!C:C,Sheet3!B:B,'Franchise Wastage '!D1054,Sheet3!A:A,'Franchise Wastage '!C1055)</f>
        <v>0</v>
      </c>
      <c r="AC1054" s="3">
        <f t="shared" si="157"/>
        <v>11</v>
      </c>
    </row>
    <row r="1055" spans="1:29" ht="15" customHeight="1" x14ac:dyDescent="0.25">
      <c r="A1055">
        <f t="shared" si="158"/>
        <v>23</v>
      </c>
      <c r="B1055" s="20" t="s">
        <v>2168</v>
      </c>
      <c r="C1055" s="20" t="s">
        <v>617</v>
      </c>
      <c r="D1055" s="20" t="s">
        <v>618</v>
      </c>
      <c r="E1055" s="20">
        <v>75</v>
      </c>
      <c r="F1055" s="20">
        <v>1.63</v>
      </c>
      <c r="G1055" s="10" t="s">
        <v>10</v>
      </c>
      <c r="H1055" s="9">
        <v>14</v>
      </c>
      <c r="I1055" s="9"/>
      <c r="J1055" s="9">
        <v>1000</v>
      </c>
      <c r="K1055" s="5">
        <f t="shared" si="150"/>
        <v>2.7166666666666668</v>
      </c>
      <c r="L1055" s="6">
        <f t="shared" si="155"/>
        <v>0</v>
      </c>
      <c r="M1055" s="3"/>
      <c r="N1055" s="11">
        <f t="shared" si="151"/>
        <v>16.716666666666669</v>
      </c>
      <c r="O1055" s="5"/>
      <c r="P1055" s="5">
        <v>1</v>
      </c>
      <c r="Q1055" s="5">
        <v>0.25</v>
      </c>
      <c r="R1055" s="12">
        <f t="shared" si="154"/>
        <v>17.966666666666669</v>
      </c>
      <c r="S1055" s="3"/>
      <c r="T1055" s="9">
        <f>SUMIFS('Shop Wastage+CS Margin'!F:F,'Shop Wastage+CS Margin'!D:D,'Franchise Wastage '!D1055,'Shop Wastage+CS Margin'!C:C,'Franchise Wastage '!C1055)</f>
        <v>34</v>
      </c>
      <c r="U1055" s="13">
        <f>SUMIFS('Shop Wastage+CS Margin'!A:A,'Shop Wastage+CS Margin'!D:D,'Franchise Wastage '!D1055,'Shop Wastage+CS Margin'!C:C,'Franchise Wastage '!C1055)</f>
        <v>5</v>
      </c>
      <c r="V1055" s="16">
        <f t="shared" si="156"/>
        <v>23.216666666666669</v>
      </c>
      <c r="W1055" s="3">
        <v>23</v>
      </c>
      <c r="X1055" s="7">
        <f t="shared" si="153"/>
        <v>5.0333333333333314</v>
      </c>
      <c r="Y1055" s="7">
        <f t="shared" si="152"/>
        <v>16.033333333333331</v>
      </c>
      <c r="AA1055" s="18">
        <f>SUMIFS(Sheet3!C:C,Sheet3!B:B,'Franchise Wastage '!D1055,Sheet3!A:A,'Franchise Wastage '!C1056)</f>
        <v>0</v>
      </c>
      <c r="AC1055" s="3">
        <f t="shared" si="157"/>
        <v>11</v>
      </c>
    </row>
    <row r="1056" spans="1:29" ht="15" customHeight="1" x14ac:dyDescent="0.25">
      <c r="A1056">
        <f t="shared" si="158"/>
        <v>15</v>
      </c>
      <c r="B1056" s="20" t="s">
        <v>619</v>
      </c>
      <c r="C1056" s="20" t="s">
        <v>72</v>
      </c>
      <c r="D1056" s="20" t="s">
        <v>347</v>
      </c>
      <c r="E1056" s="20">
        <v>70</v>
      </c>
      <c r="F1056" s="20">
        <v>0.6</v>
      </c>
      <c r="G1056" s="10" t="s">
        <v>10</v>
      </c>
      <c r="H1056" s="9">
        <v>8</v>
      </c>
      <c r="I1056" s="9"/>
      <c r="J1056" s="9">
        <v>1000</v>
      </c>
      <c r="K1056" s="5">
        <f t="shared" si="150"/>
        <v>1</v>
      </c>
      <c r="L1056" s="6">
        <f t="shared" si="155"/>
        <v>0</v>
      </c>
      <c r="M1056" s="3"/>
      <c r="N1056" s="11">
        <f t="shared" si="151"/>
        <v>9</v>
      </c>
      <c r="O1056" s="5"/>
      <c r="P1056" s="5">
        <v>2</v>
      </c>
      <c r="Q1056" s="5">
        <v>0.25</v>
      </c>
      <c r="R1056" s="12">
        <f t="shared" si="154"/>
        <v>11.25</v>
      </c>
      <c r="S1056" s="3"/>
      <c r="T1056" s="9">
        <f>SUMIFS('Shop Wastage+CS Margin'!F:F,'Shop Wastage+CS Margin'!D:D,'Franchise Wastage '!D1056,'Shop Wastage+CS Margin'!C:C,'Franchise Wastage '!C1056)</f>
        <v>30</v>
      </c>
      <c r="U1056" s="13">
        <f>SUMIFS('Shop Wastage+CS Margin'!A:A,'Shop Wastage+CS Margin'!D:D,'Franchise Wastage '!D1056,'Shop Wastage+CS Margin'!C:C,'Franchise Wastage '!C1056)</f>
        <v>5</v>
      </c>
      <c r="V1056" s="16">
        <f t="shared" si="156"/>
        <v>16.5</v>
      </c>
      <c r="W1056" s="3">
        <v>15</v>
      </c>
      <c r="X1056" s="7">
        <f t="shared" si="153"/>
        <v>3.75</v>
      </c>
      <c r="Y1056" s="7">
        <f t="shared" si="152"/>
        <v>18.75</v>
      </c>
      <c r="AA1056" s="18">
        <f>SUMIFS(Sheet3!C:C,Sheet3!B:B,'Franchise Wastage '!D1056,Sheet3!A:A,'Franchise Wastage '!C1057)</f>
        <v>16.222222222222221</v>
      </c>
      <c r="AC1056" s="3">
        <f t="shared" si="157"/>
        <v>15</v>
      </c>
    </row>
    <row r="1057" spans="1:29" ht="15" customHeight="1" x14ac:dyDescent="0.25">
      <c r="A1057">
        <f t="shared" si="158"/>
        <v>15</v>
      </c>
      <c r="B1057" s="20" t="s">
        <v>619</v>
      </c>
      <c r="C1057" s="20" t="s">
        <v>72</v>
      </c>
      <c r="D1057" s="20" t="s">
        <v>348</v>
      </c>
      <c r="E1057" s="20">
        <v>70</v>
      </c>
      <c r="F1057" s="20">
        <v>0.6</v>
      </c>
      <c r="G1057" s="10" t="s">
        <v>10</v>
      </c>
      <c r="H1057" s="9">
        <v>8</v>
      </c>
      <c r="I1057" s="9"/>
      <c r="J1057" s="9">
        <v>1000</v>
      </c>
      <c r="K1057" s="5">
        <f t="shared" si="150"/>
        <v>1</v>
      </c>
      <c r="L1057" s="6">
        <f t="shared" si="155"/>
        <v>0</v>
      </c>
      <c r="M1057" s="3"/>
      <c r="N1057" s="11">
        <f t="shared" si="151"/>
        <v>9</v>
      </c>
      <c r="O1057" s="5"/>
      <c r="P1057" s="5">
        <v>2</v>
      </c>
      <c r="Q1057" s="5">
        <v>0.25</v>
      </c>
      <c r="R1057" s="12">
        <f t="shared" si="154"/>
        <v>11.25</v>
      </c>
      <c r="S1057" s="3"/>
      <c r="T1057" s="9">
        <f>SUMIFS('Shop Wastage+CS Margin'!F:F,'Shop Wastage+CS Margin'!D:D,'Franchise Wastage '!D1057,'Shop Wastage+CS Margin'!C:C,'Franchise Wastage '!C1057)</f>
        <v>30</v>
      </c>
      <c r="U1057" s="13">
        <f>SUMIFS('Shop Wastage+CS Margin'!A:A,'Shop Wastage+CS Margin'!D:D,'Franchise Wastage '!D1057,'Shop Wastage+CS Margin'!C:C,'Franchise Wastage '!C1057)</f>
        <v>5</v>
      </c>
      <c r="V1057" s="16">
        <f t="shared" si="156"/>
        <v>16.5</v>
      </c>
      <c r="W1057" s="3">
        <v>15</v>
      </c>
      <c r="X1057" s="7">
        <f t="shared" si="153"/>
        <v>3.75</v>
      </c>
      <c r="Y1057" s="7">
        <f t="shared" si="152"/>
        <v>18.75</v>
      </c>
      <c r="AA1057" s="18">
        <f>SUMIFS(Sheet3!C:C,Sheet3!B:B,'Franchise Wastage '!D1057,Sheet3!A:A,'Franchise Wastage '!C1058)</f>
        <v>16</v>
      </c>
      <c r="AC1057" s="3">
        <f t="shared" si="157"/>
        <v>15</v>
      </c>
    </row>
    <row r="1058" spans="1:29" ht="15" customHeight="1" x14ac:dyDescent="0.25">
      <c r="A1058">
        <f t="shared" si="158"/>
        <v>15</v>
      </c>
      <c r="B1058" s="20" t="s">
        <v>619</v>
      </c>
      <c r="C1058" s="20" t="s">
        <v>72</v>
      </c>
      <c r="D1058" s="20" t="s">
        <v>349</v>
      </c>
      <c r="E1058" s="20">
        <v>70</v>
      </c>
      <c r="F1058" s="20">
        <v>0.6</v>
      </c>
      <c r="G1058" s="10" t="s">
        <v>10</v>
      </c>
      <c r="H1058" s="9">
        <v>8</v>
      </c>
      <c r="I1058" s="9"/>
      <c r="J1058" s="9">
        <v>1000</v>
      </c>
      <c r="K1058" s="5">
        <f t="shared" si="150"/>
        <v>1</v>
      </c>
      <c r="L1058" s="6">
        <f t="shared" si="155"/>
        <v>0</v>
      </c>
      <c r="M1058" s="3"/>
      <c r="N1058" s="11">
        <f t="shared" si="151"/>
        <v>9</v>
      </c>
      <c r="O1058" s="5"/>
      <c r="P1058" s="5">
        <v>2</v>
      </c>
      <c r="Q1058" s="5">
        <v>0.25</v>
      </c>
      <c r="R1058" s="12">
        <f t="shared" si="154"/>
        <v>11.25</v>
      </c>
      <c r="S1058" s="3"/>
      <c r="T1058" s="9">
        <f>SUMIFS('Shop Wastage+CS Margin'!F:F,'Shop Wastage+CS Margin'!D:D,'Franchise Wastage '!D1058,'Shop Wastage+CS Margin'!C:C,'Franchise Wastage '!C1058)</f>
        <v>30</v>
      </c>
      <c r="U1058" s="13">
        <f>SUMIFS('Shop Wastage+CS Margin'!A:A,'Shop Wastage+CS Margin'!D:D,'Franchise Wastage '!D1058,'Shop Wastage+CS Margin'!C:C,'Franchise Wastage '!C1058)</f>
        <v>5</v>
      </c>
      <c r="V1058" s="16">
        <f t="shared" si="156"/>
        <v>16.5</v>
      </c>
      <c r="W1058" s="3">
        <v>15</v>
      </c>
      <c r="X1058" s="7">
        <f t="shared" si="153"/>
        <v>3.75</v>
      </c>
      <c r="Y1058" s="7">
        <f t="shared" si="152"/>
        <v>18.75</v>
      </c>
      <c r="AA1058" s="18">
        <f>SUMIFS(Sheet3!C:C,Sheet3!B:B,'Franchise Wastage '!D1058,Sheet3!A:A,'Franchise Wastage '!C1059)</f>
        <v>16.835820895522389</v>
      </c>
      <c r="AC1058" s="3">
        <f t="shared" si="157"/>
        <v>15</v>
      </c>
    </row>
    <row r="1059" spans="1:29" ht="15" customHeight="1" x14ac:dyDescent="0.25">
      <c r="A1059">
        <f t="shared" si="158"/>
        <v>15</v>
      </c>
      <c r="B1059" s="20" t="s">
        <v>619</v>
      </c>
      <c r="C1059" s="20" t="s">
        <v>72</v>
      </c>
      <c r="D1059" s="20" t="s">
        <v>352</v>
      </c>
      <c r="E1059" s="20">
        <v>70</v>
      </c>
      <c r="F1059" s="20">
        <v>0.6</v>
      </c>
      <c r="G1059" s="10" t="s">
        <v>10</v>
      </c>
      <c r="H1059" s="9">
        <v>8</v>
      </c>
      <c r="I1059" s="9"/>
      <c r="J1059" s="9">
        <v>1000</v>
      </c>
      <c r="K1059" s="5">
        <f t="shared" si="150"/>
        <v>1</v>
      </c>
      <c r="L1059" s="6">
        <f t="shared" si="155"/>
        <v>0</v>
      </c>
      <c r="M1059" s="3"/>
      <c r="N1059" s="11">
        <f t="shared" si="151"/>
        <v>9</v>
      </c>
      <c r="O1059" s="5"/>
      <c r="P1059" s="5">
        <v>2</v>
      </c>
      <c r="Q1059" s="5">
        <v>0.25</v>
      </c>
      <c r="R1059" s="12">
        <f t="shared" si="154"/>
        <v>11.25</v>
      </c>
      <c r="S1059" s="3"/>
      <c r="T1059" s="9">
        <f>SUMIFS('Shop Wastage+CS Margin'!F:F,'Shop Wastage+CS Margin'!D:D,'Franchise Wastage '!D1059,'Shop Wastage+CS Margin'!C:C,'Franchise Wastage '!C1059)</f>
        <v>30</v>
      </c>
      <c r="U1059" s="13">
        <f>SUMIFS('Shop Wastage+CS Margin'!A:A,'Shop Wastage+CS Margin'!D:D,'Franchise Wastage '!D1059,'Shop Wastage+CS Margin'!C:C,'Franchise Wastage '!C1059)</f>
        <v>5</v>
      </c>
      <c r="V1059" s="16">
        <f t="shared" si="156"/>
        <v>16.5</v>
      </c>
      <c r="W1059" s="3">
        <v>15</v>
      </c>
      <c r="X1059" s="7">
        <f t="shared" si="153"/>
        <v>3.75</v>
      </c>
      <c r="Y1059" s="7">
        <f t="shared" si="152"/>
        <v>18.75</v>
      </c>
      <c r="AA1059" s="18">
        <f>SUMIFS(Sheet3!C:C,Sheet3!B:B,'Franchise Wastage '!D1059,Sheet3!A:A,'Franchise Wastage '!C1060)</f>
        <v>16</v>
      </c>
      <c r="AC1059" s="3">
        <f t="shared" si="157"/>
        <v>15</v>
      </c>
    </row>
    <row r="1060" spans="1:29" ht="15" customHeight="1" x14ac:dyDescent="0.25">
      <c r="A1060">
        <f t="shared" si="158"/>
        <v>15</v>
      </c>
      <c r="B1060" s="20" t="s">
        <v>619</v>
      </c>
      <c r="C1060" s="20" t="s">
        <v>72</v>
      </c>
      <c r="D1060" s="20" t="s">
        <v>353</v>
      </c>
      <c r="E1060" s="20">
        <v>70</v>
      </c>
      <c r="F1060" s="20">
        <v>0.6</v>
      </c>
      <c r="G1060" s="10" t="s">
        <v>10</v>
      </c>
      <c r="H1060" s="9">
        <v>8</v>
      </c>
      <c r="I1060" s="9"/>
      <c r="J1060" s="9">
        <v>1000</v>
      </c>
      <c r="K1060" s="5">
        <f t="shared" ref="K1060:K1123" si="159">((IF(G1060="Net Wt",F1060,"0"))*J1060)/($D$1*10)</f>
        <v>1</v>
      </c>
      <c r="L1060" s="6">
        <f t="shared" si="155"/>
        <v>0</v>
      </c>
      <c r="M1060" s="3"/>
      <c r="N1060" s="11">
        <f t="shared" ref="N1060:N1126" si="160">VALUE(K1060+L1060+H1060)</f>
        <v>9</v>
      </c>
      <c r="O1060" s="5"/>
      <c r="P1060" s="5">
        <v>2</v>
      </c>
      <c r="Q1060" s="5">
        <v>0.25</v>
      </c>
      <c r="R1060" s="12">
        <f t="shared" si="154"/>
        <v>11.25</v>
      </c>
      <c r="S1060" s="3"/>
      <c r="T1060" s="9">
        <f>SUMIFS('Shop Wastage+CS Margin'!F:F,'Shop Wastage+CS Margin'!D:D,'Franchise Wastage '!D1060,'Shop Wastage+CS Margin'!C:C,'Franchise Wastage '!C1060)</f>
        <v>30</v>
      </c>
      <c r="U1060" s="13">
        <f>SUMIFS('Shop Wastage+CS Margin'!A:A,'Shop Wastage+CS Margin'!D:D,'Franchise Wastage '!D1060,'Shop Wastage+CS Margin'!C:C,'Franchise Wastage '!C1060)</f>
        <v>5</v>
      </c>
      <c r="V1060" s="16">
        <f t="shared" si="156"/>
        <v>16.5</v>
      </c>
      <c r="W1060" s="3">
        <v>15</v>
      </c>
      <c r="X1060" s="7">
        <f t="shared" si="153"/>
        <v>3.75</v>
      </c>
      <c r="Y1060" s="7">
        <f t="shared" ref="Y1060:Y1126" si="161">VALUE(T1060-R1060)</f>
        <v>18.75</v>
      </c>
      <c r="AA1060" s="18">
        <f>SUMIFS(Sheet3!C:C,Sheet3!B:B,'Franchise Wastage '!D1060,Sheet3!A:A,'Franchise Wastage '!C1061)</f>
        <v>16.853932584269664</v>
      </c>
      <c r="AC1060" s="3">
        <f t="shared" si="157"/>
        <v>15</v>
      </c>
    </row>
    <row r="1061" spans="1:29" ht="15" customHeight="1" x14ac:dyDescent="0.25">
      <c r="A1061">
        <f t="shared" si="158"/>
        <v>15</v>
      </c>
      <c r="B1061" s="20" t="s">
        <v>619</v>
      </c>
      <c r="C1061" s="20" t="s">
        <v>72</v>
      </c>
      <c r="D1061" s="20" t="s">
        <v>355</v>
      </c>
      <c r="E1061" s="20">
        <v>70</v>
      </c>
      <c r="F1061" s="20">
        <v>0.6</v>
      </c>
      <c r="G1061" s="10" t="s">
        <v>10</v>
      </c>
      <c r="H1061" s="9">
        <v>8</v>
      </c>
      <c r="I1061" s="9"/>
      <c r="J1061" s="9">
        <v>1000</v>
      </c>
      <c r="K1061" s="5">
        <f t="shared" si="159"/>
        <v>1</v>
      </c>
      <c r="L1061" s="6">
        <f t="shared" si="155"/>
        <v>0</v>
      </c>
      <c r="M1061" s="3"/>
      <c r="N1061" s="11">
        <f t="shared" si="160"/>
        <v>9</v>
      </c>
      <c r="O1061" s="5"/>
      <c r="P1061" s="5">
        <v>2</v>
      </c>
      <c r="Q1061" s="5">
        <v>0.25</v>
      </c>
      <c r="R1061" s="12">
        <f t="shared" ref="R1061:R1124" si="162">N1061+P1061+Q1061</f>
        <v>11.25</v>
      </c>
      <c r="S1061" s="3"/>
      <c r="T1061" s="9">
        <f>SUMIFS('Shop Wastage+CS Margin'!F:F,'Shop Wastage+CS Margin'!D:D,'Franchise Wastage '!D1061,'Shop Wastage+CS Margin'!C:C,'Franchise Wastage '!C1061)</f>
        <v>30</v>
      </c>
      <c r="U1061" s="13">
        <f>SUMIFS('Shop Wastage+CS Margin'!A:A,'Shop Wastage+CS Margin'!D:D,'Franchise Wastage '!D1061,'Shop Wastage+CS Margin'!C:C,'Franchise Wastage '!C1061)</f>
        <v>5</v>
      </c>
      <c r="V1061" s="16">
        <f t="shared" si="156"/>
        <v>16.5</v>
      </c>
      <c r="W1061" s="3">
        <v>15</v>
      </c>
      <c r="X1061" s="7">
        <f t="shared" ref="X1061:X1124" si="163">W1061-R1061</f>
        <v>3.75</v>
      </c>
      <c r="Y1061" s="7">
        <f t="shared" si="161"/>
        <v>18.75</v>
      </c>
      <c r="AA1061" s="18">
        <f>SUMIFS(Sheet3!C:C,Sheet3!B:B,'Franchise Wastage '!D1061,Sheet3!A:A,'Franchise Wastage '!C1062)</f>
        <v>17.142857142857142</v>
      </c>
      <c r="AC1061" s="3">
        <f t="shared" si="157"/>
        <v>15</v>
      </c>
    </row>
    <row r="1062" spans="1:29" ht="15" customHeight="1" x14ac:dyDescent="0.25">
      <c r="A1062">
        <f t="shared" si="158"/>
        <v>15</v>
      </c>
      <c r="B1062" s="20" t="s">
        <v>619</v>
      </c>
      <c r="C1062" s="20" t="s">
        <v>72</v>
      </c>
      <c r="D1062" s="20" t="s">
        <v>73</v>
      </c>
      <c r="E1062" s="20">
        <v>70</v>
      </c>
      <c r="F1062" s="20">
        <v>0.6</v>
      </c>
      <c r="G1062" s="10" t="s">
        <v>10</v>
      </c>
      <c r="H1062" s="9">
        <v>8</v>
      </c>
      <c r="I1062" s="9"/>
      <c r="J1062" s="9">
        <v>1000</v>
      </c>
      <c r="K1062" s="5">
        <f t="shared" si="159"/>
        <v>1</v>
      </c>
      <c r="L1062" s="6">
        <f t="shared" si="155"/>
        <v>0</v>
      </c>
      <c r="M1062" s="3"/>
      <c r="N1062" s="11">
        <f t="shared" si="160"/>
        <v>9</v>
      </c>
      <c r="O1062" s="5"/>
      <c r="P1062" s="5">
        <v>2</v>
      </c>
      <c r="Q1062" s="5">
        <v>0.25</v>
      </c>
      <c r="R1062" s="12">
        <f t="shared" si="162"/>
        <v>11.25</v>
      </c>
      <c r="S1062" s="3"/>
      <c r="T1062" s="9">
        <f>SUMIFS('Shop Wastage+CS Margin'!F:F,'Shop Wastage+CS Margin'!D:D,'Franchise Wastage '!D1062,'Shop Wastage+CS Margin'!C:C,'Franchise Wastage '!C1062)</f>
        <v>30</v>
      </c>
      <c r="U1062" s="13">
        <f>SUMIFS('Shop Wastage+CS Margin'!A:A,'Shop Wastage+CS Margin'!D:D,'Franchise Wastage '!D1062,'Shop Wastage+CS Margin'!C:C,'Franchise Wastage '!C1062)</f>
        <v>5</v>
      </c>
      <c r="V1062" s="16">
        <f t="shared" si="156"/>
        <v>16.5</v>
      </c>
      <c r="W1062" s="3">
        <v>15</v>
      </c>
      <c r="X1062" s="7">
        <f t="shared" si="163"/>
        <v>3.75</v>
      </c>
      <c r="Y1062" s="7">
        <f t="shared" si="161"/>
        <v>18.75</v>
      </c>
      <c r="AA1062" s="18">
        <f>SUMIFS(Sheet3!C:C,Sheet3!B:B,'Franchise Wastage '!D1062,Sheet3!A:A,'Franchise Wastage '!C1063)</f>
        <v>16.829959514170042</v>
      </c>
      <c r="AC1062" s="3">
        <f t="shared" si="157"/>
        <v>15</v>
      </c>
    </row>
    <row r="1063" spans="1:29" ht="15" customHeight="1" x14ac:dyDescent="0.25">
      <c r="A1063">
        <f t="shared" si="158"/>
        <v>15</v>
      </c>
      <c r="B1063" s="20" t="s">
        <v>619</v>
      </c>
      <c r="C1063" s="20" t="s">
        <v>72</v>
      </c>
      <c r="D1063" s="20" t="s">
        <v>357</v>
      </c>
      <c r="E1063" s="20">
        <v>70</v>
      </c>
      <c r="F1063" s="20">
        <v>0.6</v>
      </c>
      <c r="G1063" s="10" t="s">
        <v>10</v>
      </c>
      <c r="H1063" s="9">
        <v>8</v>
      </c>
      <c r="I1063" s="9"/>
      <c r="J1063" s="9">
        <v>1000</v>
      </c>
      <c r="K1063" s="5">
        <f t="shared" si="159"/>
        <v>1</v>
      </c>
      <c r="L1063" s="6">
        <f t="shared" si="155"/>
        <v>0</v>
      </c>
      <c r="M1063" s="3"/>
      <c r="N1063" s="11">
        <f t="shared" si="160"/>
        <v>9</v>
      </c>
      <c r="O1063" s="5"/>
      <c r="P1063" s="5">
        <v>2</v>
      </c>
      <c r="Q1063" s="5">
        <v>0.25</v>
      </c>
      <c r="R1063" s="12">
        <f t="shared" si="162"/>
        <v>11.25</v>
      </c>
      <c r="S1063" s="3"/>
      <c r="T1063" s="9">
        <f>SUMIFS('Shop Wastage+CS Margin'!F:F,'Shop Wastage+CS Margin'!D:D,'Franchise Wastage '!D1063,'Shop Wastage+CS Margin'!C:C,'Franchise Wastage '!C1063)</f>
        <v>30</v>
      </c>
      <c r="U1063" s="13">
        <f>SUMIFS('Shop Wastage+CS Margin'!A:A,'Shop Wastage+CS Margin'!D:D,'Franchise Wastage '!D1063,'Shop Wastage+CS Margin'!C:C,'Franchise Wastage '!C1063)</f>
        <v>5</v>
      </c>
      <c r="V1063" s="16">
        <f t="shared" si="156"/>
        <v>16.5</v>
      </c>
      <c r="W1063" s="3">
        <v>15</v>
      </c>
      <c r="X1063" s="7">
        <f t="shared" si="163"/>
        <v>3.75</v>
      </c>
      <c r="Y1063" s="7">
        <f t="shared" si="161"/>
        <v>18.75</v>
      </c>
      <c r="AA1063" s="18">
        <f>SUMIFS(Sheet3!C:C,Sheet3!B:B,'Franchise Wastage '!D1063,Sheet3!A:A,'Franchise Wastage '!C1064)</f>
        <v>16.713375796178344</v>
      </c>
      <c r="AC1063" s="3">
        <f t="shared" si="157"/>
        <v>15</v>
      </c>
    </row>
    <row r="1064" spans="1:29" ht="15" customHeight="1" x14ac:dyDescent="0.25">
      <c r="A1064">
        <f t="shared" si="158"/>
        <v>15</v>
      </c>
      <c r="B1064" s="20" t="s">
        <v>619</v>
      </c>
      <c r="C1064" s="20" t="s">
        <v>72</v>
      </c>
      <c r="D1064" s="20" t="s">
        <v>358</v>
      </c>
      <c r="E1064" s="20">
        <v>70</v>
      </c>
      <c r="F1064" s="20">
        <v>0.6</v>
      </c>
      <c r="G1064" s="10" t="s">
        <v>10</v>
      </c>
      <c r="H1064" s="9">
        <v>8</v>
      </c>
      <c r="I1064" s="9"/>
      <c r="J1064" s="9">
        <v>1000</v>
      </c>
      <c r="K1064" s="5">
        <f t="shared" si="159"/>
        <v>1</v>
      </c>
      <c r="L1064" s="6">
        <f t="shared" ref="L1064:L1126" si="164">(((IF(G1064="Pcs",F1064,"0"))/J1064)*1000)/($D$1*10)</f>
        <v>0</v>
      </c>
      <c r="M1064" s="3"/>
      <c r="N1064" s="11">
        <f t="shared" si="160"/>
        <v>9</v>
      </c>
      <c r="O1064" s="5"/>
      <c r="P1064" s="5">
        <v>2</v>
      </c>
      <c r="Q1064" s="5">
        <v>0.25</v>
      </c>
      <c r="R1064" s="12">
        <f t="shared" si="162"/>
        <v>11.25</v>
      </c>
      <c r="S1064" s="3"/>
      <c r="T1064" s="9">
        <f>SUMIFS('Shop Wastage+CS Margin'!F:F,'Shop Wastage+CS Margin'!D:D,'Franchise Wastage '!D1064,'Shop Wastage+CS Margin'!C:C,'Franchise Wastage '!C1064)</f>
        <v>30</v>
      </c>
      <c r="U1064" s="13">
        <f>SUMIFS('Shop Wastage+CS Margin'!A:A,'Shop Wastage+CS Margin'!D:D,'Franchise Wastage '!D1064,'Shop Wastage+CS Margin'!C:C,'Franchise Wastage '!C1064)</f>
        <v>5</v>
      </c>
      <c r="V1064" s="16">
        <f t="shared" si="156"/>
        <v>16.5</v>
      </c>
      <c r="W1064" s="3">
        <v>15</v>
      </c>
      <c r="X1064" s="7">
        <f t="shared" si="163"/>
        <v>3.75</v>
      </c>
      <c r="Y1064" s="7">
        <f t="shared" si="161"/>
        <v>18.75</v>
      </c>
      <c r="AA1064" s="18">
        <f>SUMIFS(Sheet3!C:C,Sheet3!B:B,'Franchise Wastage '!D1064,Sheet3!A:A,'Franchise Wastage '!C1065)</f>
        <v>0</v>
      </c>
      <c r="AC1064" s="3">
        <f t="shared" si="157"/>
        <v>15</v>
      </c>
    </row>
    <row r="1065" spans="1:29" ht="15" customHeight="1" x14ac:dyDescent="0.25">
      <c r="A1065">
        <f t="shared" si="158"/>
        <v>18</v>
      </c>
      <c r="B1065" s="20" t="s">
        <v>619</v>
      </c>
      <c r="C1065" s="20" t="s">
        <v>56</v>
      </c>
      <c r="D1065" s="20" t="s">
        <v>30</v>
      </c>
      <c r="E1065" s="20">
        <v>70</v>
      </c>
      <c r="F1065" s="20">
        <v>0.6</v>
      </c>
      <c r="G1065" s="10" t="s">
        <v>10</v>
      </c>
      <c r="H1065" s="9">
        <v>11</v>
      </c>
      <c r="I1065" s="9"/>
      <c r="J1065" s="9">
        <v>1000</v>
      </c>
      <c r="K1065" s="5">
        <f t="shared" si="159"/>
        <v>1</v>
      </c>
      <c r="L1065" s="6">
        <f t="shared" si="164"/>
        <v>0</v>
      </c>
      <c r="M1065" s="3"/>
      <c r="N1065" s="11">
        <f t="shared" si="160"/>
        <v>12</v>
      </c>
      <c r="O1065" s="5"/>
      <c r="P1065" s="5">
        <v>2</v>
      </c>
      <c r="Q1065" s="5">
        <v>0.25</v>
      </c>
      <c r="R1065" s="12">
        <f t="shared" si="162"/>
        <v>14.25</v>
      </c>
      <c r="S1065" s="3"/>
      <c r="T1065" s="9">
        <f>SUMIFS('Shop Wastage+CS Margin'!F:F,'Shop Wastage+CS Margin'!D:D,'Franchise Wastage '!D1065,'Shop Wastage+CS Margin'!C:C,'Franchise Wastage '!C1065)</f>
        <v>35</v>
      </c>
      <c r="U1065" s="13">
        <f>SUMIFS('Shop Wastage+CS Margin'!A:A,'Shop Wastage+CS Margin'!D:D,'Franchise Wastage '!D1065,'Shop Wastage+CS Margin'!C:C,'Franchise Wastage '!C1065)</f>
        <v>5</v>
      </c>
      <c r="V1065" s="16">
        <f t="shared" si="156"/>
        <v>19.5</v>
      </c>
      <c r="W1065" s="3">
        <v>18</v>
      </c>
      <c r="X1065" s="7">
        <f t="shared" si="163"/>
        <v>3.75</v>
      </c>
      <c r="Y1065" s="7">
        <f t="shared" si="161"/>
        <v>20.75</v>
      </c>
      <c r="AA1065" s="18">
        <f>SUMIFS(Sheet3!C:C,Sheet3!B:B,'Franchise Wastage '!D1065,Sheet3!A:A,'Franchise Wastage '!C1066)</f>
        <v>0</v>
      </c>
      <c r="AC1065" s="3">
        <f t="shared" si="157"/>
        <v>17</v>
      </c>
    </row>
    <row r="1066" spans="1:29" ht="15" customHeight="1" x14ac:dyDescent="0.25">
      <c r="A1066">
        <f t="shared" si="158"/>
        <v>15</v>
      </c>
      <c r="B1066" s="20" t="s">
        <v>619</v>
      </c>
      <c r="C1066" s="20" t="s">
        <v>74</v>
      </c>
      <c r="D1066" s="20" t="s">
        <v>75</v>
      </c>
      <c r="E1066" s="20">
        <v>70</v>
      </c>
      <c r="F1066" s="20">
        <v>0.6</v>
      </c>
      <c r="G1066" s="10" t="s">
        <v>10</v>
      </c>
      <c r="H1066" s="9">
        <v>7.5</v>
      </c>
      <c r="I1066" s="9"/>
      <c r="J1066" s="9">
        <v>1000</v>
      </c>
      <c r="K1066" s="5">
        <f t="shared" si="159"/>
        <v>1</v>
      </c>
      <c r="L1066" s="6">
        <f t="shared" si="164"/>
        <v>0</v>
      </c>
      <c r="M1066" s="3"/>
      <c r="N1066" s="11">
        <f t="shared" si="160"/>
        <v>8.5</v>
      </c>
      <c r="O1066" s="5"/>
      <c r="P1066" s="5">
        <v>1</v>
      </c>
      <c r="Q1066" s="5">
        <v>0.25</v>
      </c>
      <c r="R1066" s="12">
        <f t="shared" si="162"/>
        <v>9.75</v>
      </c>
      <c r="S1066" s="3"/>
      <c r="T1066" s="9">
        <f>SUMIFS('Shop Wastage+CS Margin'!F:F,'Shop Wastage+CS Margin'!D:D,'Franchise Wastage '!D1066,'Shop Wastage+CS Margin'!C:C,'Franchise Wastage '!C1066)</f>
        <v>25</v>
      </c>
      <c r="U1066" s="13">
        <f>SUMIFS('Shop Wastage+CS Margin'!A:A,'Shop Wastage+CS Margin'!D:D,'Franchise Wastage '!D1066,'Shop Wastage+CS Margin'!C:C,'Franchise Wastage '!C1066)</f>
        <v>5</v>
      </c>
      <c r="V1066" s="16">
        <f t="shared" si="156"/>
        <v>15</v>
      </c>
      <c r="W1066" s="3">
        <v>15</v>
      </c>
      <c r="X1066" s="7">
        <f t="shared" si="163"/>
        <v>5.25</v>
      </c>
      <c r="Y1066" s="7">
        <f t="shared" si="161"/>
        <v>15.25</v>
      </c>
      <c r="AA1066" s="18">
        <f>SUMIFS(Sheet3!C:C,Sheet3!B:B,'Franchise Wastage '!D1066,Sheet3!A:A,'Franchise Wastage '!C1067)</f>
        <v>0</v>
      </c>
      <c r="AC1066" s="3">
        <f t="shared" si="157"/>
        <v>10</v>
      </c>
    </row>
    <row r="1067" spans="1:29" ht="15" customHeight="1" x14ac:dyDescent="0.25">
      <c r="A1067">
        <f t="shared" si="158"/>
        <v>18</v>
      </c>
      <c r="B1067" s="20" t="s">
        <v>620</v>
      </c>
      <c r="C1067" s="20" t="s">
        <v>122</v>
      </c>
      <c r="D1067" s="20" t="s">
        <v>537</v>
      </c>
      <c r="E1067" s="20">
        <v>80</v>
      </c>
      <c r="F1067" s="20">
        <v>1</v>
      </c>
      <c r="G1067" s="10" t="s">
        <v>10</v>
      </c>
      <c r="H1067" s="9">
        <v>10</v>
      </c>
      <c r="I1067" s="9"/>
      <c r="J1067" s="9">
        <v>1000</v>
      </c>
      <c r="K1067" s="5">
        <f t="shared" si="159"/>
        <v>1.6666666666666667</v>
      </c>
      <c r="L1067" s="6">
        <f t="shared" si="164"/>
        <v>0</v>
      </c>
      <c r="M1067" s="3"/>
      <c r="N1067" s="11">
        <f t="shared" si="160"/>
        <v>11.666666666666666</v>
      </c>
      <c r="O1067" s="5"/>
      <c r="P1067" s="5">
        <v>1</v>
      </c>
      <c r="Q1067" s="5">
        <v>0.25</v>
      </c>
      <c r="R1067" s="12">
        <f t="shared" si="162"/>
        <v>12.916666666666666</v>
      </c>
      <c r="S1067" s="3"/>
      <c r="T1067" s="9">
        <f>SUMIFS('Shop Wastage+CS Margin'!F:F,'Shop Wastage+CS Margin'!D:D,'Franchise Wastage '!D1067,'Shop Wastage+CS Margin'!C:C,'Franchise Wastage '!C1067)</f>
        <v>35</v>
      </c>
      <c r="U1067" s="13">
        <f>SUMIFS('Shop Wastage+CS Margin'!A:A,'Shop Wastage+CS Margin'!D:D,'Franchise Wastage '!D1067,'Shop Wastage+CS Margin'!C:C,'Franchise Wastage '!C1067)</f>
        <v>5</v>
      </c>
      <c r="V1067" s="16">
        <f t="shared" si="156"/>
        <v>18.166666666666664</v>
      </c>
      <c r="W1067" s="3">
        <v>18</v>
      </c>
      <c r="X1067" s="7">
        <f t="shared" si="163"/>
        <v>5.0833333333333339</v>
      </c>
      <c r="Y1067" s="7">
        <f t="shared" si="161"/>
        <v>22.083333333333336</v>
      </c>
      <c r="AA1067" s="18">
        <f>SUMIFS(Sheet3!C:C,Sheet3!B:B,'Franchise Wastage '!D1067,Sheet3!A:A,'Franchise Wastage '!C1068)</f>
        <v>20.315944881889763</v>
      </c>
      <c r="AC1067" s="3">
        <f t="shared" si="157"/>
        <v>17</v>
      </c>
    </row>
    <row r="1068" spans="1:29" ht="15" customHeight="1" x14ac:dyDescent="0.25">
      <c r="A1068">
        <f t="shared" si="158"/>
        <v>21</v>
      </c>
      <c r="B1068" s="20" t="s">
        <v>620</v>
      </c>
      <c r="C1068" s="20" t="s">
        <v>122</v>
      </c>
      <c r="D1068" s="20" t="s">
        <v>621</v>
      </c>
      <c r="E1068" s="20">
        <v>80</v>
      </c>
      <c r="F1068" s="20">
        <v>9</v>
      </c>
      <c r="G1068" s="10" t="s">
        <v>10</v>
      </c>
      <c r="H1068" s="9">
        <v>0</v>
      </c>
      <c r="I1068" s="9"/>
      <c r="J1068" s="9">
        <v>1000</v>
      </c>
      <c r="K1068" s="5">
        <f t="shared" si="159"/>
        <v>15</v>
      </c>
      <c r="L1068" s="6">
        <f t="shared" si="164"/>
        <v>0</v>
      </c>
      <c r="M1068" s="3"/>
      <c r="N1068" s="11">
        <f t="shared" si="160"/>
        <v>15</v>
      </c>
      <c r="O1068" s="5"/>
      <c r="P1068" s="5">
        <v>1</v>
      </c>
      <c r="Q1068" s="5">
        <v>0.25</v>
      </c>
      <c r="R1068" s="12">
        <f t="shared" si="162"/>
        <v>16.25</v>
      </c>
      <c r="S1068" s="3"/>
      <c r="T1068" s="9">
        <f>SUMIFS('Shop Wastage+CS Margin'!F:F,'Shop Wastage+CS Margin'!D:D,'Franchise Wastage '!D1068,'Shop Wastage+CS Margin'!C:C,'Franchise Wastage '!C1068)</f>
        <v>40</v>
      </c>
      <c r="U1068" s="13">
        <f>SUMIFS('Shop Wastage+CS Margin'!A:A,'Shop Wastage+CS Margin'!D:D,'Franchise Wastage '!D1068,'Shop Wastage+CS Margin'!C:C,'Franchise Wastage '!C1068)</f>
        <v>5</v>
      </c>
      <c r="V1068" s="16">
        <f t="shared" si="156"/>
        <v>21.5</v>
      </c>
      <c r="W1068" s="3">
        <v>21</v>
      </c>
      <c r="X1068" s="7">
        <f t="shared" si="163"/>
        <v>4.75</v>
      </c>
      <c r="Y1068" s="7">
        <f t="shared" si="161"/>
        <v>23.75</v>
      </c>
      <c r="AA1068" s="18">
        <f>SUMIFS(Sheet3!C:C,Sheet3!B:B,'Franchise Wastage '!D1068,Sheet3!A:A,'Franchise Wastage '!C1069)</f>
        <v>0</v>
      </c>
      <c r="AC1068" s="3">
        <f t="shared" si="157"/>
        <v>19</v>
      </c>
    </row>
    <row r="1069" spans="1:29" ht="15" customHeight="1" x14ac:dyDescent="0.25">
      <c r="A1069">
        <f t="shared" si="158"/>
        <v>24</v>
      </c>
      <c r="B1069" s="20" t="s">
        <v>2169</v>
      </c>
      <c r="C1069" s="20" t="s">
        <v>466</v>
      </c>
      <c r="D1069" s="20" t="s">
        <v>14</v>
      </c>
      <c r="E1069" s="20">
        <v>65</v>
      </c>
      <c r="F1069" s="20">
        <v>1.5</v>
      </c>
      <c r="G1069" s="10" t="s">
        <v>10</v>
      </c>
      <c r="H1069" s="9">
        <v>16</v>
      </c>
      <c r="I1069" s="9"/>
      <c r="J1069" s="9">
        <v>1000</v>
      </c>
      <c r="K1069" s="5">
        <f t="shared" si="159"/>
        <v>2.5</v>
      </c>
      <c r="L1069" s="6">
        <f t="shared" si="164"/>
        <v>0</v>
      </c>
      <c r="M1069" s="3"/>
      <c r="N1069" s="11">
        <f t="shared" si="160"/>
        <v>18.5</v>
      </c>
      <c r="O1069" s="5"/>
      <c r="P1069" s="5">
        <v>1</v>
      </c>
      <c r="Q1069" s="5">
        <v>0.25</v>
      </c>
      <c r="R1069" s="12">
        <f t="shared" si="162"/>
        <v>19.75</v>
      </c>
      <c r="S1069" s="3"/>
      <c r="T1069" s="9">
        <f>SUMIFS('Shop Wastage+CS Margin'!F:F,'Shop Wastage+CS Margin'!D:D,'Franchise Wastage '!D1069,'Shop Wastage+CS Margin'!C:C,'Franchise Wastage '!C1069)</f>
        <v>33</v>
      </c>
      <c r="U1069" s="13">
        <f>SUMIFS('Shop Wastage+CS Margin'!A:A,'Shop Wastage+CS Margin'!D:D,'Franchise Wastage '!D1069,'Shop Wastage+CS Margin'!C:C,'Franchise Wastage '!C1069)</f>
        <v>5</v>
      </c>
      <c r="V1069" s="16">
        <f t="shared" si="156"/>
        <v>25</v>
      </c>
      <c r="W1069" s="3">
        <v>24</v>
      </c>
      <c r="X1069" s="7">
        <f t="shared" si="163"/>
        <v>4.25</v>
      </c>
      <c r="Y1069" s="7">
        <f t="shared" si="161"/>
        <v>13.25</v>
      </c>
      <c r="AA1069" s="18">
        <f>SUMIFS(Sheet3!C:C,Sheet3!B:B,'Franchise Wastage '!D1069,Sheet3!A:A,'Franchise Wastage '!C1070)</f>
        <v>25</v>
      </c>
      <c r="AC1069" s="3">
        <f t="shared" si="157"/>
        <v>9</v>
      </c>
    </row>
    <row r="1070" spans="1:29" ht="15" customHeight="1" x14ac:dyDescent="0.25">
      <c r="A1070">
        <f t="shared" si="158"/>
        <v>25</v>
      </c>
      <c r="B1070" s="20" t="s">
        <v>2169</v>
      </c>
      <c r="C1070" s="20" t="s">
        <v>466</v>
      </c>
      <c r="D1070" s="20" t="s">
        <v>622</v>
      </c>
      <c r="E1070" s="20">
        <v>60</v>
      </c>
      <c r="F1070" s="20">
        <v>1.2</v>
      </c>
      <c r="G1070" s="10" t="s">
        <v>10</v>
      </c>
      <c r="H1070" s="9">
        <v>17</v>
      </c>
      <c r="I1070" s="9"/>
      <c r="J1070" s="9">
        <v>1000</v>
      </c>
      <c r="K1070" s="5">
        <f t="shared" si="159"/>
        <v>2</v>
      </c>
      <c r="L1070" s="6">
        <f t="shared" si="164"/>
        <v>0</v>
      </c>
      <c r="M1070" s="3"/>
      <c r="N1070" s="11">
        <f t="shared" si="160"/>
        <v>19</v>
      </c>
      <c r="O1070" s="5"/>
      <c r="P1070" s="5">
        <v>1</v>
      </c>
      <c r="Q1070" s="5">
        <v>0.25</v>
      </c>
      <c r="R1070" s="12">
        <f t="shared" si="162"/>
        <v>20.25</v>
      </c>
      <c r="S1070" s="3"/>
      <c r="T1070" s="9">
        <f>SUMIFS('Shop Wastage+CS Margin'!F:F,'Shop Wastage+CS Margin'!D:D,'Franchise Wastage '!D1070,'Shop Wastage+CS Margin'!C:C,'Franchise Wastage '!C1070)</f>
        <v>36</v>
      </c>
      <c r="U1070" s="13">
        <f>SUMIFS('Shop Wastage+CS Margin'!A:A,'Shop Wastage+CS Margin'!D:D,'Franchise Wastage '!D1070,'Shop Wastage+CS Margin'!C:C,'Franchise Wastage '!C1070)</f>
        <v>5</v>
      </c>
      <c r="V1070" s="16">
        <f t="shared" si="156"/>
        <v>25.5</v>
      </c>
      <c r="W1070" s="3">
        <v>25</v>
      </c>
      <c r="X1070" s="7">
        <f t="shared" si="163"/>
        <v>4.75</v>
      </c>
      <c r="Y1070" s="7">
        <f t="shared" si="161"/>
        <v>15.75</v>
      </c>
      <c r="AA1070" s="18">
        <f>SUMIFS(Sheet3!C:C,Sheet3!B:B,'Franchise Wastage '!D1070,Sheet3!A:A,'Franchise Wastage '!C1071)</f>
        <v>0</v>
      </c>
      <c r="AC1070" s="3">
        <f t="shared" si="157"/>
        <v>11</v>
      </c>
    </row>
    <row r="1071" spans="1:29" ht="15" customHeight="1" x14ac:dyDescent="0.25">
      <c r="A1071">
        <f t="shared" si="158"/>
        <v>25</v>
      </c>
      <c r="B1071" s="20" t="s">
        <v>2169</v>
      </c>
      <c r="C1071" s="20" t="s">
        <v>466</v>
      </c>
      <c r="D1071" s="20" t="s">
        <v>616</v>
      </c>
      <c r="E1071" s="20">
        <v>60</v>
      </c>
      <c r="F1071" s="20">
        <v>1.5</v>
      </c>
      <c r="G1071" s="10" t="s">
        <v>10</v>
      </c>
      <c r="H1071" s="9">
        <v>16</v>
      </c>
      <c r="I1071" s="9"/>
      <c r="J1071" s="9">
        <v>1000</v>
      </c>
      <c r="K1071" s="5">
        <f t="shared" si="159"/>
        <v>2.5</v>
      </c>
      <c r="L1071" s="6">
        <f t="shared" si="164"/>
        <v>0</v>
      </c>
      <c r="M1071" s="3"/>
      <c r="N1071" s="11">
        <f t="shared" si="160"/>
        <v>18.5</v>
      </c>
      <c r="O1071" s="5"/>
      <c r="P1071" s="5">
        <v>1</v>
      </c>
      <c r="Q1071" s="5">
        <v>0.25</v>
      </c>
      <c r="R1071" s="12">
        <f t="shared" si="162"/>
        <v>19.75</v>
      </c>
      <c r="S1071" s="3"/>
      <c r="T1071" s="9">
        <f>SUMIFS('Shop Wastage+CS Margin'!F:F,'Shop Wastage+CS Margin'!D:D,'Franchise Wastage '!D1071,'Shop Wastage+CS Margin'!C:C,'Franchise Wastage '!C1071)</f>
        <v>36</v>
      </c>
      <c r="U1071" s="13">
        <f>SUMIFS('Shop Wastage+CS Margin'!A:A,'Shop Wastage+CS Margin'!D:D,'Franchise Wastage '!D1071,'Shop Wastage+CS Margin'!C:C,'Franchise Wastage '!C1071)</f>
        <v>5</v>
      </c>
      <c r="V1071" s="16">
        <f t="shared" si="156"/>
        <v>25</v>
      </c>
      <c r="W1071" s="3">
        <v>25</v>
      </c>
      <c r="X1071" s="7">
        <f t="shared" si="163"/>
        <v>5.25</v>
      </c>
      <c r="Y1071" s="7">
        <f t="shared" si="161"/>
        <v>16.25</v>
      </c>
      <c r="AA1071" s="18">
        <f>SUMIFS(Sheet3!C:C,Sheet3!B:B,'Franchise Wastage '!D1071,Sheet3!A:A,'Franchise Wastage '!C1072)</f>
        <v>26</v>
      </c>
      <c r="AC1071" s="3">
        <f t="shared" si="157"/>
        <v>11</v>
      </c>
    </row>
    <row r="1072" spans="1:29" ht="15" customHeight="1" x14ac:dyDescent="0.25">
      <c r="A1072">
        <f t="shared" si="158"/>
        <v>23</v>
      </c>
      <c r="B1072" s="20" t="s">
        <v>2169</v>
      </c>
      <c r="C1072" s="20" t="s">
        <v>466</v>
      </c>
      <c r="D1072" s="20" t="s">
        <v>524</v>
      </c>
      <c r="E1072" s="20">
        <v>60</v>
      </c>
      <c r="F1072" s="20">
        <v>1.5</v>
      </c>
      <c r="G1072" s="10" t="s">
        <v>10</v>
      </c>
      <c r="H1072" s="9">
        <v>14</v>
      </c>
      <c r="I1072" s="9"/>
      <c r="J1072" s="9">
        <v>1000</v>
      </c>
      <c r="K1072" s="5">
        <f t="shared" si="159"/>
        <v>2.5</v>
      </c>
      <c r="L1072" s="6">
        <f t="shared" si="164"/>
        <v>0</v>
      </c>
      <c r="M1072" s="3"/>
      <c r="N1072" s="11">
        <f t="shared" si="160"/>
        <v>16.5</v>
      </c>
      <c r="O1072" s="5"/>
      <c r="P1072" s="5">
        <v>1</v>
      </c>
      <c r="Q1072" s="5">
        <v>0.25</v>
      </c>
      <c r="R1072" s="12">
        <f t="shared" si="162"/>
        <v>17.75</v>
      </c>
      <c r="S1072" s="3"/>
      <c r="T1072" s="9">
        <f>SUMIFS('Shop Wastage+CS Margin'!F:F,'Shop Wastage+CS Margin'!D:D,'Franchise Wastage '!D1072,'Shop Wastage+CS Margin'!C:C,'Franchise Wastage '!C1072)</f>
        <v>36</v>
      </c>
      <c r="U1072" s="13">
        <f>SUMIFS('Shop Wastage+CS Margin'!A:A,'Shop Wastage+CS Margin'!D:D,'Franchise Wastage '!D1072,'Shop Wastage+CS Margin'!C:C,'Franchise Wastage '!C1072)</f>
        <v>5</v>
      </c>
      <c r="V1072" s="16">
        <f t="shared" si="156"/>
        <v>23</v>
      </c>
      <c r="W1072" s="3">
        <v>23</v>
      </c>
      <c r="X1072" s="7">
        <f t="shared" si="163"/>
        <v>5.25</v>
      </c>
      <c r="Y1072" s="7">
        <f t="shared" si="161"/>
        <v>18.25</v>
      </c>
      <c r="AA1072" s="18">
        <f>SUMIFS(Sheet3!C:C,Sheet3!B:B,'Franchise Wastage '!D1072,Sheet3!A:A,'Franchise Wastage '!C1073)</f>
        <v>0</v>
      </c>
      <c r="AC1072" s="3">
        <f t="shared" si="157"/>
        <v>13</v>
      </c>
    </row>
    <row r="1073" spans="1:29" ht="15" customHeight="1" x14ac:dyDescent="0.25">
      <c r="A1073">
        <f t="shared" si="158"/>
        <v>18</v>
      </c>
      <c r="B1073" s="20" t="s">
        <v>2169</v>
      </c>
      <c r="C1073" s="20" t="s">
        <v>525</v>
      </c>
      <c r="D1073" s="20" t="s">
        <v>526</v>
      </c>
      <c r="E1073" s="20">
        <v>65</v>
      </c>
      <c r="F1073" s="20">
        <v>1.3</v>
      </c>
      <c r="G1073" s="10" t="s">
        <v>10</v>
      </c>
      <c r="H1073" s="9">
        <v>9</v>
      </c>
      <c r="I1073" s="9"/>
      <c r="J1073" s="9">
        <v>1000</v>
      </c>
      <c r="K1073" s="5">
        <f t="shared" si="159"/>
        <v>2.1666666666666665</v>
      </c>
      <c r="L1073" s="6">
        <f t="shared" si="164"/>
        <v>0</v>
      </c>
      <c r="M1073" s="3"/>
      <c r="N1073" s="11">
        <f t="shared" si="160"/>
        <v>11.166666666666666</v>
      </c>
      <c r="O1073" s="5"/>
      <c r="P1073" s="5">
        <v>1</v>
      </c>
      <c r="Q1073" s="5">
        <v>0.25</v>
      </c>
      <c r="R1073" s="12">
        <f t="shared" si="162"/>
        <v>12.416666666666666</v>
      </c>
      <c r="S1073" s="3"/>
      <c r="T1073" s="9">
        <f>SUMIFS('Shop Wastage+CS Margin'!F:F,'Shop Wastage+CS Margin'!D:D,'Franchise Wastage '!D1073,'Shop Wastage+CS Margin'!C:C,'Franchise Wastage '!C1073)</f>
        <v>34</v>
      </c>
      <c r="U1073" s="13">
        <f>SUMIFS('Shop Wastage+CS Margin'!A:A,'Shop Wastage+CS Margin'!D:D,'Franchise Wastage '!D1073,'Shop Wastage+CS Margin'!C:C,'Franchise Wastage '!C1073)</f>
        <v>5</v>
      </c>
      <c r="V1073" s="16">
        <f t="shared" si="156"/>
        <v>17.666666666666664</v>
      </c>
      <c r="W1073" s="3">
        <v>18</v>
      </c>
      <c r="X1073" s="7">
        <f t="shared" si="163"/>
        <v>5.5833333333333339</v>
      </c>
      <c r="Y1073" s="7">
        <f t="shared" si="161"/>
        <v>21.583333333333336</v>
      </c>
      <c r="AA1073" s="18">
        <f>SUMIFS(Sheet3!C:C,Sheet3!B:B,'Franchise Wastage '!D1073,Sheet3!A:A,'Franchise Wastage '!C1074)</f>
        <v>18</v>
      </c>
      <c r="AC1073" s="3">
        <f t="shared" si="157"/>
        <v>16</v>
      </c>
    </row>
    <row r="1074" spans="1:29" ht="15" customHeight="1" x14ac:dyDescent="0.25">
      <c r="A1074">
        <f t="shared" si="158"/>
        <v>18</v>
      </c>
      <c r="B1074" s="20" t="s">
        <v>2169</v>
      </c>
      <c r="C1074" s="20" t="s">
        <v>525</v>
      </c>
      <c r="D1074" s="20" t="s">
        <v>527</v>
      </c>
      <c r="E1074" s="20">
        <v>65</v>
      </c>
      <c r="F1074" s="20">
        <v>1.3</v>
      </c>
      <c r="G1074" s="10" t="s">
        <v>10</v>
      </c>
      <c r="H1074" s="9">
        <v>9</v>
      </c>
      <c r="I1074" s="9"/>
      <c r="J1074" s="9">
        <v>1000</v>
      </c>
      <c r="K1074" s="5">
        <f t="shared" si="159"/>
        <v>2.1666666666666665</v>
      </c>
      <c r="L1074" s="6">
        <f t="shared" si="164"/>
        <v>0</v>
      </c>
      <c r="M1074" s="3"/>
      <c r="N1074" s="11">
        <f t="shared" si="160"/>
        <v>11.166666666666666</v>
      </c>
      <c r="O1074" s="5"/>
      <c r="P1074" s="5">
        <v>1</v>
      </c>
      <c r="Q1074" s="5">
        <v>0.25</v>
      </c>
      <c r="R1074" s="12">
        <f t="shared" si="162"/>
        <v>12.416666666666666</v>
      </c>
      <c r="S1074" s="3"/>
      <c r="T1074" s="9">
        <f>SUMIFS('Shop Wastage+CS Margin'!F:F,'Shop Wastage+CS Margin'!D:D,'Franchise Wastage '!D1074,'Shop Wastage+CS Margin'!C:C,'Franchise Wastage '!C1074)</f>
        <v>34</v>
      </c>
      <c r="U1074" s="13">
        <f>SUMIFS('Shop Wastage+CS Margin'!A:A,'Shop Wastage+CS Margin'!D:D,'Franchise Wastage '!D1074,'Shop Wastage+CS Margin'!C:C,'Franchise Wastage '!C1074)</f>
        <v>5</v>
      </c>
      <c r="V1074" s="16">
        <f t="shared" si="156"/>
        <v>17.666666666666664</v>
      </c>
      <c r="W1074" s="3">
        <v>18</v>
      </c>
      <c r="X1074" s="7">
        <f t="shared" si="163"/>
        <v>5.5833333333333339</v>
      </c>
      <c r="Y1074" s="7">
        <f t="shared" si="161"/>
        <v>21.583333333333336</v>
      </c>
      <c r="AA1074" s="18">
        <f>SUMIFS(Sheet3!C:C,Sheet3!B:B,'Franchise Wastage '!D1074,Sheet3!A:A,'Franchise Wastage '!C1075)</f>
        <v>20.666666666666668</v>
      </c>
      <c r="AC1074" s="3">
        <f t="shared" si="157"/>
        <v>16</v>
      </c>
    </row>
    <row r="1075" spans="1:29" ht="15" customHeight="1" x14ac:dyDescent="0.25">
      <c r="A1075">
        <f t="shared" si="158"/>
        <v>18</v>
      </c>
      <c r="B1075" s="20" t="s">
        <v>2169</v>
      </c>
      <c r="C1075" s="20" t="s">
        <v>525</v>
      </c>
      <c r="D1075" s="20" t="s">
        <v>528</v>
      </c>
      <c r="E1075" s="20">
        <v>65</v>
      </c>
      <c r="F1075" s="20">
        <v>0.85</v>
      </c>
      <c r="G1075" s="10" t="s">
        <v>10</v>
      </c>
      <c r="H1075" s="9">
        <v>10.5</v>
      </c>
      <c r="I1075" s="9"/>
      <c r="J1075" s="9">
        <v>1000</v>
      </c>
      <c r="K1075" s="5">
        <f t="shared" si="159"/>
        <v>1.4166666666666667</v>
      </c>
      <c r="L1075" s="6">
        <f t="shared" si="164"/>
        <v>0</v>
      </c>
      <c r="M1075" s="3"/>
      <c r="N1075" s="11">
        <f t="shared" si="160"/>
        <v>11.916666666666666</v>
      </c>
      <c r="O1075" s="5"/>
      <c r="P1075" s="5">
        <v>1</v>
      </c>
      <c r="Q1075" s="5">
        <v>0.25</v>
      </c>
      <c r="R1075" s="12">
        <f t="shared" si="162"/>
        <v>13.166666666666666</v>
      </c>
      <c r="S1075" s="3"/>
      <c r="T1075" s="9">
        <f>SUMIFS('Shop Wastage+CS Margin'!F:F,'Shop Wastage+CS Margin'!D:D,'Franchise Wastage '!D1075,'Shop Wastage+CS Margin'!C:C,'Franchise Wastage '!C1075)</f>
        <v>34</v>
      </c>
      <c r="U1075" s="13">
        <f>SUMIFS('Shop Wastage+CS Margin'!A:A,'Shop Wastage+CS Margin'!D:D,'Franchise Wastage '!D1075,'Shop Wastage+CS Margin'!C:C,'Franchise Wastage '!C1075)</f>
        <v>5</v>
      </c>
      <c r="V1075" s="16">
        <f t="shared" si="156"/>
        <v>18.416666666666664</v>
      </c>
      <c r="W1075" s="3">
        <v>18</v>
      </c>
      <c r="X1075" s="7">
        <f t="shared" si="163"/>
        <v>4.8333333333333339</v>
      </c>
      <c r="Y1075" s="7">
        <f t="shared" si="161"/>
        <v>20.833333333333336</v>
      </c>
      <c r="AA1075" s="18">
        <f>SUMIFS(Sheet3!C:C,Sheet3!B:B,'Franchise Wastage '!D1075,Sheet3!A:A,'Franchise Wastage '!C1076)</f>
        <v>20</v>
      </c>
      <c r="AC1075" s="3">
        <f t="shared" si="157"/>
        <v>16</v>
      </c>
    </row>
    <row r="1076" spans="1:29" ht="15" customHeight="1" x14ac:dyDescent="0.25">
      <c r="A1076">
        <f t="shared" si="158"/>
        <v>18</v>
      </c>
      <c r="B1076" s="20" t="s">
        <v>2169</v>
      </c>
      <c r="C1076" s="20" t="s">
        <v>525</v>
      </c>
      <c r="D1076" s="20" t="s">
        <v>623</v>
      </c>
      <c r="E1076" s="20">
        <v>65</v>
      </c>
      <c r="F1076" s="20">
        <v>1.3</v>
      </c>
      <c r="G1076" s="10" t="s">
        <v>10</v>
      </c>
      <c r="H1076" s="9">
        <v>9</v>
      </c>
      <c r="I1076" s="9"/>
      <c r="J1076" s="9">
        <v>1000</v>
      </c>
      <c r="K1076" s="5">
        <f t="shared" si="159"/>
        <v>2.1666666666666665</v>
      </c>
      <c r="L1076" s="6">
        <f t="shared" si="164"/>
        <v>0</v>
      </c>
      <c r="M1076" s="3"/>
      <c r="N1076" s="11">
        <f t="shared" si="160"/>
        <v>11.166666666666666</v>
      </c>
      <c r="O1076" s="5"/>
      <c r="P1076" s="5">
        <v>1</v>
      </c>
      <c r="Q1076" s="5">
        <v>0.25</v>
      </c>
      <c r="R1076" s="12">
        <f t="shared" si="162"/>
        <v>12.416666666666666</v>
      </c>
      <c r="S1076" s="3"/>
      <c r="T1076" s="9">
        <f>SUMIFS('Shop Wastage+CS Margin'!F:F,'Shop Wastage+CS Margin'!D:D,'Franchise Wastage '!D1076,'Shop Wastage+CS Margin'!C:C,'Franchise Wastage '!C1076)</f>
        <v>34</v>
      </c>
      <c r="U1076" s="13">
        <f>SUMIFS('Shop Wastage+CS Margin'!A:A,'Shop Wastage+CS Margin'!D:D,'Franchise Wastage '!D1076,'Shop Wastage+CS Margin'!C:C,'Franchise Wastage '!C1076)</f>
        <v>5</v>
      </c>
      <c r="V1076" s="16">
        <f t="shared" si="156"/>
        <v>17.666666666666664</v>
      </c>
      <c r="W1076" s="3">
        <v>18</v>
      </c>
      <c r="X1076" s="7">
        <f t="shared" si="163"/>
        <v>5.5833333333333339</v>
      </c>
      <c r="Y1076" s="7">
        <f t="shared" si="161"/>
        <v>21.583333333333336</v>
      </c>
      <c r="AA1076" s="18">
        <f>SUMIFS(Sheet3!C:C,Sheet3!B:B,'Franchise Wastage '!D1076,Sheet3!A:A,'Franchise Wastage '!C1077)</f>
        <v>19.666666666666668</v>
      </c>
      <c r="AC1076" s="3">
        <f t="shared" si="157"/>
        <v>16</v>
      </c>
    </row>
    <row r="1077" spans="1:29" ht="15" customHeight="1" x14ac:dyDescent="0.25">
      <c r="A1077">
        <f t="shared" si="158"/>
        <v>18</v>
      </c>
      <c r="B1077" s="20" t="s">
        <v>2169</v>
      </c>
      <c r="C1077" s="20" t="s">
        <v>525</v>
      </c>
      <c r="D1077" s="20" t="s">
        <v>529</v>
      </c>
      <c r="E1077" s="20">
        <v>65</v>
      </c>
      <c r="F1077" s="20">
        <v>1.3</v>
      </c>
      <c r="G1077" s="10" t="s">
        <v>10</v>
      </c>
      <c r="H1077" s="9">
        <v>9</v>
      </c>
      <c r="I1077" s="9"/>
      <c r="J1077" s="9">
        <v>1000</v>
      </c>
      <c r="K1077" s="5">
        <f t="shared" si="159"/>
        <v>2.1666666666666665</v>
      </c>
      <c r="L1077" s="6">
        <f t="shared" si="164"/>
        <v>0</v>
      </c>
      <c r="M1077" s="3"/>
      <c r="N1077" s="11">
        <f t="shared" si="160"/>
        <v>11.166666666666666</v>
      </c>
      <c r="O1077" s="5"/>
      <c r="P1077" s="5">
        <v>1</v>
      </c>
      <c r="Q1077" s="5">
        <v>0.25</v>
      </c>
      <c r="R1077" s="12">
        <f t="shared" si="162"/>
        <v>12.416666666666666</v>
      </c>
      <c r="S1077" s="3"/>
      <c r="T1077" s="9">
        <f>SUMIFS('Shop Wastage+CS Margin'!F:F,'Shop Wastage+CS Margin'!D:D,'Franchise Wastage '!D1077,'Shop Wastage+CS Margin'!C:C,'Franchise Wastage '!C1077)</f>
        <v>34</v>
      </c>
      <c r="U1077" s="13">
        <f>SUMIFS('Shop Wastage+CS Margin'!A:A,'Shop Wastage+CS Margin'!D:D,'Franchise Wastage '!D1077,'Shop Wastage+CS Margin'!C:C,'Franchise Wastage '!C1077)</f>
        <v>5</v>
      </c>
      <c r="V1077" s="16">
        <f t="shared" si="156"/>
        <v>17.666666666666664</v>
      </c>
      <c r="W1077" s="3">
        <v>18</v>
      </c>
      <c r="X1077" s="7">
        <f t="shared" si="163"/>
        <v>5.5833333333333339</v>
      </c>
      <c r="Y1077" s="7">
        <f t="shared" si="161"/>
        <v>21.583333333333336</v>
      </c>
      <c r="AA1077" s="18">
        <f>SUMIFS(Sheet3!C:C,Sheet3!B:B,'Franchise Wastage '!D1077,Sheet3!A:A,'Franchise Wastage '!C1078)</f>
        <v>19.05263157894737</v>
      </c>
      <c r="AC1077" s="3">
        <f t="shared" si="157"/>
        <v>16</v>
      </c>
    </row>
    <row r="1078" spans="1:29" ht="15" customHeight="1" x14ac:dyDescent="0.25">
      <c r="A1078">
        <f t="shared" si="158"/>
        <v>19</v>
      </c>
      <c r="B1078" s="20" t="s">
        <v>2169</v>
      </c>
      <c r="C1078" s="20" t="s">
        <v>525</v>
      </c>
      <c r="D1078" s="20" t="s">
        <v>530</v>
      </c>
      <c r="E1078" s="20">
        <v>65</v>
      </c>
      <c r="F1078" s="20">
        <v>1.18</v>
      </c>
      <c r="G1078" s="10" t="s">
        <v>10</v>
      </c>
      <c r="H1078" s="9">
        <v>11</v>
      </c>
      <c r="I1078" s="9"/>
      <c r="J1078" s="9">
        <v>1000</v>
      </c>
      <c r="K1078" s="5">
        <f t="shared" si="159"/>
        <v>1.9666666666666666</v>
      </c>
      <c r="L1078" s="6">
        <f t="shared" si="164"/>
        <v>0</v>
      </c>
      <c r="M1078" s="3"/>
      <c r="N1078" s="11">
        <f t="shared" si="160"/>
        <v>12.966666666666667</v>
      </c>
      <c r="O1078" s="5"/>
      <c r="P1078" s="5">
        <v>1</v>
      </c>
      <c r="Q1078" s="5">
        <v>0.25</v>
      </c>
      <c r="R1078" s="12">
        <f t="shared" si="162"/>
        <v>14.216666666666667</v>
      </c>
      <c r="S1078" s="3"/>
      <c r="T1078" s="9">
        <f>SUMIFS('Shop Wastage+CS Margin'!F:F,'Shop Wastage+CS Margin'!D:D,'Franchise Wastage '!D1078,'Shop Wastage+CS Margin'!C:C,'Franchise Wastage '!C1078)</f>
        <v>34</v>
      </c>
      <c r="U1078" s="13">
        <f>SUMIFS('Shop Wastage+CS Margin'!A:A,'Shop Wastage+CS Margin'!D:D,'Franchise Wastage '!D1078,'Shop Wastage+CS Margin'!C:C,'Franchise Wastage '!C1078)</f>
        <v>5</v>
      </c>
      <c r="V1078" s="16">
        <f t="shared" si="156"/>
        <v>19.466666666666669</v>
      </c>
      <c r="W1078" s="3">
        <v>19</v>
      </c>
      <c r="X1078" s="7">
        <f t="shared" si="163"/>
        <v>4.7833333333333332</v>
      </c>
      <c r="Y1078" s="7">
        <f t="shared" si="161"/>
        <v>19.783333333333331</v>
      </c>
      <c r="AA1078" s="18">
        <f>SUMIFS(Sheet3!C:C,Sheet3!B:B,'Franchise Wastage '!D1078,Sheet3!A:A,'Franchise Wastage '!C1079)</f>
        <v>20.083333333333332</v>
      </c>
      <c r="AC1078" s="3">
        <f t="shared" si="157"/>
        <v>15</v>
      </c>
    </row>
    <row r="1079" spans="1:29" ht="15" customHeight="1" x14ac:dyDescent="0.25">
      <c r="A1079">
        <f t="shared" si="158"/>
        <v>21</v>
      </c>
      <c r="B1079" s="20" t="s">
        <v>2169</v>
      </c>
      <c r="C1079" s="20" t="s">
        <v>525</v>
      </c>
      <c r="D1079" s="20" t="s">
        <v>531</v>
      </c>
      <c r="E1079" s="20">
        <v>65</v>
      </c>
      <c r="F1079" s="20">
        <v>2.5</v>
      </c>
      <c r="G1079" s="10" t="s">
        <v>10</v>
      </c>
      <c r="H1079" s="9">
        <v>11</v>
      </c>
      <c r="I1079" s="9"/>
      <c r="J1079" s="9">
        <v>1000</v>
      </c>
      <c r="K1079" s="5">
        <f t="shared" si="159"/>
        <v>4.166666666666667</v>
      </c>
      <c r="L1079" s="6">
        <f t="shared" si="164"/>
        <v>0</v>
      </c>
      <c r="M1079" s="3"/>
      <c r="N1079" s="11">
        <f t="shared" si="160"/>
        <v>15.166666666666668</v>
      </c>
      <c r="O1079" s="5"/>
      <c r="P1079" s="5">
        <v>1</v>
      </c>
      <c r="Q1079" s="5">
        <v>0.25</v>
      </c>
      <c r="R1079" s="12">
        <f t="shared" si="162"/>
        <v>16.416666666666668</v>
      </c>
      <c r="S1079" s="3"/>
      <c r="T1079" s="9">
        <f>SUMIFS('Shop Wastage+CS Margin'!F:F,'Shop Wastage+CS Margin'!D:D,'Franchise Wastage '!D1079,'Shop Wastage+CS Margin'!C:C,'Franchise Wastage '!C1079)</f>
        <v>34</v>
      </c>
      <c r="U1079" s="13">
        <f>SUMIFS('Shop Wastage+CS Margin'!A:A,'Shop Wastage+CS Margin'!D:D,'Franchise Wastage '!D1079,'Shop Wastage+CS Margin'!C:C,'Franchise Wastage '!C1079)</f>
        <v>5</v>
      </c>
      <c r="V1079" s="16">
        <f t="shared" si="156"/>
        <v>21.666666666666668</v>
      </c>
      <c r="W1079" s="3">
        <v>21</v>
      </c>
      <c r="X1079" s="7">
        <f t="shared" si="163"/>
        <v>4.5833333333333321</v>
      </c>
      <c r="Y1079" s="7">
        <f t="shared" si="161"/>
        <v>17.583333333333332</v>
      </c>
      <c r="AA1079" s="18">
        <f>SUMIFS(Sheet3!C:C,Sheet3!B:B,'Franchise Wastage '!D1079,Sheet3!A:A,'Franchise Wastage '!C1080)</f>
        <v>23.441558441558442</v>
      </c>
      <c r="AC1079" s="3">
        <f t="shared" si="157"/>
        <v>13</v>
      </c>
    </row>
    <row r="1080" spans="1:29" ht="15" customHeight="1" x14ac:dyDescent="0.25">
      <c r="A1080">
        <f t="shared" si="158"/>
        <v>20</v>
      </c>
      <c r="B1080" s="20" t="s">
        <v>2169</v>
      </c>
      <c r="C1080" s="20" t="s">
        <v>525</v>
      </c>
      <c r="D1080" s="20" t="s">
        <v>25</v>
      </c>
      <c r="E1080" s="20">
        <v>65</v>
      </c>
      <c r="F1080" s="20">
        <v>1.5</v>
      </c>
      <c r="G1080" s="10" t="s">
        <v>10</v>
      </c>
      <c r="H1080" s="9">
        <v>11</v>
      </c>
      <c r="I1080" s="9"/>
      <c r="J1080" s="9">
        <v>1000</v>
      </c>
      <c r="K1080" s="5">
        <f t="shared" si="159"/>
        <v>2.5</v>
      </c>
      <c r="L1080" s="6">
        <f t="shared" si="164"/>
        <v>0</v>
      </c>
      <c r="M1080" s="3"/>
      <c r="N1080" s="11">
        <f t="shared" si="160"/>
        <v>13.5</v>
      </c>
      <c r="O1080" s="5"/>
      <c r="P1080" s="5">
        <v>1</v>
      </c>
      <c r="Q1080" s="5">
        <v>0.25</v>
      </c>
      <c r="R1080" s="12">
        <f t="shared" si="162"/>
        <v>14.75</v>
      </c>
      <c r="S1080" s="3"/>
      <c r="T1080" s="9">
        <f>SUMIFS('Shop Wastage+CS Margin'!F:F,'Shop Wastage+CS Margin'!D:D,'Franchise Wastage '!D1080,'Shop Wastage+CS Margin'!C:C,'Franchise Wastage '!C1080)</f>
        <v>34</v>
      </c>
      <c r="U1080" s="13">
        <f>SUMIFS('Shop Wastage+CS Margin'!A:A,'Shop Wastage+CS Margin'!D:D,'Franchise Wastage '!D1080,'Shop Wastage+CS Margin'!C:C,'Franchise Wastage '!C1080)</f>
        <v>5</v>
      </c>
      <c r="V1080" s="16">
        <f t="shared" si="156"/>
        <v>20</v>
      </c>
      <c r="W1080" s="3">
        <v>20</v>
      </c>
      <c r="X1080" s="7">
        <f t="shared" si="163"/>
        <v>5.25</v>
      </c>
      <c r="Y1080" s="7">
        <f t="shared" si="161"/>
        <v>19.25</v>
      </c>
      <c r="AA1080" s="18">
        <f>SUMIFS(Sheet3!C:C,Sheet3!B:B,'Franchise Wastage '!D1080,Sheet3!A:A,'Franchise Wastage '!C1081)</f>
        <v>0</v>
      </c>
      <c r="AC1080" s="3">
        <f t="shared" si="157"/>
        <v>14</v>
      </c>
    </row>
    <row r="1081" spans="1:29" ht="15" customHeight="1" x14ac:dyDescent="0.25">
      <c r="A1081">
        <f t="shared" si="158"/>
        <v>20</v>
      </c>
      <c r="B1081" s="20" t="s">
        <v>2169</v>
      </c>
      <c r="C1081" s="20" t="s">
        <v>525</v>
      </c>
      <c r="D1081" s="20" t="s">
        <v>14</v>
      </c>
      <c r="E1081" s="20">
        <v>65</v>
      </c>
      <c r="F1081" s="20">
        <v>1.5</v>
      </c>
      <c r="G1081" s="10" t="s">
        <v>10</v>
      </c>
      <c r="H1081" s="9">
        <v>11</v>
      </c>
      <c r="I1081" s="9"/>
      <c r="J1081" s="9">
        <v>1000</v>
      </c>
      <c r="K1081" s="5">
        <f t="shared" si="159"/>
        <v>2.5</v>
      </c>
      <c r="L1081" s="6">
        <f t="shared" si="164"/>
        <v>0</v>
      </c>
      <c r="M1081" s="3"/>
      <c r="N1081" s="11">
        <f t="shared" si="160"/>
        <v>13.5</v>
      </c>
      <c r="O1081" s="5"/>
      <c r="P1081" s="5">
        <v>1</v>
      </c>
      <c r="Q1081" s="5">
        <v>0.25</v>
      </c>
      <c r="R1081" s="12">
        <f t="shared" si="162"/>
        <v>14.75</v>
      </c>
      <c r="S1081" s="3"/>
      <c r="T1081" s="9">
        <f>SUMIFS('Shop Wastage+CS Margin'!F:F,'Shop Wastage+CS Margin'!D:D,'Franchise Wastage '!D1081,'Shop Wastage+CS Margin'!C:C,'Franchise Wastage '!C1081)</f>
        <v>34</v>
      </c>
      <c r="U1081" s="13">
        <f>SUMIFS('Shop Wastage+CS Margin'!A:A,'Shop Wastage+CS Margin'!D:D,'Franchise Wastage '!D1081,'Shop Wastage+CS Margin'!C:C,'Franchise Wastage '!C1081)</f>
        <v>5</v>
      </c>
      <c r="V1081" s="16">
        <f t="shared" si="156"/>
        <v>20</v>
      </c>
      <c r="W1081" s="3">
        <v>20</v>
      </c>
      <c r="X1081" s="7">
        <f t="shared" si="163"/>
        <v>5.25</v>
      </c>
      <c r="Y1081" s="7">
        <f t="shared" si="161"/>
        <v>19.25</v>
      </c>
      <c r="AA1081" s="18">
        <f>SUMIFS(Sheet3!C:C,Sheet3!B:B,'Franchise Wastage '!D1081,Sheet3!A:A,'Franchise Wastage '!C1082)</f>
        <v>24.728395061728396</v>
      </c>
      <c r="AC1081" s="3">
        <f t="shared" si="157"/>
        <v>14</v>
      </c>
    </row>
    <row r="1082" spans="1:29" ht="15" customHeight="1" x14ac:dyDescent="0.25">
      <c r="A1082">
        <f t="shared" si="158"/>
        <v>25</v>
      </c>
      <c r="B1082" s="20" t="s">
        <v>2169</v>
      </c>
      <c r="C1082" s="20" t="s">
        <v>54</v>
      </c>
      <c r="D1082" s="20" t="s">
        <v>14</v>
      </c>
      <c r="E1082" s="20">
        <v>60</v>
      </c>
      <c r="F1082" s="20">
        <v>1.5</v>
      </c>
      <c r="G1082" s="10" t="s">
        <v>10</v>
      </c>
      <c r="H1082" s="9">
        <v>16</v>
      </c>
      <c r="I1082" s="9"/>
      <c r="J1082" s="9">
        <v>1000</v>
      </c>
      <c r="K1082" s="5">
        <f t="shared" si="159"/>
        <v>2.5</v>
      </c>
      <c r="L1082" s="6">
        <f t="shared" si="164"/>
        <v>0</v>
      </c>
      <c r="M1082" s="3"/>
      <c r="N1082" s="11">
        <f t="shared" si="160"/>
        <v>18.5</v>
      </c>
      <c r="O1082" s="5"/>
      <c r="P1082" s="5">
        <v>1</v>
      </c>
      <c r="Q1082" s="5">
        <v>0.25</v>
      </c>
      <c r="R1082" s="12">
        <f t="shared" si="162"/>
        <v>19.75</v>
      </c>
      <c r="S1082" s="3"/>
      <c r="T1082" s="9">
        <f>SUMIFS('Shop Wastage+CS Margin'!F:F,'Shop Wastage+CS Margin'!D:D,'Franchise Wastage '!D1082,'Shop Wastage+CS Margin'!C:C,'Franchise Wastage '!C1082)</f>
        <v>35</v>
      </c>
      <c r="U1082" s="13">
        <f>SUMIFS('Shop Wastage+CS Margin'!A:A,'Shop Wastage+CS Margin'!D:D,'Franchise Wastage '!D1082,'Shop Wastage+CS Margin'!C:C,'Franchise Wastage '!C1082)</f>
        <v>5</v>
      </c>
      <c r="V1082" s="16">
        <f t="shared" si="156"/>
        <v>25</v>
      </c>
      <c r="W1082" s="3">
        <v>25</v>
      </c>
      <c r="X1082" s="7">
        <f t="shared" si="163"/>
        <v>5.25</v>
      </c>
      <c r="Y1082" s="7">
        <f t="shared" si="161"/>
        <v>15.25</v>
      </c>
      <c r="AA1082" s="18">
        <f>SUMIFS(Sheet3!C:C,Sheet3!B:B,'Franchise Wastage '!D1082,Sheet3!A:A,'Franchise Wastage '!C1083)</f>
        <v>24.728395061728396</v>
      </c>
      <c r="AC1082" s="3">
        <f t="shared" si="157"/>
        <v>10</v>
      </c>
    </row>
    <row r="1083" spans="1:29" ht="15" customHeight="1" x14ac:dyDescent="0.25">
      <c r="A1083">
        <f t="shared" si="158"/>
        <v>25</v>
      </c>
      <c r="B1083" s="20" t="s">
        <v>2169</v>
      </c>
      <c r="C1083" s="20" t="s">
        <v>54</v>
      </c>
      <c r="D1083" s="20" t="s">
        <v>235</v>
      </c>
      <c r="E1083" s="20">
        <v>60</v>
      </c>
      <c r="F1083" s="20">
        <v>1.2</v>
      </c>
      <c r="G1083" s="10" t="s">
        <v>10</v>
      </c>
      <c r="H1083" s="9">
        <v>17</v>
      </c>
      <c r="I1083" s="9"/>
      <c r="J1083" s="9">
        <v>1000</v>
      </c>
      <c r="K1083" s="5">
        <f t="shared" si="159"/>
        <v>2</v>
      </c>
      <c r="L1083" s="6">
        <f t="shared" si="164"/>
        <v>0</v>
      </c>
      <c r="M1083" s="3"/>
      <c r="N1083" s="11">
        <f t="shared" si="160"/>
        <v>19</v>
      </c>
      <c r="O1083" s="5"/>
      <c r="P1083" s="5">
        <v>1</v>
      </c>
      <c r="Q1083" s="5">
        <v>0.25</v>
      </c>
      <c r="R1083" s="12">
        <f t="shared" si="162"/>
        <v>20.25</v>
      </c>
      <c r="S1083" s="3"/>
      <c r="T1083" s="9">
        <f>SUMIFS('Shop Wastage+CS Margin'!F:F,'Shop Wastage+CS Margin'!D:D,'Franchise Wastage '!D1083,'Shop Wastage+CS Margin'!C:C,'Franchise Wastage '!C1083)</f>
        <v>35</v>
      </c>
      <c r="U1083" s="13">
        <f>SUMIFS('Shop Wastage+CS Margin'!A:A,'Shop Wastage+CS Margin'!D:D,'Franchise Wastage '!D1083,'Shop Wastage+CS Margin'!C:C,'Franchise Wastage '!C1083)</f>
        <v>5</v>
      </c>
      <c r="V1083" s="16">
        <f t="shared" si="156"/>
        <v>25.5</v>
      </c>
      <c r="W1083" s="3">
        <v>25</v>
      </c>
      <c r="X1083" s="7">
        <f t="shared" si="163"/>
        <v>4.75</v>
      </c>
      <c r="Y1083" s="7">
        <f t="shared" si="161"/>
        <v>14.75</v>
      </c>
      <c r="AA1083" s="18">
        <f>SUMIFS(Sheet3!C:C,Sheet3!B:B,'Franchise Wastage '!D1083,Sheet3!A:A,'Franchise Wastage '!C1084)</f>
        <v>0</v>
      </c>
      <c r="AC1083" s="3">
        <f t="shared" si="157"/>
        <v>10</v>
      </c>
    </row>
    <row r="1084" spans="1:29" ht="15" customHeight="1" x14ac:dyDescent="0.25">
      <c r="A1084">
        <f t="shared" si="158"/>
        <v>22</v>
      </c>
      <c r="B1084" s="20" t="s">
        <v>2169</v>
      </c>
      <c r="C1084" s="20" t="s">
        <v>169</v>
      </c>
      <c r="D1084" s="20" t="s">
        <v>27</v>
      </c>
      <c r="E1084" s="20">
        <v>65</v>
      </c>
      <c r="F1084" s="20">
        <v>2</v>
      </c>
      <c r="G1084" s="10" t="s">
        <v>10</v>
      </c>
      <c r="H1084" s="9">
        <v>13</v>
      </c>
      <c r="I1084" s="9"/>
      <c r="J1084" s="9">
        <v>1000</v>
      </c>
      <c r="K1084" s="5">
        <f t="shared" si="159"/>
        <v>3.3333333333333335</v>
      </c>
      <c r="L1084" s="6">
        <f t="shared" si="164"/>
        <v>0</v>
      </c>
      <c r="M1084" s="3"/>
      <c r="N1084" s="11">
        <f t="shared" si="160"/>
        <v>16.333333333333332</v>
      </c>
      <c r="O1084" s="5"/>
      <c r="P1084" s="5">
        <v>1</v>
      </c>
      <c r="Q1084" s="5">
        <v>0.25</v>
      </c>
      <c r="R1084" s="12">
        <f t="shared" si="162"/>
        <v>17.583333333333332</v>
      </c>
      <c r="S1084" s="3"/>
      <c r="T1084" s="9">
        <f>SUMIFS('Shop Wastage+CS Margin'!F:F,'Shop Wastage+CS Margin'!D:D,'Franchise Wastage '!D1084,'Shop Wastage+CS Margin'!C:C,'Franchise Wastage '!C1084)</f>
        <v>37</v>
      </c>
      <c r="U1084" s="13">
        <f>SUMIFS('Shop Wastage+CS Margin'!A:A,'Shop Wastage+CS Margin'!D:D,'Franchise Wastage '!D1084,'Shop Wastage+CS Margin'!C:C,'Franchise Wastage '!C1084)</f>
        <v>5</v>
      </c>
      <c r="V1084" s="16">
        <f t="shared" si="156"/>
        <v>22.833333333333332</v>
      </c>
      <c r="W1084" s="3">
        <v>22</v>
      </c>
      <c r="X1084" s="7">
        <f t="shared" si="163"/>
        <v>4.4166666666666679</v>
      </c>
      <c r="Y1084" s="7">
        <f t="shared" si="161"/>
        <v>19.416666666666668</v>
      </c>
      <c r="AA1084" s="18">
        <f>SUMIFS(Sheet3!C:C,Sheet3!B:B,'Franchise Wastage '!D1084,Sheet3!A:A,'Franchise Wastage '!C1085)</f>
        <v>21</v>
      </c>
      <c r="AC1084" s="3">
        <f t="shared" si="157"/>
        <v>15</v>
      </c>
    </row>
    <row r="1085" spans="1:29" ht="15" customHeight="1" x14ac:dyDescent="0.25">
      <c r="A1085">
        <f t="shared" si="158"/>
        <v>21</v>
      </c>
      <c r="B1085" s="20" t="s">
        <v>2169</v>
      </c>
      <c r="C1085" s="20" t="s">
        <v>169</v>
      </c>
      <c r="D1085" s="20" t="s">
        <v>14</v>
      </c>
      <c r="E1085" s="20">
        <v>65</v>
      </c>
      <c r="F1085" s="20">
        <v>2</v>
      </c>
      <c r="G1085" s="10" t="s">
        <v>10</v>
      </c>
      <c r="H1085" s="9">
        <v>11</v>
      </c>
      <c r="I1085" s="9"/>
      <c r="J1085" s="9">
        <v>1000</v>
      </c>
      <c r="K1085" s="5">
        <f t="shared" si="159"/>
        <v>3.3333333333333335</v>
      </c>
      <c r="L1085" s="6">
        <f t="shared" si="164"/>
        <v>0</v>
      </c>
      <c r="M1085" s="3"/>
      <c r="N1085" s="11">
        <f t="shared" si="160"/>
        <v>14.333333333333334</v>
      </c>
      <c r="O1085" s="5"/>
      <c r="P1085" s="5">
        <v>1</v>
      </c>
      <c r="Q1085" s="5">
        <v>0.25</v>
      </c>
      <c r="R1085" s="12">
        <f t="shared" si="162"/>
        <v>15.583333333333334</v>
      </c>
      <c r="S1085" s="3"/>
      <c r="T1085" s="9">
        <f>SUMIFS('Shop Wastage+CS Margin'!F:F,'Shop Wastage+CS Margin'!D:D,'Franchise Wastage '!D1085,'Shop Wastage+CS Margin'!C:C,'Franchise Wastage '!C1085)</f>
        <v>34</v>
      </c>
      <c r="U1085" s="13">
        <f>SUMIFS('Shop Wastage+CS Margin'!A:A,'Shop Wastage+CS Margin'!D:D,'Franchise Wastage '!D1085,'Shop Wastage+CS Margin'!C:C,'Franchise Wastage '!C1085)</f>
        <v>5</v>
      </c>
      <c r="V1085" s="16">
        <f t="shared" si="156"/>
        <v>20.833333333333336</v>
      </c>
      <c r="W1085" s="3">
        <v>21</v>
      </c>
      <c r="X1085" s="7">
        <f t="shared" si="163"/>
        <v>5.4166666666666661</v>
      </c>
      <c r="Y1085" s="7">
        <f t="shared" si="161"/>
        <v>18.416666666666664</v>
      </c>
      <c r="AA1085" s="18">
        <f>SUMIFS(Sheet3!C:C,Sheet3!B:B,'Franchise Wastage '!D1085,Sheet3!A:A,'Franchise Wastage '!C1086)</f>
        <v>21.866666666666667</v>
      </c>
      <c r="AC1085" s="3">
        <f t="shared" si="157"/>
        <v>13</v>
      </c>
    </row>
    <row r="1086" spans="1:29" ht="15" customHeight="1" x14ac:dyDescent="0.25">
      <c r="A1086">
        <f t="shared" si="158"/>
        <v>22</v>
      </c>
      <c r="B1086" s="20" t="s">
        <v>2169</v>
      </c>
      <c r="C1086" s="20" t="s">
        <v>169</v>
      </c>
      <c r="D1086" s="20" t="s">
        <v>534</v>
      </c>
      <c r="E1086" s="20">
        <v>65</v>
      </c>
      <c r="F1086" s="20">
        <v>2</v>
      </c>
      <c r="G1086" s="10" t="s">
        <v>10</v>
      </c>
      <c r="H1086" s="9">
        <v>12</v>
      </c>
      <c r="I1086" s="9"/>
      <c r="J1086" s="9">
        <v>1000</v>
      </c>
      <c r="K1086" s="5">
        <f t="shared" si="159"/>
        <v>3.3333333333333335</v>
      </c>
      <c r="L1086" s="6">
        <f t="shared" si="164"/>
        <v>0</v>
      </c>
      <c r="M1086" s="3"/>
      <c r="N1086" s="11">
        <f t="shared" si="160"/>
        <v>15.333333333333334</v>
      </c>
      <c r="O1086" s="5"/>
      <c r="P1086" s="5">
        <v>1</v>
      </c>
      <c r="Q1086" s="5">
        <v>0.25</v>
      </c>
      <c r="R1086" s="12">
        <f t="shared" si="162"/>
        <v>16.583333333333336</v>
      </c>
      <c r="S1086" s="3"/>
      <c r="T1086" s="9">
        <f>SUMIFS('Shop Wastage+CS Margin'!F:F,'Shop Wastage+CS Margin'!D:D,'Franchise Wastage '!D1086,'Shop Wastage+CS Margin'!C:C,'Franchise Wastage '!C1086)</f>
        <v>35</v>
      </c>
      <c r="U1086" s="13">
        <f>SUMIFS('Shop Wastage+CS Margin'!A:A,'Shop Wastage+CS Margin'!D:D,'Franchise Wastage '!D1086,'Shop Wastage+CS Margin'!C:C,'Franchise Wastage '!C1086)</f>
        <v>5</v>
      </c>
      <c r="V1086" s="16">
        <f t="shared" si="156"/>
        <v>21.833333333333336</v>
      </c>
      <c r="W1086" s="3">
        <v>22</v>
      </c>
      <c r="X1086" s="7">
        <f t="shared" si="163"/>
        <v>5.4166666666666643</v>
      </c>
      <c r="Y1086" s="7">
        <f t="shared" si="161"/>
        <v>18.416666666666664</v>
      </c>
      <c r="AA1086" s="18">
        <f>SUMIFS(Sheet3!C:C,Sheet3!B:B,'Franchise Wastage '!D1086,Sheet3!A:A,'Franchise Wastage '!C1087)</f>
        <v>0</v>
      </c>
      <c r="AC1086" s="3">
        <f t="shared" si="157"/>
        <v>13</v>
      </c>
    </row>
    <row r="1087" spans="1:29" ht="15" customHeight="1" x14ac:dyDescent="0.25">
      <c r="A1087">
        <f t="shared" si="158"/>
        <v>23</v>
      </c>
      <c r="B1087" s="20" t="s">
        <v>2169</v>
      </c>
      <c r="C1087" s="20" t="s">
        <v>617</v>
      </c>
      <c r="D1087" s="20" t="s">
        <v>618</v>
      </c>
      <c r="E1087" s="20">
        <v>60</v>
      </c>
      <c r="F1087" s="20">
        <v>2</v>
      </c>
      <c r="G1087" s="10" t="s">
        <v>10</v>
      </c>
      <c r="H1087" s="9">
        <v>13</v>
      </c>
      <c r="I1087" s="9"/>
      <c r="J1087" s="9">
        <v>1000</v>
      </c>
      <c r="K1087" s="5">
        <f t="shared" si="159"/>
        <v>3.3333333333333335</v>
      </c>
      <c r="L1087" s="6">
        <f t="shared" si="164"/>
        <v>0</v>
      </c>
      <c r="M1087" s="3"/>
      <c r="N1087" s="11">
        <f t="shared" si="160"/>
        <v>16.333333333333332</v>
      </c>
      <c r="O1087" s="5"/>
      <c r="P1087" s="5">
        <v>1</v>
      </c>
      <c r="Q1087" s="5">
        <v>0.25</v>
      </c>
      <c r="R1087" s="12">
        <f t="shared" si="162"/>
        <v>17.583333333333332</v>
      </c>
      <c r="S1087" s="3"/>
      <c r="T1087" s="9">
        <f>SUMIFS('Shop Wastage+CS Margin'!F:F,'Shop Wastage+CS Margin'!D:D,'Franchise Wastage '!D1087,'Shop Wastage+CS Margin'!C:C,'Franchise Wastage '!C1087)</f>
        <v>34</v>
      </c>
      <c r="U1087" s="13">
        <f>SUMIFS('Shop Wastage+CS Margin'!A:A,'Shop Wastage+CS Margin'!D:D,'Franchise Wastage '!D1087,'Shop Wastage+CS Margin'!C:C,'Franchise Wastage '!C1087)</f>
        <v>5</v>
      </c>
      <c r="V1087" s="16">
        <f t="shared" si="156"/>
        <v>22.833333333333332</v>
      </c>
      <c r="W1087" s="3">
        <v>23</v>
      </c>
      <c r="X1087" s="7">
        <f t="shared" si="163"/>
        <v>5.4166666666666679</v>
      </c>
      <c r="Y1087" s="7">
        <f t="shared" si="161"/>
        <v>16.416666666666668</v>
      </c>
      <c r="AA1087" s="18">
        <f>SUMIFS(Sheet3!C:C,Sheet3!B:B,'Franchise Wastage '!D1087,Sheet3!A:A,'Franchise Wastage '!C1088)</f>
        <v>23.994106090373283</v>
      </c>
      <c r="AC1087" s="3">
        <f t="shared" si="157"/>
        <v>11</v>
      </c>
    </row>
    <row r="1088" spans="1:29" ht="15" customHeight="1" x14ac:dyDescent="0.25">
      <c r="A1088">
        <f t="shared" si="158"/>
        <v>23</v>
      </c>
      <c r="B1088" s="20" t="s">
        <v>2169</v>
      </c>
      <c r="C1088" s="20" t="s">
        <v>617</v>
      </c>
      <c r="D1088" s="20" t="s">
        <v>624</v>
      </c>
      <c r="E1088" s="20">
        <v>60</v>
      </c>
      <c r="F1088" s="20">
        <v>2</v>
      </c>
      <c r="G1088" s="10" t="s">
        <v>10</v>
      </c>
      <c r="H1088" s="9">
        <v>12</v>
      </c>
      <c r="I1088" s="9"/>
      <c r="J1088" s="9">
        <v>1000</v>
      </c>
      <c r="K1088" s="5">
        <f t="shared" si="159"/>
        <v>3.3333333333333335</v>
      </c>
      <c r="L1088" s="6">
        <f t="shared" si="164"/>
        <v>0</v>
      </c>
      <c r="M1088" s="3"/>
      <c r="N1088" s="11">
        <f t="shared" si="160"/>
        <v>15.333333333333334</v>
      </c>
      <c r="O1088" s="5"/>
      <c r="P1088" s="5">
        <v>1</v>
      </c>
      <c r="Q1088" s="5">
        <v>0.25</v>
      </c>
      <c r="R1088" s="12">
        <f t="shared" si="162"/>
        <v>16.583333333333336</v>
      </c>
      <c r="S1088" s="3"/>
      <c r="T1088" s="9">
        <f>SUMIFS('Shop Wastage+CS Margin'!F:F,'Shop Wastage+CS Margin'!D:D,'Franchise Wastage '!D1088,'Shop Wastage+CS Margin'!C:C,'Franchise Wastage '!C1088)</f>
        <v>35</v>
      </c>
      <c r="U1088" s="13">
        <f>SUMIFS('Shop Wastage+CS Margin'!A:A,'Shop Wastage+CS Margin'!D:D,'Franchise Wastage '!D1088,'Shop Wastage+CS Margin'!C:C,'Franchise Wastage '!C1088)</f>
        <v>5</v>
      </c>
      <c r="V1088" s="16">
        <f t="shared" si="156"/>
        <v>21.833333333333336</v>
      </c>
      <c r="W1088" s="3">
        <v>23</v>
      </c>
      <c r="X1088" s="7">
        <f t="shared" si="163"/>
        <v>6.4166666666666643</v>
      </c>
      <c r="Y1088" s="7">
        <f t="shared" si="161"/>
        <v>18.416666666666664</v>
      </c>
      <c r="AA1088" s="18">
        <f>SUMIFS(Sheet3!C:C,Sheet3!B:B,'Franchise Wastage '!D1088,Sheet3!A:A,'Franchise Wastage '!C1089)</f>
        <v>24</v>
      </c>
      <c r="AC1088" s="3">
        <f t="shared" si="157"/>
        <v>12</v>
      </c>
    </row>
    <row r="1089" spans="1:29" ht="15" customHeight="1" x14ac:dyDescent="0.25">
      <c r="A1089">
        <f t="shared" si="158"/>
        <v>23</v>
      </c>
      <c r="B1089" s="20" t="s">
        <v>2169</v>
      </c>
      <c r="C1089" s="20" t="s">
        <v>617</v>
      </c>
      <c r="D1089" s="20" t="s">
        <v>31</v>
      </c>
      <c r="E1089" s="20">
        <v>60</v>
      </c>
      <c r="F1089" s="20">
        <v>2</v>
      </c>
      <c r="G1089" s="10" t="s">
        <v>10</v>
      </c>
      <c r="H1089" s="9">
        <v>13</v>
      </c>
      <c r="I1089" s="9"/>
      <c r="J1089" s="9">
        <v>1000</v>
      </c>
      <c r="K1089" s="5">
        <f t="shared" si="159"/>
        <v>3.3333333333333335</v>
      </c>
      <c r="L1089" s="6">
        <f t="shared" si="164"/>
        <v>0</v>
      </c>
      <c r="M1089" s="3"/>
      <c r="N1089" s="11">
        <f t="shared" si="160"/>
        <v>16.333333333333332</v>
      </c>
      <c r="O1089" s="5"/>
      <c r="P1089" s="5">
        <v>1</v>
      </c>
      <c r="Q1089" s="5">
        <v>0.25</v>
      </c>
      <c r="R1089" s="12">
        <f t="shared" si="162"/>
        <v>17.583333333333332</v>
      </c>
      <c r="S1089" s="3"/>
      <c r="T1089" s="9">
        <f>SUMIFS('Shop Wastage+CS Margin'!F:F,'Shop Wastage+CS Margin'!D:D,'Franchise Wastage '!D1089,'Shop Wastage+CS Margin'!C:C,'Franchise Wastage '!C1089)</f>
        <v>35</v>
      </c>
      <c r="U1089" s="13">
        <f>SUMIFS('Shop Wastage+CS Margin'!A:A,'Shop Wastage+CS Margin'!D:D,'Franchise Wastage '!D1089,'Shop Wastage+CS Margin'!C:C,'Franchise Wastage '!C1089)</f>
        <v>5</v>
      </c>
      <c r="V1089" s="16">
        <f t="shared" si="156"/>
        <v>22.833333333333332</v>
      </c>
      <c r="W1089" s="3">
        <v>23</v>
      </c>
      <c r="X1089" s="7">
        <f t="shared" si="163"/>
        <v>5.4166666666666679</v>
      </c>
      <c r="Y1089" s="7">
        <f t="shared" si="161"/>
        <v>17.416666666666668</v>
      </c>
      <c r="AA1089" s="18">
        <f>SUMIFS(Sheet3!C:C,Sheet3!B:B,'Franchise Wastage '!D1089,Sheet3!A:A,'Franchise Wastage '!C1090)</f>
        <v>24</v>
      </c>
      <c r="AC1089" s="3">
        <f t="shared" si="157"/>
        <v>12</v>
      </c>
    </row>
    <row r="1090" spans="1:29" ht="15" customHeight="1" x14ac:dyDescent="0.25">
      <c r="A1090">
        <f t="shared" si="158"/>
        <v>23</v>
      </c>
      <c r="B1090" s="20" t="s">
        <v>2169</v>
      </c>
      <c r="C1090" s="20" t="s">
        <v>617</v>
      </c>
      <c r="D1090" s="20" t="s">
        <v>531</v>
      </c>
      <c r="E1090" s="20">
        <v>60</v>
      </c>
      <c r="F1090" s="20">
        <v>2</v>
      </c>
      <c r="G1090" s="10" t="s">
        <v>10</v>
      </c>
      <c r="H1090" s="9">
        <v>13</v>
      </c>
      <c r="I1090" s="9"/>
      <c r="J1090" s="9">
        <v>1000</v>
      </c>
      <c r="K1090" s="5">
        <f t="shared" si="159"/>
        <v>3.3333333333333335</v>
      </c>
      <c r="L1090" s="6">
        <f t="shared" si="164"/>
        <v>0</v>
      </c>
      <c r="M1090" s="3"/>
      <c r="N1090" s="11">
        <f t="shared" si="160"/>
        <v>16.333333333333332</v>
      </c>
      <c r="O1090" s="5"/>
      <c r="P1090" s="5">
        <v>1</v>
      </c>
      <c r="Q1090" s="5">
        <v>0.25</v>
      </c>
      <c r="R1090" s="12">
        <f t="shared" si="162"/>
        <v>17.583333333333332</v>
      </c>
      <c r="S1090" s="3"/>
      <c r="T1090" s="9">
        <f>SUMIFS('Shop Wastage+CS Margin'!F:F,'Shop Wastage+CS Margin'!D:D,'Franchise Wastage '!D1090,'Shop Wastage+CS Margin'!C:C,'Franchise Wastage '!C1090)</f>
        <v>35</v>
      </c>
      <c r="U1090" s="13">
        <f>SUMIFS('Shop Wastage+CS Margin'!A:A,'Shop Wastage+CS Margin'!D:D,'Franchise Wastage '!D1090,'Shop Wastage+CS Margin'!C:C,'Franchise Wastage '!C1090)</f>
        <v>5</v>
      </c>
      <c r="V1090" s="16">
        <f t="shared" si="156"/>
        <v>22.833333333333332</v>
      </c>
      <c r="W1090" s="3">
        <v>23</v>
      </c>
      <c r="X1090" s="7">
        <f t="shared" si="163"/>
        <v>5.4166666666666679</v>
      </c>
      <c r="Y1090" s="7">
        <f t="shared" si="161"/>
        <v>17.416666666666668</v>
      </c>
      <c r="AA1090" s="18">
        <f>SUMIFS(Sheet3!C:C,Sheet3!B:B,'Franchise Wastage '!D1090,Sheet3!A:A,'Franchise Wastage '!C1091)</f>
        <v>23.981481481481481</v>
      </c>
      <c r="AC1090" s="3">
        <f t="shared" si="157"/>
        <v>12</v>
      </c>
    </row>
    <row r="1091" spans="1:29" ht="15" customHeight="1" x14ac:dyDescent="0.25">
      <c r="A1091">
        <f t="shared" si="158"/>
        <v>23</v>
      </c>
      <c r="B1091" s="20" t="s">
        <v>2169</v>
      </c>
      <c r="C1091" s="20" t="s">
        <v>617</v>
      </c>
      <c r="D1091" s="20" t="s">
        <v>625</v>
      </c>
      <c r="E1091" s="20">
        <v>60</v>
      </c>
      <c r="F1091" s="20">
        <v>2</v>
      </c>
      <c r="G1091" s="10" t="s">
        <v>10</v>
      </c>
      <c r="H1091" s="9">
        <v>12</v>
      </c>
      <c r="I1091" s="9"/>
      <c r="J1091" s="9">
        <v>1000</v>
      </c>
      <c r="K1091" s="5">
        <f t="shared" si="159"/>
        <v>3.3333333333333335</v>
      </c>
      <c r="L1091" s="6">
        <f t="shared" si="164"/>
        <v>0</v>
      </c>
      <c r="M1091" s="3"/>
      <c r="N1091" s="11">
        <f t="shared" si="160"/>
        <v>15.333333333333334</v>
      </c>
      <c r="O1091" s="5"/>
      <c r="P1091" s="5">
        <v>1</v>
      </c>
      <c r="Q1091" s="5">
        <v>0.25</v>
      </c>
      <c r="R1091" s="12">
        <f t="shared" si="162"/>
        <v>16.583333333333336</v>
      </c>
      <c r="S1091" s="3"/>
      <c r="T1091" s="9">
        <f>SUMIFS('Shop Wastage+CS Margin'!F:F,'Shop Wastage+CS Margin'!D:D,'Franchise Wastage '!D1091,'Shop Wastage+CS Margin'!C:C,'Franchise Wastage '!C1091)</f>
        <v>32</v>
      </c>
      <c r="U1091" s="13">
        <f>SUMIFS('Shop Wastage+CS Margin'!A:A,'Shop Wastage+CS Margin'!D:D,'Franchise Wastage '!D1091,'Shop Wastage+CS Margin'!C:C,'Franchise Wastage '!C1091)</f>
        <v>5</v>
      </c>
      <c r="V1091" s="16">
        <f t="shared" si="156"/>
        <v>21.833333333333336</v>
      </c>
      <c r="W1091" s="3">
        <v>23</v>
      </c>
      <c r="X1091" s="7">
        <f t="shared" si="163"/>
        <v>6.4166666666666643</v>
      </c>
      <c r="Y1091" s="7">
        <f t="shared" si="161"/>
        <v>15.416666666666664</v>
      </c>
      <c r="AA1091" s="18">
        <f>SUMIFS(Sheet3!C:C,Sheet3!B:B,'Franchise Wastage '!D1091,Sheet3!A:A,'Franchise Wastage '!C1092)</f>
        <v>0</v>
      </c>
      <c r="AC1091" s="3">
        <f t="shared" si="157"/>
        <v>9</v>
      </c>
    </row>
    <row r="1092" spans="1:29" ht="15" customHeight="1" x14ac:dyDescent="0.25">
      <c r="A1092">
        <f t="shared" si="158"/>
        <v>26</v>
      </c>
      <c r="B1092" s="20" t="s">
        <v>627</v>
      </c>
      <c r="C1092" s="20" t="s">
        <v>41</v>
      </c>
      <c r="D1092" s="20" t="s">
        <v>628</v>
      </c>
      <c r="E1092" s="20">
        <v>75</v>
      </c>
      <c r="F1092" s="20">
        <v>0.76</v>
      </c>
      <c r="G1092" s="10" t="s">
        <v>10</v>
      </c>
      <c r="H1092" s="9">
        <v>18</v>
      </c>
      <c r="I1092" s="9"/>
      <c r="J1092" s="9">
        <v>1000</v>
      </c>
      <c r="K1092" s="5">
        <f t="shared" si="159"/>
        <v>1.2666666666666666</v>
      </c>
      <c r="L1092" s="6">
        <f t="shared" si="164"/>
        <v>0</v>
      </c>
      <c r="M1092" s="3"/>
      <c r="N1092" s="11">
        <f t="shared" si="160"/>
        <v>19.266666666666666</v>
      </c>
      <c r="O1092" s="5"/>
      <c r="P1092" s="5">
        <v>1</v>
      </c>
      <c r="Q1092" s="5">
        <v>0.25</v>
      </c>
      <c r="R1092" s="12">
        <f t="shared" si="162"/>
        <v>20.516666666666666</v>
      </c>
      <c r="S1092" s="3"/>
      <c r="T1092" s="9">
        <f>SUMIFS('Shop Wastage+CS Margin'!F:F,'Shop Wastage+CS Margin'!D:D,'Franchise Wastage '!D1092,'Shop Wastage+CS Margin'!C:C,'Franchise Wastage '!C1092)</f>
        <v>32</v>
      </c>
      <c r="U1092" s="13">
        <f>SUMIFS('Shop Wastage+CS Margin'!A:A,'Shop Wastage+CS Margin'!D:D,'Franchise Wastage '!D1092,'Shop Wastage+CS Margin'!C:C,'Franchise Wastage '!C1092)</f>
        <v>5</v>
      </c>
      <c r="V1092" s="16">
        <f t="shared" ref="V1092:V1126" si="165">R1092+U1092+Q1092</f>
        <v>25.766666666666666</v>
      </c>
      <c r="W1092" s="3">
        <v>26</v>
      </c>
      <c r="X1092" s="7">
        <f t="shared" si="163"/>
        <v>5.4833333333333343</v>
      </c>
      <c r="Y1092" s="7">
        <f t="shared" si="161"/>
        <v>11.483333333333334</v>
      </c>
      <c r="AA1092" s="18">
        <f>SUMIFS(Sheet3!C:C,Sheet3!B:B,'Franchise Wastage '!D1092,Sheet3!A:A,'Franchise Wastage '!C1093)</f>
        <v>0</v>
      </c>
      <c r="AC1092" s="3">
        <f t="shared" si="157"/>
        <v>6</v>
      </c>
    </row>
    <row r="1093" spans="1:29" ht="15" customHeight="1" x14ac:dyDescent="0.25">
      <c r="A1093">
        <f t="shared" si="158"/>
        <v>25</v>
      </c>
      <c r="B1093" s="20" t="s">
        <v>627</v>
      </c>
      <c r="C1093" s="20" t="s">
        <v>69</v>
      </c>
      <c r="D1093" s="20" t="s">
        <v>629</v>
      </c>
      <c r="E1093" s="20">
        <v>75</v>
      </c>
      <c r="F1093" s="20">
        <v>1</v>
      </c>
      <c r="G1093" s="10" t="s">
        <v>10</v>
      </c>
      <c r="H1093" s="9">
        <v>17</v>
      </c>
      <c r="I1093" s="9"/>
      <c r="J1093" s="9">
        <v>1000</v>
      </c>
      <c r="K1093" s="5">
        <f t="shared" si="159"/>
        <v>1.6666666666666667</v>
      </c>
      <c r="L1093" s="6">
        <f t="shared" si="164"/>
        <v>0</v>
      </c>
      <c r="M1093" s="3"/>
      <c r="N1093" s="11">
        <f t="shared" si="160"/>
        <v>18.666666666666668</v>
      </c>
      <c r="O1093" s="5"/>
      <c r="P1093" s="5">
        <v>1</v>
      </c>
      <c r="Q1093" s="5">
        <v>0.25</v>
      </c>
      <c r="R1093" s="12">
        <f t="shared" si="162"/>
        <v>19.916666666666668</v>
      </c>
      <c r="S1093" s="3"/>
      <c r="T1093" s="9">
        <f>SUMIFS('Shop Wastage+CS Margin'!F:F,'Shop Wastage+CS Margin'!D:D,'Franchise Wastage '!D1093,'Shop Wastage+CS Margin'!C:C,'Franchise Wastage '!C1093)</f>
        <v>25</v>
      </c>
      <c r="U1093" s="13">
        <f>SUMIFS('Shop Wastage+CS Margin'!A:A,'Shop Wastage+CS Margin'!D:D,'Franchise Wastage '!D1093,'Shop Wastage+CS Margin'!C:C,'Franchise Wastage '!C1093)</f>
        <v>5</v>
      </c>
      <c r="V1093" s="16">
        <f t="shared" si="165"/>
        <v>25.166666666666668</v>
      </c>
      <c r="W1093" s="3">
        <v>25</v>
      </c>
      <c r="X1093" s="7">
        <f t="shared" si="163"/>
        <v>5.0833333333333321</v>
      </c>
      <c r="Y1093" s="7">
        <f t="shared" si="161"/>
        <v>5.0833333333333321</v>
      </c>
      <c r="AA1093" s="18">
        <f>SUMIFS(Sheet3!C:C,Sheet3!B:B,'Franchise Wastage '!D1093,Sheet3!A:A,'Franchise Wastage '!C1094)</f>
        <v>0</v>
      </c>
      <c r="AC1093" s="3">
        <f t="shared" si="157"/>
        <v>0</v>
      </c>
    </row>
    <row r="1094" spans="1:29" ht="15" customHeight="1" x14ac:dyDescent="0.25">
      <c r="A1094">
        <f t="shared" si="158"/>
        <v>21</v>
      </c>
      <c r="B1094" s="20" t="s">
        <v>630</v>
      </c>
      <c r="C1094" s="20" t="s">
        <v>134</v>
      </c>
      <c r="D1094" s="20" t="s">
        <v>135</v>
      </c>
      <c r="E1094" s="20">
        <v>65</v>
      </c>
      <c r="F1094" s="20">
        <v>0.75</v>
      </c>
      <c r="G1094" s="10" t="s">
        <v>10</v>
      </c>
      <c r="H1094" s="9">
        <v>13</v>
      </c>
      <c r="I1094" s="9"/>
      <c r="J1094" s="9">
        <v>1000</v>
      </c>
      <c r="K1094" s="5">
        <f t="shared" si="159"/>
        <v>1.25</v>
      </c>
      <c r="L1094" s="6">
        <f t="shared" si="164"/>
        <v>0</v>
      </c>
      <c r="M1094" s="3"/>
      <c r="N1094" s="11">
        <f t="shared" si="160"/>
        <v>14.25</v>
      </c>
      <c r="O1094" s="5"/>
      <c r="P1094" s="5">
        <v>1</v>
      </c>
      <c r="Q1094" s="5">
        <v>0.25</v>
      </c>
      <c r="R1094" s="12">
        <f t="shared" si="162"/>
        <v>15.5</v>
      </c>
      <c r="S1094" s="3"/>
      <c r="T1094" s="9">
        <f>SUMIFS('Shop Wastage+CS Margin'!F:F,'Shop Wastage+CS Margin'!D:D,'Franchise Wastage '!D1094,'Shop Wastage+CS Margin'!C:C,'Franchise Wastage '!C1094)</f>
        <v>37</v>
      </c>
      <c r="U1094" s="13">
        <f>SUMIFS('Shop Wastage+CS Margin'!A:A,'Shop Wastage+CS Margin'!D:D,'Franchise Wastage '!D1094,'Shop Wastage+CS Margin'!C:C,'Franchise Wastage '!C1094)</f>
        <v>5</v>
      </c>
      <c r="V1094" s="16">
        <f t="shared" si="165"/>
        <v>20.75</v>
      </c>
      <c r="W1094" s="3">
        <v>21</v>
      </c>
      <c r="X1094" s="7">
        <f t="shared" si="163"/>
        <v>5.5</v>
      </c>
      <c r="Y1094" s="7">
        <f t="shared" si="161"/>
        <v>21.5</v>
      </c>
      <c r="AA1094" s="18">
        <f>SUMIFS(Sheet3!C:C,Sheet3!B:B,'Franchise Wastage '!D1094,Sheet3!A:A,'Franchise Wastage '!C1095)</f>
        <v>0</v>
      </c>
      <c r="AC1094" s="3">
        <f t="shared" si="157"/>
        <v>16</v>
      </c>
    </row>
    <row r="1095" spans="1:29" ht="15" customHeight="1" x14ac:dyDescent="0.25">
      <c r="A1095">
        <f t="shared" si="158"/>
        <v>21</v>
      </c>
      <c r="B1095" s="20" t="s">
        <v>630</v>
      </c>
      <c r="C1095" s="20" t="s">
        <v>299</v>
      </c>
      <c r="D1095" s="20" t="s">
        <v>14</v>
      </c>
      <c r="E1095" s="20">
        <v>65</v>
      </c>
      <c r="F1095" s="20">
        <v>0.75</v>
      </c>
      <c r="G1095" s="10" t="s">
        <v>10</v>
      </c>
      <c r="H1095" s="9">
        <v>13</v>
      </c>
      <c r="I1095" s="9"/>
      <c r="J1095" s="9">
        <v>1000</v>
      </c>
      <c r="K1095" s="5">
        <f t="shared" si="159"/>
        <v>1.25</v>
      </c>
      <c r="L1095" s="6">
        <f t="shared" si="164"/>
        <v>0</v>
      </c>
      <c r="M1095" s="3"/>
      <c r="N1095" s="11">
        <f t="shared" si="160"/>
        <v>14.25</v>
      </c>
      <c r="O1095" s="5"/>
      <c r="P1095" s="5">
        <v>1</v>
      </c>
      <c r="Q1095" s="5">
        <v>0.25</v>
      </c>
      <c r="R1095" s="12">
        <f t="shared" si="162"/>
        <v>15.5</v>
      </c>
      <c r="S1095" s="3"/>
      <c r="T1095" s="9">
        <f>SUMIFS('Shop Wastage+CS Margin'!F:F,'Shop Wastage+CS Margin'!D:D,'Franchise Wastage '!D1095,'Shop Wastage+CS Margin'!C:C,'Franchise Wastage '!C1095)</f>
        <v>34</v>
      </c>
      <c r="U1095" s="13">
        <f>SUMIFS('Shop Wastage+CS Margin'!A:A,'Shop Wastage+CS Margin'!D:D,'Franchise Wastage '!D1095,'Shop Wastage+CS Margin'!C:C,'Franchise Wastage '!C1095)</f>
        <v>5</v>
      </c>
      <c r="V1095" s="16">
        <f t="shared" si="165"/>
        <v>20.75</v>
      </c>
      <c r="W1095" s="3">
        <v>21</v>
      </c>
      <c r="X1095" s="7">
        <f t="shared" si="163"/>
        <v>5.5</v>
      </c>
      <c r="Y1095" s="7">
        <f t="shared" si="161"/>
        <v>18.5</v>
      </c>
      <c r="AA1095" s="18">
        <f>SUMIFS(Sheet3!C:C,Sheet3!B:B,'Franchise Wastage '!D1095,Sheet3!A:A,'Franchise Wastage '!C1096)</f>
        <v>0</v>
      </c>
      <c r="AC1095" s="3">
        <f t="shared" ref="AC1095:AC1155" si="166">T1095-W1095</f>
        <v>13</v>
      </c>
    </row>
    <row r="1096" spans="1:29" ht="15" customHeight="1" x14ac:dyDescent="0.25">
      <c r="A1096">
        <f t="shared" si="158"/>
        <v>22</v>
      </c>
      <c r="B1096" s="20" t="s">
        <v>630</v>
      </c>
      <c r="C1096" s="20" t="s">
        <v>38</v>
      </c>
      <c r="D1096" s="20" t="s">
        <v>39</v>
      </c>
      <c r="E1096" s="20">
        <v>65</v>
      </c>
      <c r="F1096" s="20">
        <v>0.85</v>
      </c>
      <c r="G1096" s="10" t="s">
        <v>10</v>
      </c>
      <c r="H1096" s="9">
        <v>14</v>
      </c>
      <c r="I1096" s="9"/>
      <c r="J1096" s="9">
        <v>1000</v>
      </c>
      <c r="K1096" s="5">
        <f t="shared" si="159"/>
        <v>1.4166666666666667</v>
      </c>
      <c r="L1096" s="6">
        <f t="shared" si="164"/>
        <v>0</v>
      </c>
      <c r="M1096" s="3"/>
      <c r="N1096" s="11">
        <f t="shared" si="160"/>
        <v>15.416666666666666</v>
      </c>
      <c r="O1096" s="5"/>
      <c r="P1096" s="5">
        <v>1</v>
      </c>
      <c r="Q1096" s="5">
        <v>0.25</v>
      </c>
      <c r="R1096" s="12">
        <f t="shared" si="162"/>
        <v>16.666666666666664</v>
      </c>
      <c r="S1096" s="3"/>
      <c r="T1096" s="9">
        <f>SUMIFS('Shop Wastage+CS Margin'!F:F,'Shop Wastage+CS Margin'!D:D,'Franchise Wastage '!D1096,'Shop Wastage+CS Margin'!C:C,'Franchise Wastage '!C1096)</f>
        <v>32</v>
      </c>
      <c r="U1096" s="13">
        <f>SUMIFS('Shop Wastage+CS Margin'!A:A,'Shop Wastage+CS Margin'!D:D,'Franchise Wastage '!D1096,'Shop Wastage+CS Margin'!C:C,'Franchise Wastage '!C1096)</f>
        <v>5</v>
      </c>
      <c r="V1096" s="16">
        <f t="shared" si="165"/>
        <v>21.916666666666664</v>
      </c>
      <c r="W1096" s="3">
        <v>22</v>
      </c>
      <c r="X1096" s="7">
        <f t="shared" si="163"/>
        <v>5.3333333333333357</v>
      </c>
      <c r="Y1096" s="7">
        <f t="shared" si="161"/>
        <v>15.333333333333336</v>
      </c>
      <c r="AA1096" s="18">
        <f>SUMIFS(Sheet3!C:C,Sheet3!B:B,'Franchise Wastage '!D1096,Sheet3!A:A,'Franchise Wastage '!C1097)</f>
        <v>21.88372093023256</v>
      </c>
      <c r="AC1096" s="3">
        <f t="shared" si="166"/>
        <v>10</v>
      </c>
    </row>
    <row r="1097" spans="1:29" ht="15" customHeight="1" x14ac:dyDescent="0.25">
      <c r="A1097">
        <f t="shared" si="158"/>
        <v>22</v>
      </c>
      <c r="B1097" s="20" t="s">
        <v>630</v>
      </c>
      <c r="C1097" s="20" t="s">
        <v>38</v>
      </c>
      <c r="D1097" s="20" t="s">
        <v>40</v>
      </c>
      <c r="E1097" s="20">
        <v>65</v>
      </c>
      <c r="F1097" s="20">
        <v>0.85</v>
      </c>
      <c r="G1097" s="10" t="s">
        <v>10</v>
      </c>
      <c r="H1097" s="9">
        <v>14</v>
      </c>
      <c r="I1097" s="9"/>
      <c r="J1097" s="9">
        <v>1000</v>
      </c>
      <c r="K1097" s="5">
        <f t="shared" si="159"/>
        <v>1.4166666666666667</v>
      </c>
      <c r="L1097" s="6">
        <f t="shared" si="164"/>
        <v>0</v>
      </c>
      <c r="M1097" s="3"/>
      <c r="N1097" s="11">
        <f t="shared" si="160"/>
        <v>15.416666666666666</v>
      </c>
      <c r="O1097" s="5"/>
      <c r="P1097" s="5">
        <v>1</v>
      </c>
      <c r="Q1097" s="5">
        <v>0.25</v>
      </c>
      <c r="R1097" s="12">
        <f t="shared" si="162"/>
        <v>16.666666666666664</v>
      </c>
      <c r="S1097" s="3"/>
      <c r="T1097" s="9">
        <f>SUMIFS('Shop Wastage+CS Margin'!F:F,'Shop Wastage+CS Margin'!D:D,'Franchise Wastage '!D1097,'Shop Wastage+CS Margin'!C:C,'Franchise Wastage '!C1097)</f>
        <v>35</v>
      </c>
      <c r="U1097" s="13">
        <f>SUMIFS('Shop Wastage+CS Margin'!A:A,'Shop Wastage+CS Margin'!D:D,'Franchise Wastage '!D1097,'Shop Wastage+CS Margin'!C:C,'Franchise Wastage '!C1097)</f>
        <v>5</v>
      </c>
      <c r="V1097" s="16">
        <f t="shared" si="165"/>
        <v>21.916666666666664</v>
      </c>
      <c r="W1097" s="3">
        <v>22</v>
      </c>
      <c r="X1097" s="7">
        <f t="shared" si="163"/>
        <v>5.3333333333333357</v>
      </c>
      <c r="Y1097" s="7">
        <f t="shared" si="161"/>
        <v>18.333333333333336</v>
      </c>
      <c r="AA1097" s="18">
        <f>SUMIFS(Sheet3!C:C,Sheet3!B:B,'Franchise Wastage '!D1097,Sheet3!A:A,'Franchise Wastage '!C1098)</f>
        <v>0</v>
      </c>
      <c r="AC1097" s="3">
        <f t="shared" si="166"/>
        <v>13</v>
      </c>
    </row>
    <row r="1098" spans="1:29" ht="15" customHeight="1" x14ac:dyDescent="0.25">
      <c r="A1098">
        <f t="shared" si="158"/>
        <v>22</v>
      </c>
      <c r="B1098" s="20" t="s">
        <v>630</v>
      </c>
      <c r="C1098" s="20" t="s">
        <v>38</v>
      </c>
      <c r="D1098" s="20" t="s">
        <v>480</v>
      </c>
      <c r="E1098" s="20">
        <v>65</v>
      </c>
      <c r="F1098" s="20">
        <v>0.85</v>
      </c>
      <c r="G1098" s="10" t="s">
        <v>10</v>
      </c>
      <c r="H1098" s="9">
        <v>14.5</v>
      </c>
      <c r="I1098" s="9"/>
      <c r="J1098" s="9">
        <v>1000</v>
      </c>
      <c r="K1098" s="5">
        <f t="shared" si="159"/>
        <v>1.4166666666666667</v>
      </c>
      <c r="L1098" s="6">
        <f t="shared" si="164"/>
        <v>0</v>
      </c>
      <c r="M1098" s="3"/>
      <c r="N1098" s="11">
        <f t="shared" si="160"/>
        <v>15.916666666666666</v>
      </c>
      <c r="O1098" s="5"/>
      <c r="P1098" s="5">
        <v>1</v>
      </c>
      <c r="Q1098" s="5">
        <v>0.25</v>
      </c>
      <c r="R1098" s="12">
        <f t="shared" si="162"/>
        <v>17.166666666666664</v>
      </c>
      <c r="S1098" s="3"/>
      <c r="T1098" s="9">
        <f>SUMIFS('Shop Wastage+CS Margin'!F:F,'Shop Wastage+CS Margin'!D:D,'Franchise Wastage '!D1098,'Shop Wastage+CS Margin'!C:C,'Franchise Wastage '!C1098)</f>
        <v>32</v>
      </c>
      <c r="U1098" s="13">
        <f>SUMIFS('Shop Wastage+CS Margin'!A:A,'Shop Wastage+CS Margin'!D:D,'Franchise Wastage '!D1098,'Shop Wastage+CS Margin'!C:C,'Franchise Wastage '!C1098)</f>
        <v>5</v>
      </c>
      <c r="V1098" s="16">
        <f t="shared" si="165"/>
        <v>22.416666666666664</v>
      </c>
      <c r="W1098" s="3">
        <v>22</v>
      </c>
      <c r="X1098" s="7">
        <f t="shared" si="163"/>
        <v>4.8333333333333357</v>
      </c>
      <c r="Y1098" s="7">
        <f t="shared" si="161"/>
        <v>14.833333333333336</v>
      </c>
      <c r="AA1098" s="18">
        <f>SUMIFS(Sheet3!C:C,Sheet3!B:B,'Franchise Wastage '!D1098,Sheet3!A:A,'Franchise Wastage '!C1099)</f>
        <v>0</v>
      </c>
      <c r="AC1098" s="3">
        <f t="shared" si="166"/>
        <v>10</v>
      </c>
    </row>
    <row r="1099" spans="1:29" ht="15" customHeight="1" x14ac:dyDescent="0.25">
      <c r="A1099">
        <f t="shared" si="158"/>
        <v>20.5</v>
      </c>
      <c r="B1099" s="20" t="s">
        <v>630</v>
      </c>
      <c r="C1099" s="20" t="s">
        <v>158</v>
      </c>
      <c r="D1099" s="20" t="s">
        <v>252</v>
      </c>
      <c r="E1099" s="20">
        <v>65</v>
      </c>
      <c r="F1099" s="20">
        <v>1.1000000000000001</v>
      </c>
      <c r="G1099" s="10" t="s">
        <v>10</v>
      </c>
      <c r="H1099" s="9">
        <v>13</v>
      </c>
      <c r="I1099" s="9"/>
      <c r="J1099" s="9">
        <v>1000</v>
      </c>
      <c r="K1099" s="5">
        <f t="shared" si="159"/>
        <v>1.8333333333333333</v>
      </c>
      <c r="L1099" s="6">
        <f t="shared" si="164"/>
        <v>0</v>
      </c>
      <c r="M1099" s="3"/>
      <c r="N1099" s="11">
        <f t="shared" si="160"/>
        <v>14.833333333333334</v>
      </c>
      <c r="O1099" s="5"/>
      <c r="P1099" s="5">
        <v>1</v>
      </c>
      <c r="Q1099" s="5">
        <v>0.25</v>
      </c>
      <c r="R1099" s="12">
        <f t="shared" si="162"/>
        <v>16.083333333333336</v>
      </c>
      <c r="S1099" s="3"/>
      <c r="T1099" s="9">
        <f>SUMIFS('Shop Wastage+CS Margin'!F:F,'Shop Wastage+CS Margin'!D:D,'Franchise Wastage '!D1099,'Shop Wastage+CS Margin'!C:C,'Franchise Wastage '!C1099)</f>
        <v>30</v>
      </c>
      <c r="U1099" s="13">
        <f>SUMIFS('Shop Wastage+CS Margin'!A:A,'Shop Wastage+CS Margin'!D:D,'Franchise Wastage '!D1099,'Shop Wastage+CS Margin'!C:C,'Franchise Wastage '!C1099)</f>
        <v>5</v>
      </c>
      <c r="V1099" s="16">
        <f t="shared" si="165"/>
        <v>21.333333333333336</v>
      </c>
      <c r="W1099" s="3">
        <v>20.5</v>
      </c>
      <c r="X1099" s="7">
        <f t="shared" si="163"/>
        <v>4.4166666666666643</v>
      </c>
      <c r="Y1099" s="7">
        <f t="shared" si="161"/>
        <v>13.916666666666664</v>
      </c>
      <c r="AA1099" s="18">
        <f>SUMIFS(Sheet3!C:C,Sheet3!B:B,'Franchise Wastage '!D1099,Sheet3!A:A,'Franchise Wastage '!C1100)</f>
        <v>0</v>
      </c>
      <c r="AC1099" s="3">
        <f t="shared" si="166"/>
        <v>9.5</v>
      </c>
    </row>
    <row r="1100" spans="1:29" ht="15" customHeight="1" x14ac:dyDescent="0.25">
      <c r="A1100">
        <f t="shared" si="158"/>
        <v>20.5</v>
      </c>
      <c r="B1100" s="20" t="s">
        <v>630</v>
      </c>
      <c r="C1100" s="20" t="s">
        <v>158</v>
      </c>
      <c r="D1100" s="20" t="s">
        <v>256</v>
      </c>
      <c r="E1100" s="20">
        <v>65</v>
      </c>
      <c r="F1100" s="20">
        <v>0.95</v>
      </c>
      <c r="G1100" s="10" t="s">
        <v>10</v>
      </c>
      <c r="H1100" s="9">
        <v>13</v>
      </c>
      <c r="I1100" s="9"/>
      <c r="J1100" s="9">
        <v>1000</v>
      </c>
      <c r="K1100" s="5">
        <f t="shared" si="159"/>
        <v>1.5833333333333333</v>
      </c>
      <c r="L1100" s="6">
        <f t="shared" si="164"/>
        <v>0</v>
      </c>
      <c r="M1100" s="3"/>
      <c r="N1100" s="11">
        <f t="shared" si="160"/>
        <v>14.583333333333334</v>
      </c>
      <c r="O1100" s="5"/>
      <c r="P1100" s="5">
        <v>1</v>
      </c>
      <c r="Q1100" s="5">
        <v>0.25</v>
      </c>
      <c r="R1100" s="12">
        <f t="shared" si="162"/>
        <v>15.833333333333334</v>
      </c>
      <c r="S1100" s="3"/>
      <c r="T1100" s="9">
        <f>SUMIFS('Shop Wastage+CS Margin'!F:F,'Shop Wastage+CS Margin'!D:D,'Franchise Wastage '!D1100,'Shop Wastage+CS Margin'!C:C,'Franchise Wastage '!C1100)</f>
        <v>30</v>
      </c>
      <c r="U1100" s="13">
        <f>SUMIFS('Shop Wastage+CS Margin'!A:A,'Shop Wastage+CS Margin'!D:D,'Franchise Wastage '!D1100,'Shop Wastage+CS Margin'!C:C,'Franchise Wastage '!C1100)</f>
        <v>5</v>
      </c>
      <c r="V1100" s="16">
        <f t="shared" si="165"/>
        <v>21.083333333333336</v>
      </c>
      <c r="W1100" s="3">
        <v>20.5</v>
      </c>
      <c r="X1100" s="7">
        <f t="shared" si="163"/>
        <v>4.6666666666666661</v>
      </c>
      <c r="Y1100" s="7">
        <f t="shared" si="161"/>
        <v>14.166666666666666</v>
      </c>
      <c r="AA1100" s="18">
        <f>SUMIFS(Sheet3!C:C,Sheet3!B:B,'Franchise Wastage '!D1100,Sheet3!A:A,'Franchise Wastage '!C1101)</f>
        <v>21.058823529411764</v>
      </c>
      <c r="AC1100" s="3">
        <f t="shared" si="166"/>
        <v>9.5</v>
      </c>
    </row>
    <row r="1101" spans="1:29" ht="15" customHeight="1" x14ac:dyDescent="0.25">
      <c r="A1101">
        <f t="shared" si="158"/>
        <v>20.5</v>
      </c>
      <c r="B1101" s="20" t="s">
        <v>630</v>
      </c>
      <c r="C1101" s="20" t="s">
        <v>158</v>
      </c>
      <c r="D1101" s="20" t="s">
        <v>159</v>
      </c>
      <c r="E1101" s="20">
        <v>65</v>
      </c>
      <c r="F1101" s="20">
        <v>0.95</v>
      </c>
      <c r="G1101" s="10" t="s">
        <v>10</v>
      </c>
      <c r="H1101" s="9">
        <v>13</v>
      </c>
      <c r="I1101" s="9"/>
      <c r="J1101" s="9">
        <v>1000</v>
      </c>
      <c r="K1101" s="5">
        <f t="shared" si="159"/>
        <v>1.5833333333333333</v>
      </c>
      <c r="L1101" s="6">
        <f t="shared" si="164"/>
        <v>0</v>
      </c>
      <c r="M1101" s="3"/>
      <c r="N1101" s="11">
        <f t="shared" si="160"/>
        <v>14.583333333333334</v>
      </c>
      <c r="O1101" s="5"/>
      <c r="P1101" s="5">
        <v>1</v>
      </c>
      <c r="Q1101" s="5">
        <v>0.25</v>
      </c>
      <c r="R1101" s="12">
        <f t="shared" si="162"/>
        <v>15.833333333333334</v>
      </c>
      <c r="S1101" s="3"/>
      <c r="T1101" s="9">
        <f>SUMIFS('Shop Wastage+CS Margin'!F:F,'Shop Wastage+CS Margin'!D:D,'Franchise Wastage '!D1101,'Shop Wastage+CS Margin'!C:C,'Franchise Wastage '!C1101)</f>
        <v>30</v>
      </c>
      <c r="U1101" s="13">
        <f>SUMIFS('Shop Wastage+CS Margin'!A:A,'Shop Wastage+CS Margin'!D:D,'Franchise Wastage '!D1101,'Shop Wastage+CS Margin'!C:C,'Franchise Wastage '!C1101)</f>
        <v>5</v>
      </c>
      <c r="V1101" s="16">
        <f t="shared" si="165"/>
        <v>21.083333333333336</v>
      </c>
      <c r="W1101" s="3">
        <v>20.5</v>
      </c>
      <c r="X1101" s="7">
        <f t="shared" si="163"/>
        <v>4.6666666666666661</v>
      </c>
      <c r="Y1101" s="7">
        <f t="shared" si="161"/>
        <v>14.166666666666666</v>
      </c>
      <c r="AA1101" s="18">
        <f>SUMIFS(Sheet3!C:C,Sheet3!B:B,'Franchise Wastage '!D1101,Sheet3!A:A,'Franchise Wastage '!C1102)</f>
        <v>0</v>
      </c>
      <c r="AC1101" s="3">
        <f t="shared" si="166"/>
        <v>9.5</v>
      </c>
    </row>
    <row r="1102" spans="1:29" ht="15" customHeight="1" x14ac:dyDescent="0.25">
      <c r="A1102">
        <f t="shared" si="158"/>
        <v>20</v>
      </c>
      <c r="B1102" s="20" t="s">
        <v>630</v>
      </c>
      <c r="C1102" s="20" t="s">
        <v>160</v>
      </c>
      <c r="D1102" s="20" t="s">
        <v>161</v>
      </c>
      <c r="E1102" s="20">
        <v>65</v>
      </c>
      <c r="F1102" s="20">
        <v>0.65</v>
      </c>
      <c r="G1102" s="10" t="s">
        <v>10</v>
      </c>
      <c r="H1102" s="9">
        <v>12</v>
      </c>
      <c r="I1102" s="9"/>
      <c r="J1102" s="9">
        <v>1000</v>
      </c>
      <c r="K1102" s="5">
        <f t="shared" si="159"/>
        <v>1.0833333333333333</v>
      </c>
      <c r="L1102" s="6">
        <f t="shared" si="164"/>
        <v>0</v>
      </c>
      <c r="M1102" s="3"/>
      <c r="N1102" s="11">
        <f t="shared" si="160"/>
        <v>13.083333333333334</v>
      </c>
      <c r="O1102" s="5"/>
      <c r="P1102" s="5">
        <v>1</v>
      </c>
      <c r="Q1102" s="5">
        <v>0.25</v>
      </c>
      <c r="R1102" s="12">
        <f t="shared" si="162"/>
        <v>14.333333333333334</v>
      </c>
      <c r="S1102" s="3"/>
      <c r="T1102" s="9">
        <f>SUMIFS('Shop Wastage+CS Margin'!F:F,'Shop Wastage+CS Margin'!D:D,'Franchise Wastage '!D1102,'Shop Wastage+CS Margin'!C:C,'Franchise Wastage '!C1102)</f>
        <v>35</v>
      </c>
      <c r="U1102" s="13">
        <f>SUMIFS('Shop Wastage+CS Margin'!A:A,'Shop Wastage+CS Margin'!D:D,'Franchise Wastage '!D1102,'Shop Wastage+CS Margin'!C:C,'Franchise Wastage '!C1102)</f>
        <v>5</v>
      </c>
      <c r="V1102" s="16">
        <f t="shared" si="165"/>
        <v>19.583333333333336</v>
      </c>
      <c r="W1102" s="3">
        <v>20</v>
      </c>
      <c r="X1102" s="7">
        <f t="shared" si="163"/>
        <v>5.6666666666666661</v>
      </c>
      <c r="Y1102" s="7">
        <f t="shared" si="161"/>
        <v>20.666666666666664</v>
      </c>
      <c r="AA1102" s="18">
        <f>SUMIFS(Sheet3!C:C,Sheet3!B:B,'Franchise Wastage '!D1102,Sheet3!A:A,'Franchise Wastage '!C1103)</f>
        <v>0</v>
      </c>
      <c r="AC1102" s="3">
        <f t="shared" si="166"/>
        <v>15</v>
      </c>
    </row>
    <row r="1103" spans="1:29" ht="15" customHeight="1" x14ac:dyDescent="0.25">
      <c r="A1103">
        <f t="shared" si="158"/>
        <v>21</v>
      </c>
      <c r="B1103" s="20" t="s">
        <v>630</v>
      </c>
      <c r="C1103" s="20" t="s">
        <v>489</v>
      </c>
      <c r="D1103" s="20" t="s">
        <v>490</v>
      </c>
      <c r="E1103" s="20">
        <v>65</v>
      </c>
      <c r="F1103" s="20">
        <v>0.65</v>
      </c>
      <c r="G1103" s="10" t="s">
        <v>10</v>
      </c>
      <c r="H1103" s="9">
        <v>14</v>
      </c>
      <c r="I1103" s="9"/>
      <c r="J1103" s="9">
        <v>1000</v>
      </c>
      <c r="K1103" s="5">
        <f t="shared" si="159"/>
        <v>1.0833333333333333</v>
      </c>
      <c r="L1103" s="6">
        <f t="shared" si="164"/>
        <v>0</v>
      </c>
      <c r="M1103" s="3"/>
      <c r="N1103" s="11">
        <f t="shared" si="160"/>
        <v>15.083333333333334</v>
      </c>
      <c r="O1103" s="5"/>
      <c r="P1103" s="5">
        <v>1</v>
      </c>
      <c r="Q1103" s="5">
        <v>0.25</v>
      </c>
      <c r="R1103" s="12">
        <f t="shared" si="162"/>
        <v>16.333333333333336</v>
      </c>
      <c r="S1103" s="3"/>
      <c r="T1103" s="9">
        <f>SUMIFS('Shop Wastage+CS Margin'!F:F,'Shop Wastage+CS Margin'!D:D,'Franchise Wastage '!D1103,'Shop Wastage+CS Margin'!C:C,'Franchise Wastage '!C1103)</f>
        <v>38</v>
      </c>
      <c r="U1103" s="13">
        <f>SUMIFS('Shop Wastage+CS Margin'!A:A,'Shop Wastage+CS Margin'!D:D,'Franchise Wastage '!D1103,'Shop Wastage+CS Margin'!C:C,'Franchise Wastage '!C1103)</f>
        <v>5</v>
      </c>
      <c r="V1103" s="16">
        <f t="shared" si="165"/>
        <v>21.583333333333336</v>
      </c>
      <c r="W1103" s="3">
        <v>21</v>
      </c>
      <c r="X1103" s="7">
        <f t="shared" si="163"/>
        <v>4.6666666666666643</v>
      </c>
      <c r="Y1103" s="7">
        <f t="shared" si="161"/>
        <v>21.666666666666664</v>
      </c>
      <c r="AA1103" s="18">
        <f>SUMIFS(Sheet3!C:C,Sheet3!B:B,'Franchise Wastage '!D1103,Sheet3!A:A,'Franchise Wastage '!C1104)</f>
        <v>0</v>
      </c>
      <c r="AC1103" s="3">
        <f t="shared" si="166"/>
        <v>17</v>
      </c>
    </row>
    <row r="1104" spans="1:29" ht="15" customHeight="1" x14ac:dyDescent="0.25">
      <c r="A1104">
        <f t="shared" si="158"/>
        <v>20</v>
      </c>
      <c r="B1104" s="20" t="s">
        <v>630</v>
      </c>
      <c r="C1104" s="20" t="s">
        <v>164</v>
      </c>
      <c r="D1104" s="20" t="s">
        <v>631</v>
      </c>
      <c r="E1104" s="20">
        <v>65</v>
      </c>
      <c r="F1104" s="20">
        <v>0.75</v>
      </c>
      <c r="G1104" s="10" t="s">
        <v>10</v>
      </c>
      <c r="H1104" s="9">
        <v>13</v>
      </c>
      <c r="I1104" s="9"/>
      <c r="J1104" s="9">
        <v>1000</v>
      </c>
      <c r="K1104" s="5">
        <f t="shared" si="159"/>
        <v>1.25</v>
      </c>
      <c r="L1104" s="6">
        <f t="shared" si="164"/>
        <v>0</v>
      </c>
      <c r="M1104" s="3"/>
      <c r="N1104" s="11">
        <f t="shared" si="160"/>
        <v>14.25</v>
      </c>
      <c r="O1104" s="5"/>
      <c r="P1104" s="5">
        <v>1</v>
      </c>
      <c r="Q1104" s="5">
        <v>0.25</v>
      </c>
      <c r="R1104" s="12">
        <f t="shared" si="162"/>
        <v>15.5</v>
      </c>
      <c r="S1104" s="3"/>
      <c r="T1104" s="9">
        <f>SUMIFS('Shop Wastage+CS Margin'!F:F,'Shop Wastage+CS Margin'!D:D,'Franchise Wastage '!D1104,'Shop Wastage+CS Margin'!C:C,'Franchise Wastage '!C1104)</f>
        <v>30</v>
      </c>
      <c r="U1104" s="13">
        <f>SUMIFS('Shop Wastage+CS Margin'!A:A,'Shop Wastage+CS Margin'!D:D,'Franchise Wastage '!D1104,'Shop Wastage+CS Margin'!C:C,'Franchise Wastage '!C1104)</f>
        <v>5</v>
      </c>
      <c r="V1104" s="16">
        <f t="shared" si="165"/>
        <v>20.75</v>
      </c>
      <c r="W1104" s="3">
        <v>20</v>
      </c>
      <c r="X1104" s="7">
        <f t="shared" si="163"/>
        <v>4.5</v>
      </c>
      <c r="Y1104" s="7">
        <f t="shared" si="161"/>
        <v>14.5</v>
      </c>
      <c r="AA1104" s="18">
        <f>SUMIFS(Sheet3!C:C,Sheet3!B:B,'Franchise Wastage '!D1104,Sheet3!A:A,'Franchise Wastage '!C1105)</f>
        <v>0</v>
      </c>
      <c r="AC1104" s="3">
        <f t="shared" si="166"/>
        <v>10</v>
      </c>
    </row>
    <row r="1105" spans="1:29" ht="15" customHeight="1" x14ac:dyDescent="0.25">
      <c r="A1105">
        <f t="shared" si="158"/>
        <v>20.5</v>
      </c>
      <c r="B1105" s="20" t="s">
        <v>630</v>
      </c>
      <c r="C1105" s="20" t="s">
        <v>327</v>
      </c>
      <c r="D1105" s="20" t="s">
        <v>594</v>
      </c>
      <c r="E1105" s="20">
        <v>65</v>
      </c>
      <c r="F1105" s="20">
        <v>0.65</v>
      </c>
      <c r="G1105" s="10" t="s">
        <v>10</v>
      </c>
      <c r="H1105" s="9">
        <v>13</v>
      </c>
      <c r="I1105" s="9"/>
      <c r="J1105" s="9">
        <v>1000</v>
      </c>
      <c r="K1105" s="5">
        <f t="shared" si="159"/>
        <v>1.0833333333333333</v>
      </c>
      <c r="L1105" s="6">
        <f t="shared" si="164"/>
        <v>0</v>
      </c>
      <c r="M1105" s="3"/>
      <c r="N1105" s="11">
        <f t="shared" si="160"/>
        <v>14.083333333333334</v>
      </c>
      <c r="O1105" s="5"/>
      <c r="P1105" s="5">
        <v>1</v>
      </c>
      <c r="Q1105" s="5">
        <v>0.25</v>
      </c>
      <c r="R1105" s="12">
        <f t="shared" si="162"/>
        <v>15.333333333333334</v>
      </c>
      <c r="S1105" s="3"/>
      <c r="T1105" s="9">
        <f>SUMIFS('Shop Wastage+CS Margin'!F:F,'Shop Wastage+CS Margin'!D:D,'Franchise Wastage '!D1105,'Shop Wastage+CS Margin'!C:C,'Franchise Wastage '!C1105)</f>
        <v>31</v>
      </c>
      <c r="U1105" s="13">
        <f>SUMIFS('Shop Wastage+CS Margin'!A:A,'Shop Wastage+CS Margin'!D:D,'Franchise Wastage '!D1105,'Shop Wastage+CS Margin'!C:C,'Franchise Wastage '!C1105)</f>
        <v>5</v>
      </c>
      <c r="V1105" s="16">
        <f t="shared" si="165"/>
        <v>20.583333333333336</v>
      </c>
      <c r="W1105" s="3">
        <v>20.5</v>
      </c>
      <c r="X1105" s="7">
        <f t="shared" si="163"/>
        <v>5.1666666666666661</v>
      </c>
      <c r="Y1105" s="7">
        <f t="shared" si="161"/>
        <v>15.666666666666666</v>
      </c>
      <c r="AA1105" s="18">
        <f>SUMIFS(Sheet3!C:C,Sheet3!B:B,'Franchise Wastage '!D1105,Sheet3!A:A,'Franchise Wastage '!C1106)</f>
        <v>0</v>
      </c>
      <c r="AC1105" s="3">
        <f t="shared" si="166"/>
        <v>10.5</v>
      </c>
    </row>
    <row r="1106" spans="1:29" ht="15" customHeight="1" x14ac:dyDescent="0.25">
      <c r="A1106">
        <f t="shared" si="158"/>
        <v>20.5</v>
      </c>
      <c r="B1106" s="20" t="s">
        <v>630</v>
      </c>
      <c r="C1106" s="20" t="s">
        <v>327</v>
      </c>
      <c r="D1106" s="20" t="s">
        <v>328</v>
      </c>
      <c r="E1106" s="20">
        <v>65</v>
      </c>
      <c r="F1106" s="20">
        <v>0.75</v>
      </c>
      <c r="G1106" s="10" t="s">
        <v>10</v>
      </c>
      <c r="H1106" s="9">
        <v>13</v>
      </c>
      <c r="I1106" s="9"/>
      <c r="J1106" s="9">
        <v>1000</v>
      </c>
      <c r="K1106" s="5">
        <f t="shared" si="159"/>
        <v>1.25</v>
      </c>
      <c r="L1106" s="6">
        <f t="shared" si="164"/>
        <v>0</v>
      </c>
      <c r="M1106" s="3"/>
      <c r="N1106" s="11">
        <f t="shared" si="160"/>
        <v>14.25</v>
      </c>
      <c r="O1106" s="5"/>
      <c r="P1106" s="5">
        <v>1</v>
      </c>
      <c r="Q1106" s="5">
        <v>0.25</v>
      </c>
      <c r="R1106" s="12">
        <f t="shared" si="162"/>
        <v>15.5</v>
      </c>
      <c r="S1106" s="3"/>
      <c r="T1106" s="9">
        <f>SUMIFS('Shop Wastage+CS Margin'!F:F,'Shop Wastage+CS Margin'!D:D,'Franchise Wastage '!D1106,'Shop Wastage+CS Margin'!C:C,'Franchise Wastage '!C1106)</f>
        <v>34</v>
      </c>
      <c r="U1106" s="13">
        <f>SUMIFS('Shop Wastage+CS Margin'!A:A,'Shop Wastage+CS Margin'!D:D,'Franchise Wastage '!D1106,'Shop Wastage+CS Margin'!C:C,'Franchise Wastage '!C1106)</f>
        <v>5</v>
      </c>
      <c r="V1106" s="16">
        <f t="shared" si="165"/>
        <v>20.75</v>
      </c>
      <c r="W1106" s="3">
        <v>20.5</v>
      </c>
      <c r="X1106" s="7">
        <f t="shared" si="163"/>
        <v>5</v>
      </c>
      <c r="Y1106" s="7">
        <f t="shared" si="161"/>
        <v>18.5</v>
      </c>
      <c r="AA1106" s="18">
        <f>SUMIFS(Sheet3!C:C,Sheet3!B:B,'Franchise Wastage '!D1106,Sheet3!A:A,'Franchise Wastage '!C1107)</f>
        <v>19.111111111111111</v>
      </c>
      <c r="AC1106" s="3">
        <f t="shared" si="166"/>
        <v>13.5</v>
      </c>
    </row>
    <row r="1107" spans="1:29" ht="15" customHeight="1" x14ac:dyDescent="0.25">
      <c r="A1107">
        <f t="shared" si="158"/>
        <v>18.5</v>
      </c>
      <c r="B1107" s="20" t="s">
        <v>630</v>
      </c>
      <c r="C1107" s="20" t="s">
        <v>327</v>
      </c>
      <c r="D1107" s="20" t="s">
        <v>329</v>
      </c>
      <c r="E1107" s="20">
        <v>65</v>
      </c>
      <c r="F1107" s="20">
        <v>0.65</v>
      </c>
      <c r="G1107" s="10" t="s">
        <v>10</v>
      </c>
      <c r="H1107" s="9">
        <v>11</v>
      </c>
      <c r="I1107" s="9"/>
      <c r="J1107" s="9">
        <v>1000</v>
      </c>
      <c r="K1107" s="5">
        <f t="shared" si="159"/>
        <v>1.0833333333333333</v>
      </c>
      <c r="L1107" s="6">
        <f t="shared" si="164"/>
        <v>0</v>
      </c>
      <c r="M1107" s="3"/>
      <c r="N1107" s="11">
        <f t="shared" si="160"/>
        <v>12.083333333333334</v>
      </c>
      <c r="O1107" s="5"/>
      <c r="P1107" s="5">
        <v>1</v>
      </c>
      <c r="Q1107" s="5">
        <v>0.25</v>
      </c>
      <c r="R1107" s="12">
        <f t="shared" si="162"/>
        <v>13.333333333333334</v>
      </c>
      <c r="S1107" s="3"/>
      <c r="T1107" s="9">
        <f>SUMIFS('Shop Wastage+CS Margin'!F:F,'Shop Wastage+CS Margin'!D:D,'Franchise Wastage '!D1107,'Shop Wastage+CS Margin'!C:C,'Franchise Wastage '!C1107)</f>
        <v>32</v>
      </c>
      <c r="U1107" s="13">
        <f>SUMIFS('Shop Wastage+CS Margin'!A:A,'Shop Wastage+CS Margin'!D:D,'Franchise Wastage '!D1107,'Shop Wastage+CS Margin'!C:C,'Franchise Wastage '!C1107)</f>
        <v>5</v>
      </c>
      <c r="V1107" s="16">
        <f t="shared" si="165"/>
        <v>18.583333333333336</v>
      </c>
      <c r="W1107" s="3">
        <v>18.5</v>
      </c>
      <c r="X1107" s="7">
        <f t="shared" si="163"/>
        <v>5.1666666666666661</v>
      </c>
      <c r="Y1107" s="7">
        <f t="shared" si="161"/>
        <v>18.666666666666664</v>
      </c>
      <c r="AA1107" s="18">
        <f>SUMIFS(Sheet3!C:C,Sheet3!B:B,'Franchise Wastage '!D1107,Sheet3!A:A,'Franchise Wastage '!C1108)</f>
        <v>19.528089887640448</v>
      </c>
      <c r="AC1107" s="3">
        <f t="shared" si="166"/>
        <v>13.5</v>
      </c>
    </row>
    <row r="1108" spans="1:29" ht="15" customHeight="1" x14ac:dyDescent="0.25">
      <c r="A1108">
        <f t="shared" si="158"/>
        <v>18.5</v>
      </c>
      <c r="B1108" s="20" t="s">
        <v>630</v>
      </c>
      <c r="C1108" s="20" t="s">
        <v>327</v>
      </c>
      <c r="D1108" s="20" t="s">
        <v>330</v>
      </c>
      <c r="E1108" s="20">
        <v>65</v>
      </c>
      <c r="F1108" s="20">
        <v>0.65</v>
      </c>
      <c r="G1108" s="10" t="s">
        <v>10</v>
      </c>
      <c r="H1108" s="9">
        <v>11</v>
      </c>
      <c r="I1108" s="9"/>
      <c r="J1108" s="9">
        <v>1000</v>
      </c>
      <c r="K1108" s="5">
        <f t="shared" si="159"/>
        <v>1.0833333333333333</v>
      </c>
      <c r="L1108" s="6">
        <f t="shared" si="164"/>
        <v>0</v>
      </c>
      <c r="M1108" s="3"/>
      <c r="N1108" s="11">
        <f t="shared" si="160"/>
        <v>12.083333333333334</v>
      </c>
      <c r="O1108" s="5"/>
      <c r="P1108" s="5">
        <v>1</v>
      </c>
      <c r="Q1108" s="5">
        <v>0.25</v>
      </c>
      <c r="R1108" s="12">
        <f t="shared" si="162"/>
        <v>13.333333333333334</v>
      </c>
      <c r="S1108" s="3"/>
      <c r="T1108" s="9">
        <f>SUMIFS('Shop Wastage+CS Margin'!F:F,'Shop Wastage+CS Margin'!D:D,'Franchise Wastage '!D1108,'Shop Wastage+CS Margin'!C:C,'Franchise Wastage '!C1108)</f>
        <v>32</v>
      </c>
      <c r="U1108" s="13">
        <f>SUMIFS('Shop Wastage+CS Margin'!A:A,'Shop Wastage+CS Margin'!D:D,'Franchise Wastage '!D1108,'Shop Wastage+CS Margin'!C:C,'Franchise Wastage '!C1108)</f>
        <v>5</v>
      </c>
      <c r="V1108" s="16">
        <f t="shared" si="165"/>
        <v>18.583333333333336</v>
      </c>
      <c r="W1108" s="3">
        <v>18.5</v>
      </c>
      <c r="X1108" s="7">
        <f t="shared" si="163"/>
        <v>5.1666666666666661</v>
      </c>
      <c r="Y1108" s="7">
        <f t="shared" si="161"/>
        <v>18.666666666666664</v>
      </c>
      <c r="AA1108" s="18">
        <f>SUMIFS(Sheet3!C:C,Sheet3!B:B,'Franchise Wastage '!D1108,Sheet3!A:A,'Franchise Wastage '!C1109)</f>
        <v>19.055555555555557</v>
      </c>
      <c r="AC1108" s="3">
        <f t="shared" si="166"/>
        <v>13.5</v>
      </c>
    </row>
    <row r="1109" spans="1:29" ht="15" customHeight="1" x14ac:dyDescent="0.25">
      <c r="A1109">
        <f t="shared" si="158"/>
        <v>18.5</v>
      </c>
      <c r="B1109" s="20" t="s">
        <v>630</v>
      </c>
      <c r="C1109" s="20" t="s">
        <v>327</v>
      </c>
      <c r="D1109" s="20" t="s">
        <v>331</v>
      </c>
      <c r="E1109" s="20">
        <v>65</v>
      </c>
      <c r="F1109" s="20">
        <v>0.65</v>
      </c>
      <c r="G1109" s="10" t="s">
        <v>10</v>
      </c>
      <c r="H1109" s="9">
        <v>11</v>
      </c>
      <c r="I1109" s="9"/>
      <c r="J1109" s="9">
        <v>1000</v>
      </c>
      <c r="K1109" s="5">
        <f t="shared" si="159"/>
        <v>1.0833333333333333</v>
      </c>
      <c r="L1109" s="6">
        <f t="shared" si="164"/>
        <v>0</v>
      </c>
      <c r="M1109" s="3"/>
      <c r="N1109" s="11">
        <f t="shared" si="160"/>
        <v>12.083333333333334</v>
      </c>
      <c r="O1109" s="5"/>
      <c r="P1109" s="5">
        <v>1</v>
      </c>
      <c r="Q1109" s="5">
        <v>0.25</v>
      </c>
      <c r="R1109" s="12">
        <f t="shared" si="162"/>
        <v>13.333333333333334</v>
      </c>
      <c r="S1109" s="3"/>
      <c r="T1109" s="9">
        <f>SUMIFS('Shop Wastage+CS Margin'!F:F,'Shop Wastage+CS Margin'!D:D,'Franchise Wastage '!D1109,'Shop Wastage+CS Margin'!C:C,'Franchise Wastage '!C1109)</f>
        <v>32</v>
      </c>
      <c r="U1109" s="13">
        <f>SUMIFS('Shop Wastage+CS Margin'!A:A,'Shop Wastage+CS Margin'!D:D,'Franchise Wastage '!D1109,'Shop Wastage+CS Margin'!C:C,'Franchise Wastage '!C1109)</f>
        <v>5</v>
      </c>
      <c r="V1109" s="16">
        <f t="shared" si="165"/>
        <v>18.583333333333336</v>
      </c>
      <c r="W1109" s="3">
        <v>18.5</v>
      </c>
      <c r="X1109" s="7">
        <f t="shared" si="163"/>
        <v>5.1666666666666661</v>
      </c>
      <c r="Y1109" s="7">
        <f t="shared" si="161"/>
        <v>18.666666666666664</v>
      </c>
      <c r="AA1109" s="18">
        <f>SUMIFS(Sheet3!C:C,Sheet3!B:B,'Franchise Wastage '!D1109,Sheet3!A:A,'Franchise Wastage '!C1110)</f>
        <v>18.706214689265536</v>
      </c>
      <c r="AC1109" s="3">
        <f t="shared" si="166"/>
        <v>13.5</v>
      </c>
    </row>
    <row r="1110" spans="1:29" ht="15" customHeight="1" x14ac:dyDescent="0.25">
      <c r="A1110">
        <f t="shared" si="158"/>
        <v>18.5</v>
      </c>
      <c r="B1110" s="20" t="s">
        <v>630</v>
      </c>
      <c r="C1110" s="20" t="s">
        <v>327</v>
      </c>
      <c r="D1110" s="20" t="s">
        <v>332</v>
      </c>
      <c r="E1110" s="20">
        <v>65</v>
      </c>
      <c r="F1110" s="20">
        <v>0.65</v>
      </c>
      <c r="G1110" s="10" t="s">
        <v>10</v>
      </c>
      <c r="H1110" s="9">
        <v>11</v>
      </c>
      <c r="I1110" s="9"/>
      <c r="J1110" s="9">
        <v>1000</v>
      </c>
      <c r="K1110" s="5">
        <f t="shared" si="159"/>
        <v>1.0833333333333333</v>
      </c>
      <c r="L1110" s="6">
        <f t="shared" si="164"/>
        <v>0</v>
      </c>
      <c r="M1110" s="3"/>
      <c r="N1110" s="11">
        <f t="shared" si="160"/>
        <v>12.083333333333334</v>
      </c>
      <c r="O1110" s="5"/>
      <c r="P1110" s="5">
        <v>1</v>
      </c>
      <c r="Q1110" s="5">
        <v>0.25</v>
      </c>
      <c r="R1110" s="12">
        <f t="shared" si="162"/>
        <v>13.333333333333334</v>
      </c>
      <c r="S1110" s="3"/>
      <c r="T1110" s="9">
        <f>SUMIFS('Shop Wastage+CS Margin'!F:F,'Shop Wastage+CS Margin'!D:D,'Franchise Wastage '!D1110,'Shop Wastage+CS Margin'!C:C,'Franchise Wastage '!C1110)</f>
        <v>32</v>
      </c>
      <c r="U1110" s="13">
        <f>SUMIFS('Shop Wastage+CS Margin'!A:A,'Shop Wastage+CS Margin'!D:D,'Franchise Wastage '!D1110,'Shop Wastage+CS Margin'!C:C,'Franchise Wastage '!C1110)</f>
        <v>5</v>
      </c>
      <c r="V1110" s="16">
        <f t="shared" si="165"/>
        <v>18.583333333333336</v>
      </c>
      <c r="W1110" s="3">
        <v>18.5</v>
      </c>
      <c r="X1110" s="7">
        <f t="shared" si="163"/>
        <v>5.1666666666666661</v>
      </c>
      <c r="Y1110" s="7">
        <f t="shared" si="161"/>
        <v>18.666666666666664</v>
      </c>
      <c r="AA1110" s="18">
        <f>SUMIFS(Sheet3!C:C,Sheet3!B:B,'Franchise Wastage '!D1110,Sheet3!A:A,'Franchise Wastage '!C1111)</f>
        <v>18.571428571428573</v>
      </c>
      <c r="AC1110" s="3">
        <f t="shared" si="166"/>
        <v>13.5</v>
      </c>
    </row>
    <row r="1111" spans="1:29" ht="15" customHeight="1" x14ac:dyDescent="0.25">
      <c r="A1111">
        <f t="shared" si="158"/>
        <v>20</v>
      </c>
      <c r="B1111" s="20" t="s">
        <v>630</v>
      </c>
      <c r="C1111" s="20" t="s">
        <v>327</v>
      </c>
      <c r="D1111" s="20" t="s">
        <v>502</v>
      </c>
      <c r="E1111" s="20">
        <v>65</v>
      </c>
      <c r="F1111" s="20">
        <v>0.75</v>
      </c>
      <c r="G1111" s="10" t="s">
        <v>10</v>
      </c>
      <c r="H1111" s="9">
        <v>12</v>
      </c>
      <c r="I1111" s="9"/>
      <c r="J1111" s="9">
        <v>1000</v>
      </c>
      <c r="K1111" s="5">
        <f t="shared" si="159"/>
        <v>1.25</v>
      </c>
      <c r="L1111" s="6">
        <f t="shared" si="164"/>
        <v>0</v>
      </c>
      <c r="M1111" s="3"/>
      <c r="N1111" s="11">
        <f t="shared" si="160"/>
        <v>13.25</v>
      </c>
      <c r="O1111" s="5"/>
      <c r="P1111" s="5">
        <v>1</v>
      </c>
      <c r="Q1111" s="5">
        <v>0.25</v>
      </c>
      <c r="R1111" s="12">
        <f t="shared" si="162"/>
        <v>14.5</v>
      </c>
      <c r="S1111" s="3"/>
      <c r="T1111" s="9">
        <f>SUMIFS('Shop Wastage+CS Margin'!F:F,'Shop Wastage+CS Margin'!D:D,'Franchise Wastage '!D1111,'Shop Wastage+CS Margin'!C:C,'Franchise Wastage '!C1111)</f>
        <v>30</v>
      </c>
      <c r="U1111" s="13">
        <f>SUMIFS('Shop Wastage+CS Margin'!A:A,'Shop Wastage+CS Margin'!D:D,'Franchise Wastage '!D1111,'Shop Wastage+CS Margin'!C:C,'Franchise Wastage '!C1111)</f>
        <v>5</v>
      </c>
      <c r="V1111" s="16">
        <f t="shared" si="165"/>
        <v>19.75</v>
      </c>
      <c r="W1111" s="3">
        <v>20</v>
      </c>
      <c r="X1111" s="7">
        <f t="shared" si="163"/>
        <v>5.5</v>
      </c>
      <c r="Y1111" s="7">
        <f t="shared" si="161"/>
        <v>15.5</v>
      </c>
      <c r="AA1111" s="18">
        <f>SUMIFS(Sheet3!C:C,Sheet3!B:B,'Franchise Wastage '!D1111,Sheet3!A:A,'Franchise Wastage '!C1112)</f>
        <v>0</v>
      </c>
      <c r="AC1111" s="3">
        <f t="shared" si="166"/>
        <v>10</v>
      </c>
    </row>
    <row r="1112" spans="1:29" ht="15" customHeight="1" x14ac:dyDescent="0.25">
      <c r="A1112">
        <f t="shared" si="158"/>
        <v>26</v>
      </c>
      <c r="B1112" s="20" t="s">
        <v>630</v>
      </c>
      <c r="C1112" s="20" t="s">
        <v>41</v>
      </c>
      <c r="D1112" s="20" t="s">
        <v>503</v>
      </c>
      <c r="E1112" s="20">
        <v>75</v>
      </c>
      <c r="F1112" s="20">
        <v>1</v>
      </c>
      <c r="G1112" s="10" t="s">
        <v>10</v>
      </c>
      <c r="H1112" s="9">
        <v>18</v>
      </c>
      <c r="I1112" s="9"/>
      <c r="J1112" s="9">
        <v>1000</v>
      </c>
      <c r="K1112" s="5">
        <f t="shared" si="159"/>
        <v>1.6666666666666667</v>
      </c>
      <c r="L1112" s="6">
        <f t="shared" si="164"/>
        <v>0</v>
      </c>
      <c r="M1112" s="3"/>
      <c r="N1112" s="11">
        <f t="shared" si="160"/>
        <v>19.666666666666668</v>
      </c>
      <c r="O1112" s="5"/>
      <c r="P1112" s="5">
        <v>1</v>
      </c>
      <c r="Q1112" s="5">
        <v>0.25</v>
      </c>
      <c r="R1112" s="12">
        <f t="shared" si="162"/>
        <v>20.916666666666668</v>
      </c>
      <c r="S1112" s="3"/>
      <c r="T1112" s="9">
        <f>SUMIFS('Shop Wastage+CS Margin'!F:F,'Shop Wastage+CS Margin'!D:D,'Franchise Wastage '!D1112,'Shop Wastage+CS Margin'!C:C,'Franchise Wastage '!C1112)</f>
        <v>34</v>
      </c>
      <c r="U1112" s="13">
        <f>SUMIFS('Shop Wastage+CS Margin'!A:A,'Shop Wastage+CS Margin'!D:D,'Franchise Wastage '!D1112,'Shop Wastage+CS Margin'!C:C,'Franchise Wastage '!C1112)</f>
        <v>5</v>
      </c>
      <c r="V1112" s="16">
        <f t="shared" si="165"/>
        <v>26.166666666666668</v>
      </c>
      <c r="W1112" s="3">
        <v>26</v>
      </c>
      <c r="X1112" s="7">
        <f t="shared" si="163"/>
        <v>5.0833333333333321</v>
      </c>
      <c r="Y1112" s="7">
        <f t="shared" si="161"/>
        <v>13.083333333333332</v>
      </c>
      <c r="AA1112" s="18">
        <f>SUMIFS(Sheet3!C:C,Sheet3!B:B,'Franchise Wastage '!D1112,Sheet3!A:A,'Franchise Wastage '!C1113)</f>
        <v>22.67439024390244</v>
      </c>
      <c r="AC1112" s="3">
        <f t="shared" si="166"/>
        <v>8</v>
      </c>
    </row>
    <row r="1113" spans="1:29" ht="15" customHeight="1" x14ac:dyDescent="0.25">
      <c r="A1113">
        <f t="shared" si="158"/>
        <v>20.5</v>
      </c>
      <c r="B1113" s="20" t="s">
        <v>630</v>
      </c>
      <c r="C1113" s="20" t="s">
        <v>41</v>
      </c>
      <c r="D1113" s="20" t="s">
        <v>504</v>
      </c>
      <c r="E1113" s="20">
        <v>65</v>
      </c>
      <c r="F1113" s="20">
        <v>0.65</v>
      </c>
      <c r="G1113" s="10" t="s">
        <v>10</v>
      </c>
      <c r="H1113" s="9">
        <v>13</v>
      </c>
      <c r="I1113" s="9"/>
      <c r="J1113" s="9">
        <v>1000</v>
      </c>
      <c r="K1113" s="5">
        <f t="shared" si="159"/>
        <v>1.0833333333333333</v>
      </c>
      <c r="L1113" s="6">
        <f t="shared" si="164"/>
        <v>0</v>
      </c>
      <c r="M1113" s="3"/>
      <c r="N1113" s="11">
        <f t="shared" si="160"/>
        <v>14.083333333333334</v>
      </c>
      <c r="O1113" s="5"/>
      <c r="P1113" s="5">
        <v>1</v>
      </c>
      <c r="Q1113" s="5">
        <v>0.25</v>
      </c>
      <c r="R1113" s="12">
        <f t="shared" si="162"/>
        <v>15.333333333333334</v>
      </c>
      <c r="S1113" s="3"/>
      <c r="T1113" s="9">
        <f>SUMIFS('Shop Wastage+CS Margin'!F:F,'Shop Wastage+CS Margin'!D:D,'Franchise Wastage '!D1113,'Shop Wastage+CS Margin'!C:C,'Franchise Wastage '!C1113)</f>
        <v>34</v>
      </c>
      <c r="U1113" s="13">
        <f>SUMIFS('Shop Wastage+CS Margin'!A:A,'Shop Wastage+CS Margin'!D:D,'Franchise Wastage '!D1113,'Shop Wastage+CS Margin'!C:C,'Franchise Wastage '!C1113)</f>
        <v>5</v>
      </c>
      <c r="V1113" s="16">
        <f t="shared" si="165"/>
        <v>20.583333333333336</v>
      </c>
      <c r="W1113" s="3">
        <v>20.5</v>
      </c>
      <c r="X1113" s="7">
        <f t="shared" si="163"/>
        <v>5.1666666666666661</v>
      </c>
      <c r="Y1113" s="7">
        <f t="shared" si="161"/>
        <v>18.666666666666664</v>
      </c>
      <c r="AA1113" s="18">
        <f>SUMIFS(Sheet3!C:C,Sheet3!B:B,'Franchise Wastage '!D1113,Sheet3!A:A,'Franchise Wastage '!C1114)</f>
        <v>21.333333333333332</v>
      </c>
      <c r="AC1113" s="3">
        <f t="shared" si="166"/>
        <v>13.5</v>
      </c>
    </row>
    <row r="1114" spans="1:29" ht="15" customHeight="1" x14ac:dyDescent="0.25">
      <c r="A1114">
        <f t="shared" si="158"/>
        <v>20.5</v>
      </c>
      <c r="B1114" s="20" t="s">
        <v>630</v>
      </c>
      <c r="C1114" s="20" t="s">
        <v>41</v>
      </c>
      <c r="D1114" s="20" t="s">
        <v>335</v>
      </c>
      <c r="E1114" s="20">
        <v>65</v>
      </c>
      <c r="F1114" s="20">
        <v>0.65</v>
      </c>
      <c r="G1114" s="10" t="s">
        <v>10</v>
      </c>
      <c r="H1114" s="9">
        <v>13</v>
      </c>
      <c r="I1114" s="9"/>
      <c r="J1114" s="9">
        <v>1000</v>
      </c>
      <c r="K1114" s="5">
        <f t="shared" si="159"/>
        <v>1.0833333333333333</v>
      </c>
      <c r="L1114" s="6">
        <f t="shared" si="164"/>
        <v>0</v>
      </c>
      <c r="M1114" s="3"/>
      <c r="N1114" s="11">
        <f t="shared" si="160"/>
        <v>14.083333333333334</v>
      </c>
      <c r="O1114" s="5"/>
      <c r="P1114" s="5">
        <v>1</v>
      </c>
      <c r="Q1114" s="5">
        <v>0.25</v>
      </c>
      <c r="R1114" s="12">
        <f t="shared" si="162"/>
        <v>15.333333333333334</v>
      </c>
      <c r="S1114" s="3"/>
      <c r="T1114" s="9">
        <f>SUMIFS('Shop Wastage+CS Margin'!F:F,'Shop Wastage+CS Margin'!D:D,'Franchise Wastage '!D1114,'Shop Wastage+CS Margin'!C:C,'Franchise Wastage '!C1114)</f>
        <v>34</v>
      </c>
      <c r="U1114" s="13">
        <f>SUMIFS('Shop Wastage+CS Margin'!A:A,'Shop Wastage+CS Margin'!D:D,'Franchise Wastage '!D1114,'Shop Wastage+CS Margin'!C:C,'Franchise Wastage '!C1114)</f>
        <v>5</v>
      </c>
      <c r="V1114" s="16">
        <f t="shared" si="165"/>
        <v>20.583333333333336</v>
      </c>
      <c r="W1114" s="3">
        <v>20.5</v>
      </c>
      <c r="X1114" s="7">
        <f t="shared" si="163"/>
        <v>5.1666666666666661</v>
      </c>
      <c r="Y1114" s="7">
        <f t="shared" si="161"/>
        <v>18.666666666666664</v>
      </c>
      <c r="AA1114" s="18">
        <f>SUMIFS(Sheet3!C:C,Sheet3!B:B,'Franchise Wastage '!D1114,Sheet3!A:A,'Franchise Wastage '!C1115)</f>
        <v>22</v>
      </c>
      <c r="AC1114" s="3">
        <f t="shared" si="166"/>
        <v>13.5</v>
      </c>
    </row>
    <row r="1115" spans="1:29" ht="15" customHeight="1" x14ac:dyDescent="0.25">
      <c r="A1115">
        <f t="shared" si="158"/>
        <v>20.5</v>
      </c>
      <c r="B1115" s="20" t="s">
        <v>630</v>
      </c>
      <c r="C1115" s="20" t="s">
        <v>41</v>
      </c>
      <c r="D1115" s="20" t="s">
        <v>632</v>
      </c>
      <c r="E1115" s="20">
        <v>75</v>
      </c>
      <c r="F1115" s="20">
        <v>0.75</v>
      </c>
      <c r="G1115" s="10" t="s">
        <v>10</v>
      </c>
      <c r="H1115" s="9">
        <v>13</v>
      </c>
      <c r="I1115" s="9"/>
      <c r="J1115" s="9">
        <v>1000</v>
      </c>
      <c r="K1115" s="5">
        <f t="shared" si="159"/>
        <v>1.25</v>
      </c>
      <c r="L1115" s="6">
        <f t="shared" si="164"/>
        <v>0</v>
      </c>
      <c r="M1115" s="3"/>
      <c r="N1115" s="11">
        <f t="shared" si="160"/>
        <v>14.25</v>
      </c>
      <c r="O1115" s="5"/>
      <c r="P1115" s="5">
        <v>1</v>
      </c>
      <c r="Q1115" s="5">
        <v>0.25</v>
      </c>
      <c r="R1115" s="12">
        <f t="shared" si="162"/>
        <v>15.5</v>
      </c>
      <c r="S1115" s="3"/>
      <c r="T1115" s="9">
        <f>SUMIFS('Shop Wastage+CS Margin'!F:F,'Shop Wastage+CS Margin'!D:D,'Franchise Wastage '!D1115,'Shop Wastage+CS Margin'!C:C,'Franchise Wastage '!C1115)</f>
        <v>34</v>
      </c>
      <c r="U1115" s="13">
        <f>SUMIFS('Shop Wastage+CS Margin'!A:A,'Shop Wastage+CS Margin'!D:D,'Franchise Wastage '!D1115,'Shop Wastage+CS Margin'!C:C,'Franchise Wastage '!C1115)</f>
        <v>5</v>
      </c>
      <c r="V1115" s="16">
        <f t="shared" si="165"/>
        <v>20.75</v>
      </c>
      <c r="W1115" s="3">
        <v>20.5</v>
      </c>
      <c r="X1115" s="7">
        <f t="shared" si="163"/>
        <v>5</v>
      </c>
      <c r="Y1115" s="7">
        <f t="shared" si="161"/>
        <v>18.5</v>
      </c>
      <c r="AA1115" s="18">
        <f>SUMIFS(Sheet3!C:C,Sheet3!B:B,'Franchise Wastage '!D1115,Sheet3!A:A,'Franchise Wastage '!C1116)</f>
        <v>0</v>
      </c>
      <c r="AC1115" s="3">
        <f t="shared" si="166"/>
        <v>13.5</v>
      </c>
    </row>
    <row r="1116" spans="1:29" ht="15" customHeight="1" x14ac:dyDescent="0.25">
      <c r="A1116">
        <f t="shared" ref="A1116:A1126" si="167">W1116</f>
        <v>20.5</v>
      </c>
      <c r="B1116" s="20" t="s">
        <v>630</v>
      </c>
      <c r="C1116" s="20" t="s">
        <v>41</v>
      </c>
      <c r="D1116" s="20" t="s">
        <v>42</v>
      </c>
      <c r="E1116" s="20">
        <v>65</v>
      </c>
      <c r="F1116" s="20">
        <v>0.65</v>
      </c>
      <c r="G1116" s="10" t="s">
        <v>10</v>
      </c>
      <c r="H1116" s="9">
        <v>13</v>
      </c>
      <c r="I1116" s="9"/>
      <c r="J1116" s="9">
        <v>1000</v>
      </c>
      <c r="K1116" s="5">
        <f t="shared" si="159"/>
        <v>1.0833333333333333</v>
      </c>
      <c r="L1116" s="6">
        <f t="shared" si="164"/>
        <v>0</v>
      </c>
      <c r="M1116" s="3"/>
      <c r="N1116" s="11">
        <f t="shared" si="160"/>
        <v>14.083333333333334</v>
      </c>
      <c r="O1116" s="5"/>
      <c r="P1116" s="5">
        <v>1</v>
      </c>
      <c r="Q1116" s="5">
        <v>0.25</v>
      </c>
      <c r="R1116" s="12">
        <f t="shared" si="162"/>
        <v>15.333333333333334</v>
      </c>
      <c r="S1116" s="3"/>
      <c r="T1116" s="9">
        <f>SUMIFS('Shop Wastage+CS Margin'!F:F,'Shop Wastage+CS Margin'!D:D,'Franchise Wastage '!D1116,'Shop Wastage+CS Margin'!C:C,'Franchise Wastage '!C1116)</f>
        <v>34</v>
      </c>
      <c r="U1116" s="13">
        <f>SUMIFS('Shop Wastage+CS Margin'!A:A,'Shop Wastage+CS Margin'!D:D,'Franchise Wastage '!D1116,'Shop Wastage+CS Margin'!C:C,'Franchise Wastage '!C1116)</f>
        <v>5</v>
      </c>
      <c r="V1116" s="16">
        <f t="shared" si="165"/>
        <v>20.583333333333336</v>
      </c>
      <c r="W1116" s="3">
        <v>20.5</v>
      </c>
      <c r="X1116" s="7">
        <f t="shared" si="163"/>
        <v>5.1666666666666661</v>
      </c>
      <c r="Y1116" s="7">
        <f t="shared" si="161"/>
        <v>18.666666666666664</v>
      </c>
      <c r="AA1116" s="18">
        <f>SUMIFS(Sheet3!C:C,Sheet3!B:B,'Franchise Wastage '!D1116,Sheet3!A:A,'Franchise Wastage '!C1117)</f>
        <v>22.09090909090909</v>
      </c>
      <c r="AC1116" s="3">
        <f t="shared" si="166"/>
        <v>13.5</v>
      </c>
    </row>
    <row r="1117" spans="1:29" ht="15" customHeight="1" x14ac:dyDescent="0.25">
      <c r="A1117">
        <f t="shared" si="167"/>
        <v>20.5</v>
      </c>
      <c r="B1117" s="20" t="s">
        <v>630</v>
      </c>
      <c r="C1117" s="20" t="s">
        <v>41</v>
      </c>
      <c r="D1117" s="20" t="s">
        <v>523</v>
      </c>
      <c r="E1117" s="20">
        <v>65</v>
      </c>
      <c r="F1117" s="20">
        <v>0.65</v>
      </c>
      <c r="G1117" s="10" t="s">
        <v>10</v>
      </c>
      <c r="H1117" s="9">
        <v>13</v>
      </c>
      <c r="I1117" s="9"/>
      <c r="J1117" s="9">
        <v>1000</v>
      </c>
      <c r="K1117" s="5">
        <f t="shared" si="159"/>
        <v>1.0833333333333333</v>
      </c>
      <c r="L1117" s="6">
        <f t="shared" si="164"/>
        <v>0</v>
      </c>
      <c r="M1117" s="3"/>
      <c r="N1117" s="11">
        <f t="shared" si="160"/>
        <v>14.083333333333334</v>
      </c>
      <c r="O1117" s="5"/>
      <c r="P1117" s="5">
        <v>1</v>
      </c>
      <c r="Q1117" s="5">
        <v>0.25</v>
      </c>
      <c r="R1117" s="12">
        <f t="shared" si="162"/>
        <v>15.333333333333334</v>
      </c>
      <c r="S1117" s="3"/>
      <c r="T1117" s="9">
        <f>SUMIFS('Shop Wastage+CS Margin'!F:F,'Shop Wastage+CS Margin'!D:D,'Franchise Wastage '!D1117,'Shop Wastage+CS Margin'!C:C,'Franchise Wastage '!C1117)</f>
        <v>37</v>
      </c>
      <c r="U1117" s="13">
        <f>SUMIFS('Shop Wastage+CS Margin'!A:A,'Shop Wastage+CS Margin'!D:D,'Franchise Wastage '!D1117,'Shop Wastage+CS Margin'!C:C,'Franchise Wastage '!C1117)</f>
        <v>5</v>
      </c>
      <c r="V1117" s="16">
        <f t="shared" si="165"/>
        <v>20.583333333333336</v>
      </c>
      <c r="W1117" s="3">
        <v>20.5</v>
      </c>
      <c r="X1117" s="7">
        <f t="shared" si="163"/>
        <v>5.1666666666666661</v>
      </c>
      <c r="Y1117" s="7">
        <f t="shared" si="161"/>
        <v>21.666666666666664</v>
      </c>
      <c r="AA1117" s="18">
        <f>SUMIFS(Sheet3!C:C,Sheet3!B:B,'Franchise Wastage '!D1117,Sheet3!A:A,'Franchise Wastage '!C1118)</f>
        <v>0</v>
      </c>
      <c r="AC1117" s="3">
        <f t="shared" si="166"/>
        <v>16.5</v>
      </c>
    </row>
    <row r="1118" spans="1:29" ht="15" customHeight="1" x14ac:dyDescent="0.25">
      <c r="A1118">
        <f t="shared" si="167"/>
        <v>27</v>
      </c>
      <c r="B1118" s="20" t="s">
        <v>630</v>
      </c>
      <c r="C1118" s="20" t="s">
        <v>41</v>
      </c>
      <c r="D1118" s="20" t="s">
        <v>506</v>
      </c>
      <c r="E1118" s="20">
        <v>75</v>
      </c>
      <c r="F1118" s="20">
        <v>2</v>
      </c>
      <c r="G1118" s="10" t="s">
        <v>10</v>
      </c>
      <c r="H1118" s="9">
        <v>20</v>
      </c>
      <c r="I1118" s="9"/>
      <c r="J1118" s="9">
        <v>1000</v>
      </c>
      <c r="K1118" s="5">
        <f t="shared" si="159"/>
        <v>3.3333333333333335</v>
      </c>
      <c r="L1118" s="6">
        <f t="shared" si="164"/>
        <v>0</v>
      </c>
      <c r="M1118" s="3"/>
      <c r="N1118" s="11">
        <f t="shared" si="160"/>
        <v>23.333333333333332</v>
      </c>
      <c r="O1118" s="5"/>
      <c r="P1118" s="5">
        <v>1</v>
      </c>
      <c r="Q1118" s="5">
        <v>0.25</v>
      </c>
      <c r="R1118" s="12">
        <f t="shared" si="162"/>
        <v>24.583333333333332</v>
      </c>
      <c r="S1118" s="3"/>
      <c r="T1118" s="9">
        <f>SUMIFS('Shop Wastage+CS Margin'!F:F,'Shop Wastage+CS Margin'!D:D,'Franchise Wastage '!D1118,'Shop Wastage+CS Margin'!C:C,'Franchise Wastage '!C1118)</f>
        <v>34</v>
      </c>
      <c r="U1118" s="13">
        <f>SUMIFS('Shop Wastage+CS Margin'!A:A,'Shop Wastage+CS Margin'!D:D,'Franchise Wastage '!D1118,'Shop Wastage+CS Margin'!C:C,'Franchise Wastage '!C1118)</f>
        <v>5</v>
      </c>
      <c r="V1118" s="16">
        <f t="shared" si="165"/>
        <v>29.833333333333332</v>
      </c>
      <c r="W1118" s="3">
        <v>27</v>
      </c>
      <c r="X1118" s="7">
        <f t="shared" si="163"/>
        <v>2.4166666666666679</v>
      </c>
      <c r="Y1118" s="7">
        <f t="shared" si="161"/>
        <v>9.4166666666666679</v>
      </c>
      <c r="AA1118" s="18">
        <f>SUMIFS(Sheet3!C:C,Sheet3!B:B,'Franchise Wastage '!D1118,Sheet3!A:A,'Franchise Wastage '!C1119)</f>
        <v>0</v>
      </c>
      <c r="AC1118" s="3">
        <f t="shared" si="166"/>
        <v>7</v>
      </c>
    </row>
    <row r="1119" spans="1:29" ht="15" customHeight="1" x14ac:dyDescent="0.25">
      <c r="A1119">
        <f t="shared" si="167"/>
        <v>20</v>
      </c>
      <c r="B1119" s="20" t="s">
        <v>630</v>
      </c>
      <c r="C1119" s="20" t="s">
        <v>69</v>
      </c>
      <c r="D1119" s="20" t="s">
        <v>337</v>
      </c>
      <c r="E1119" s="20">
        <v>65</v>
      </c>
      <c r="F1119" s="20">
        <v>0.55000000000000004</v>
      </c>
      <c r="G1119" s="10" t="s">
        <v>10</v>
      </c>
      <c r="H1119" s="9">
        <v>13</v>
      </c>
      <c r="I1119" s="9"/>
      <c r="J1119" s="9">
        <v>1000</v>
      </c>
      <c r="K1119" s="5">
        <f t="shared" si="159"/>
        <v>0.91666666666666663</v>
      </c>
      <c r="L1119" s="6">
        <f t="shared" si="164"/>
        <v>0</v>
      </c>
      <c r="M1119" s="3"/>
      <c r="N1119" s="11">
        <f t="shared" si="160"/>
        <v>13.916666666666666</v>
      </c>
      <c r="O1119" s="5"/>
      <c r="P1119" s="5">
        <v>1</v>
      </c>
      <c r="Q1119" s="5">
        <v>0.25</v>
      </c>
      <c r="R1119" s="12">
        <f t="shared" si="162"/>
        <v>15.166666666666666</v>
      </c>
      <c r="S1119" s="3"/>
      <c r="T1119" s="9">
        <f>SUMIFS('Shop Wastage+CS Margin'!F:F,'Shop Wastage+CS Margin'!D:D,'Franchise Wastage '!D1119,'Shop Wastage+CS Margin'!C:C,'Franchise Wastage '!C1119)</f>
        <v>32</v>
      </c>
      <c r="U1119" s="13">
        <f>SUMIFS('Shop Wastage+CS Margin'!A:A,'Shop Wastage+CS Margin'!D:D,'Franchise Wastage '!D1119,'Shop Wastage+CS Margin'!C:C,'Franchise Wastage '!C1119)</f>
        <v>5</v>
      </c>
      <c r="V1119" s="16">
        <f t="shared" si="165"/>
        <v>20.416666666666664</v>
      </c>
      <c r="W1119" s="3">
        <v>20</v>
      </c>
      <c r="X1119" s="7">
        <f t="shared" si="163"/>
        <v>4.8333333333333339</v>
      </c>
      <c r="Y1119" s="7">
        <f t="shared" si="161"/>
        <v>16.833333333333336</v>
      </c>
      <c r="AA1119" s="18">
        <f>SUMIFS(Sheet3!C:C,Sheet3!B:B,'Franchise Wastage '!D1119,Sheet3!A:A,'Franchise Wastage '!C1120)</f>
        <v>20</v>
      </c>
      <c r="AC1119" s="3">
        <f t="shared" si="166"/>
        <v>12</v>
      </c>
    </row>
    <row r="1120" spans="1:29" ht="15" customHeight="1" x14ac:dyDescent="0.25">
      <c r="A1120">
        <f t="shared" si="167"/>
        <v>15</v>
      </c>
      <c r="B1120" s="20" t="s">
        <v>630</v>
      </c>
      <c r="C1120" s="20" t="s">
        <v>69</v>
      </c>
      <c r="D1120" s="20" t="s">
        <v>337</v>
      </c>
      <c r="E1120" s="20">
        <v>70</v>
      </c>
      <c r="F1120" s="20">
        <v>0.65</v>
      </c>
      <c r="G1120" s="10" t="s">
        <v>10</v>
      </c>
      <c r="H1120" s="9">
        <v>7</v>
      </c>
      <c r="I1120" s="9"/>
      <c r="J1120" s="9">
        <v>1000</v>
      </c>
      <c r="K1120" s="5">
        <f t="shared" si="159"/>
        <v>1.0833333333333333</v>
      </c>
      <c r="L1120" s="6">
        <f t="shared" si="164"/>
        <v>0</v>
      </c>
      <c r="M1120" s="3"/>
      <c r="N1120" s="11">
        <f t="shared" si="160"/>
        <v>8.0833333333333339</v>
      </c>
      <c r="O1120" s="5"/>
      <c r="P1120" s="5">
        <v>1</v>
      </c>
      <c r="Q1120" s="5">
        <v>0.25</v>
      </c>
      <c r="R1120" s="12">
        <f t="shared" si="162"/>
        <v>9.3333333333333339</v>
      </c>
      <c r="S1120" s="3"/>
      <c r="T1120" s="9">
        <f>SUMIFS('Shop Wastage+CS Margin'!F:F,'Shop Wastage+CS Margin'!D:D,'Franchise Wastage '!D1120,'Shop Wastage+CS Margin'!C:C,'Franchise Wastage '!C1120)</f>
        <v>32</v>
      </c>
      <c r="U1120" s="13">
        <f>SUMIFS('Shop Wastage+CS Margin'!A:A,'Shop Wastage+CS Margin'!D:D,'Franchise Wastage '!D1120,'Shop Wastage+CS Margin'!C:C,'Franchise Wastage '!C1120)</f>
        <v>5</v>
      </c>
      <c r="V1120" s="16">
        <f t="shared" si="165"/>
        <v>14.583333333333334</v>
      </c>
      <c r="W1120" s="3">
        <v>15</v>
      </c>
      <c r="X1120" s="7">
        <f t="shared" si="163"/>
        <v>5.6666666666666661</v>
      </c>
      <c r="Y1120" s="7">
        <f t="shared" si="161"/>
        <v>22.666666666666664</v>
      </c>
      <c r="AA1120" s="18">
        <f>SUMIFS(Sheet3!C:C,Sheet3!B:B,'Franchise Wastage '!D1120,Sheet3!A:A,'Franchise Wastage '!C1121)</f>
        <v>20</v>
      </c>
      <c r="AC1120" s="3">
        <f t="shared" si="166"/>
        <v>17</v>
      </c>
    </row>
    <row r="1121" spans="1:29" ht="15" customHeight="1" x14ac:dyDescent="0.25">
      <c r="A1121">
        <f t="shared" si="167"/>
        <v>20</v>
      </c>
      <c r="B1121" s="20" t="s">
        <v>630</v>
      </c>
      <c r="C1121" s="20" t="s">
        <v>69</v>
      </c>
      <c r="D1121" s="20" t="s">
        <v>338</v>
      </c>
      <c r="E1121" s="20">
        <v>65</v>
      </c>
      <c r="F1121" s="20">
        <v>0.65</v>
      </c>
      <c r="G1121" s="10" t="s">
        <v>10</v>
      </c>
      <c r="H1121" s="9">
        <v>12</v>
      </c>
      <c r="I1121" s="9"/>
      <c r="J1121" s="9">
        <v>1000</v>
      </c>
      <c r="K1121" s="5">
        <f t="shared" si="159"/>
        <v>1.0833333333333333</v>
      </c>
      <c r="L1121" s="6">
        <f t="shared" si="164"/>
        <v>0</v>
      </c>
      <c r="M1121" s="3"/>
      <c r="N1121" s="11">
        <f t="shared" si="160"/>
        <v>13.083333333333334</v>
      </c>
      <c r="O1121" s="5"/>
      <c r="P1121" s="5">
        <v>1</v>
      </c>
      <c r="Q1121" s="5">
        <v>0.25</v>
      </c>
      <c r="R1121" s="12">
        <f t="shared" si="162"/>
        <v>14.333333333333334</v>
      </c>
      <c r="S1121" s="3"/>
      <c r="T1121" s="9">
        <f>SUMIFS('Shop Wastage+CS Margin'!F:F,'Shop Wastage+CS Margin'!D:D,'Franchise Wastage '!D1121,'Shop Wastage+CS Margin'!C:C,'Franchise Wastage '!C1121)</f>
        <v>32</v>
      </c>
      <c r="U1121" s="13">
        <f>SUMIFS('Shop Wastage+CS Margin'!A:A,'Shop Wastage+CS Margin'!D:D,'Franchise Wastage '!D1121,'Shop Wastage+CS Margin'!C:C,'Franchise Wastage '!C1121)</f>
        <v>5</v>
      </c>
      <c r="V1121" s="16">
        <f t="shared" si="165"/>
        <v>19.583333333333336</v>
      </c>
      <c r="W1121" s="3">
        <v>20</v>
      </c>
      <c r="X1121" s="7">
        <f t="shared" si="163"/>
        <v>5.6666666666666661</v>
      </c>
      <c r="Y1121" s="7">
        <f t="shared" si="161"/>
        <v>17.666666666666664</v>
      </c>
      <c r="AA1121" s="18">
        <f>SUMIFS(Sheet3!C:C,Sheet3!B:B,'Franchise Wastage '!D1121,Sheet3!A:A,'Franchise Wastage '!C1122)</f>
        <v>0</v>
      </c>
      <c r="AC1121" s="3">
        <f t="shared" si="166"/>
        <v>12</v>
      </c>
    </row>
    <row r="1122" spans="1:29" ht="15" customHeight="1" x14ac:dyDescent="0.25">
      <c r="A1122">
        <f t="shared" si="167"/>
        <v>18</v>
      </c>
      <c r="B1122" s="20" t="s">
        <v>630</v>
      </c>
      <c r="C1122" s="20" t="s">
        <v>69</v>
      </c>
      <c r="D1122" s="20" t="s">
        <v>339</v>
      </c>
      <c r="E1122" s="20">
        <v>65</v>
      </c>
      <c r="F1122" s="20">
        <v>0.65</v>
      </c>
      <c r="G1122" s="10" t="s">
        <v>10</v>
      </c>
      <c r="H1122" s="9">
        <v>10</v>
      </c>
      <c r="I1122" s="9"/>
      <c r="J1122" s="9">
        <v>1000</v>
      </c>
      <c r="K1122" s="5">
        <f t="shared" si="159"/>
        <v>1.0833333333333333</v>
      </c>
      <c r="L1122" s="6">
        <f t="shared" si="164"/>
        <v>0</v>
      </c>
      <c r="M1122" s="3"/>
      <c r="N1122" s="11">
        <f t="shared" si="160"/>
        <v>11.083333333333334</v>
      </c>
      <c r="O1122" s="5"/>
      <c r="P1122" s="5">
        <v>1</v>
      </c>
      <c r="Q1122" s="5">
        <v>0.25</v>
      </c>
      <c r="R1122" s="12">
        <f t="shared" si="162"/>
        <v>12.333333333333334</v>
      </c>
      <c r="S1122" s="3"/>
      <c r="T1122" s="9">
        <f>SUMIFS('Shop Wastage+CS Margin'!F:F,'Shop Wastage+CS Margin'!D:D,'Franchise Wastage '!D1122,'Shop Wastage+CS Margin'!C:C,'Franchise Wastage '!C1122)</f>
        <v>30</v>
      </c>
      <c r="U1122" s="13">
        <f>SUMIFS('Shop Wastage+CS Margin'!A:A,'Shop Wastage+CS Margin'!D:D,'Franchise Wastage '!D1122,'Shop Wastage+CS Margin'!C:C,'Franchise Wastage '!C1122)</f>
        <v>5</v>
      </c>
      <c r="V1122" s="16">
        <f t="shared" si="165"/>
        <v>17.583333333333336</v>
      </c>
      <c r="W1122" s="3">
        <v>18</v>
      </c>
      <c r="X1122" s="7">
        <f t="shared" si="163"/>
        <v>5.6666666666666661</v>
      </c>
      <c r="Y1122" s="7">
        <f t="shared" si="161"/>
        <v>17.666666666666664</v>
      </c>
      <c r="AA1122" s="18">
        <f>SUMIFS(Sheet3!C:C,Sheet3!B:B,'Franchise Wastage '!D1122,Sheet3!A:A,'Franchise Wastage '!C1123)</f>
        <v>20.399999999999999</v>
      </c>
      <c r="AC1122" s="3">
        <f t="shared" si="166"/>
        <v>12</v>
      </c>
    </row>
    <row r="1123" spans="1:29" ht="15" customHeight="1" x14ac:dyDescent="0.25">
      <c r="A1123">
        <f t="shared" si="167"/>
        <v>22</v>
      </c>
      <c r="B1123" s="20" t="s">
        <v>630</v>
      </c>
      <c r="C1123" s="20" t="s">
        <v>69</v>
      </c>
      <c r="D1123" s="20" t="s">
        <v>509</v>
      </c>
      <c r="E1123" s="20">
        <v>65</v>
      </c>
      <c r="F1123" s="20">
        <v>0.75</v>
      </c>
      <c r="G1123" s="10" t="s">
        <v>10</v>
      </c>
      <c r="H1123" s="9">
        <v>14</v>
      </c>
      <c r="I1123" s="9"/>
      <c r="J1123" s="9">
        <v>1000</v>
      </c>
      <c r="K1123" s="5">
        <f t="shared" si="159"/>
        <v>1.25</v>
      </c>
      <c r="L1123" s="6">
        <f t="shared" si="164"/>
        <v>0</v>
      </c>
      <c r="M1123" s="3"/>
      <c r="N1123" s="11">
        <f t="shared" si="160"/>
        <v>15.25</v>
      </c>
      <c r="O1123" s="5"/>
      <c r="P1123" s="5">
        <v>1</v>
      </c>
      <c r="Q1123" s="5">
        <v>0.25</v>
      </c>
      <c r="R1123" s="12">
        <f t="shared" si="162"/>
        <v>16.5</v>
      </c>
      <c r="S1123" s="3"/>
      <c r="T1123" s="9">
        <f>SUMIFS('Shop Wastage+CS Margin'!F:F,'Shop Wastage+CS Margin'!D:D,'Franchise Wastage '!D1123,'Shop Wastage+CS Margin'!C:C,'Franchise Wastage '!C1123)</f>
        <v>32</v>
      </c>
      <c r="U1123" s="13">
        <f>SUMIFS('Shop Wastage+CS Margin'!A:A,'Shop Wastage+CS Margin'!D:D,'Franchise Wastage '!D1123,'Shop Wastage+CS Margin'!C:C,'Franchise Wastage '!C1123)</f>
        <v>5</v>
      </c>
      <c r="V1123" s="16">
        <f t="shared" si="165"/>
        <v>21.75</v>
      </c>
      <c r="W1123" s="3">
        <v>22</v>
      </c>
      <c r="X1123" s="7">
        <f t="shared" si="163"/>
        <v>5.5</v>
      </c>
      <c r="Y1123" s="7">
        <f t="shared" si="161"/>
        <v>15.5</v>
      </c>
      <c r="AA1123" s="18">
        <f>SUMIFS(Sheet3!C:C,Sheet3!B:B,'Franchise Wastage '!D1123,Sheet3!A:A,'Franchise Wastage '!C1124)</f>
        <v>0</v>
      </c>
      <c r="AC1123" s="3">
        <f t="shared" si="166"/>
        <v>10</v>
      </c>
    </row>
    <row r="1124" spans="1:29" ht="15" customHeight="1" x14ac:dyDescent="0.25">
      <c r="A1124">
        <f t="shared" si="167"/>
        <v>50</v>
      </c>
      <c r="B1124" s="20" t="s">
        <v>630</v>
      </c>
      <c r="C1124" s="20" t="s">
        <v>69</v>
      </c>
      <c r="D1124" s="20" t="s">
        <v>601</v>
      </c>
      <c r="E1124" s="20">
        <v>95</v>
      </c>
      <c r="F1124" s="20">
        <v>5</v>
      </c>
      <c r="G1124" s="10" t="s">
        <v>20</v>
      </c>
      <c r="H1124" s="9">
        <v>5</v>
      </c>
      <c r="I1124" s="9"/>
      <c r="J1124" s="9">
        <v>0.5</v>
      </c>
      <c r="K1124" s="5">
        <f t="shared" ref="K1124:K1126" si="168">((IF(G1124="Net Wt",F1124,"0"))*J1124)/($D$1*10)</f>
        <v>0</v>
      </c>
      <c r="L1124" s="6">
        <f t="shared" si="164"/>
        <v>16.666666666666668</v>
      </c>
      <c r="M1124" s="3"/>
      <c r="N1124" s="11">
        <f t="shared" si="160"/>
        <v>21.666666666666668</v>
      </c>
      <c r="O1124" s="5"/>
      <c r="P1124" s="5">
        <v>1</v>
      </c>
      <c r="Q1124" s="5">
        <v>0.25</v>
      </c>
      <c r="R1124" s="12">
        <f t="shared" si="162"/>
        <v>22.916666666666668</v>
      </c>
      <c r="S1124" s="3"/>
      <c r="T1124" s="9">
        <f>SUMIFS('Shop Wastage+CS Margin'!F:F,'Shop Wastage+CS Margin'!D:D,'Franchise Wastage '!D1124,'Shop Wastage+CS Margin'!C:C,'Franchise Wastage '!C1124)</f>
        <v>202</v>
      </c>
      <c r="U1124" s="13">
        <f>SUMIFS('Shop Wastage+CS Margin'!A:A,'Shop Wastage+CS Margin'!D:D,'Franchise Wastage '!D1124,'Shop Wastage+CS Margin'!C:C,'Franchise Wastage '!C1124)</f>
        <v>5</v>
      </c>
      <c r="V1124" s="16">
        <f t="shared" si="165"/>
        <v>28.166666666666668</v>
      </c>
      <c r="W1124" s="3">
        <v>50</v>
      </c>
      <c r="X1124" s="7">
        <f t="shared" si="163"/>
        <v>27.083333333333332</v>
      </c>
      <c r="Y1124" s="7">
        <f t="shared" si="161"/>
        <v>179.08333333333334</v>
      </c>
      <c r="AA1124" s="18">
        <f>SUMIFS(Sheet3!C:C,Sheet3!B:B,'Franchise Wastage '!D1124,Sheet3!A:A,'Franchise Wastage '!C1125)</f>
        <v>150</v>
      </c>
      <c r="AC1124" s="3">
        <f t="shared" si="166"/>
        <v>152</v>
      </c>
    </row>
    <row r="1125" spans="1:29" ht="15" customHeight="1" x14ac:dyDescent="0.25">
      <c r="A1125">
        <f t="shared" si="167"/>
        <v>21</v>
      </c>
      <c r="B1125" s="20" t="s">
        <v>630</v>
      </c>
      <c r="C1125" s="20" t="s">
        <v>69</v>
      </c>
      <c r="D1125" s="20" t="s">
        <v>510</v>
      </c>
      <c r="E1125" s="20">
        <v>65</v>
      </c>
      <c r="F1125" s="20">
        <v>0.85</v>
      </c>
      <c r="G1125" s="10" t="s">
        <v>10</v>
      </c>
      <c r="H1125" s="9">
        <v>13</v>
      </c>
      <c r="I1125" s="9"/>
      <c r="J1125" s="9">
        <v>1000</v>
      </c>
      <c r="K1125" s="5">
        <f t="shared" si="168"/>
        <v>1.4166666666666667</v>
      </c>
      <c r="L1125" s="6">
        <f t="shared" si="164"/>
        <v>0</v>
      </c>
      <c r="M1125" s="3"/>
      <c r="N1125" s="11">
        <f t="shared" si="160"/>
        <v>14.416666666666666</v>
      </c>
      <c r="O1125" s="5"/>
      <c r="P1125" s="5">
        <v>1</v>
      </c>
      <c r="Q1125" s="5">
        <v>0.25</v>
      </c>
      <c r="R1125" s="12">
        <f t="shared" ref="R1125:R1126" si="169">N1125+P1125+Q1125</f>
        <v>15.666666666666666</v>
      </c>
      <c r="S1125" s="3"/>
      <c r="T1125" s="9">
        <f>SUMIFS('Shop Wastage+CS Margin'!F:F,'Shop Wastage+CS Margin'!D:D,'Franchise Wastage '!D1125,'Shop Wastage+CS Margin'!C:C,'Franchise Wastage '!C1125)</f>
        <v>32</v>
      </c>
      <c r="U1125" s="13">
        <f>SUMIFS('Shop Wastage+CS Margin'!A:A,'Shop Wastage+CS Margin'!D:D,'Franchise Wastage '!D1125,'Shop Wastage+CS Margin'!C:C,'Franchise Wastage '!C1125)</f>
        <v>5</v>
      </c>
      <c r="V1125" s="16">
        <f t="shared" si="165"/>
        <v>20.916666666666664</v>
      </c>
      <c r="W1125" s="3">
        <v>21</v>
      </c>
      <c r="X1125" s="7">
        <f t="shared" ref="X1125:X1126" si="170">W1125-R1125</f>
        <v>5.3333333333333339</v>
      </c>
      <c r="Y1125" s="7">
        <f t="shared" si="161"/>
        <v>16.333333333333336</v>
      </c>
      <c r="AA1125" s="18">
        <f>SUMIFS(Sheet3!C:C,Sheet3!B:B,'Franchise Wastage '!D1125,Sheet3!A:A,'Franchise Wastage '!C1126)</f>
        <v>20</v>
      </c>
      <c r="AC1125" s="3">
        <f t="shared" si="166"/>
        <v>11</v>
      </c>
    </row>
    <row r="1126" spans="1:29" ht="15" customHeight="1" x14ac:dyDescent="0.25">
      <c r="A1126">
        <f t="shared" si="167"/>
        <v>20</v>
      </c>
      <c r="B1126" s="20" t="s">
        <v>630</v>
      </c>
      <c r="C1126" s="20" t="s">
        <v>69</v>
      </c>
      <c r="D1126" s="20" t="s">
        <v>511</v>
      </c>
      <c r="E1126" s="20">
        <v>65</v>
      </c>
      <c r="F1126" s="20">
        <v>0.65</v>
      </c>
      <c r="G1126" s="10" t="s">
        <v>10</v>
      </c>
      <c r="H1126" s="9">
        <v>12</v>
      </c>
      <c r="I1126" s="9"/>
      <c r="J1126" s="9">
        <v>1000</v>
      </c>
      <c r="K1126" s="5">
        <f t="shared" si="168"/>
        <v>1.0833333333333333</v>
      </c>
      <c r="L1126" s="6">
        <f t="shared" si="164"/>
        <v>0</v>
      </c>
      <c r="M1126" s="3"/>
      <c r="N1126" s="11">
        <f t="shared" si="160"/>
        <v>13.083333333333334</v>
      </c>
      <c r="O1126" s="5"/>
      <c r="P1126" s="5">
        <v>1</v>
      </c>
      <c r="Q1126" s="5">
        <v>0.25</v>
      </c>
      <c r="R1126" s="12">
        <f t="shared" si="169"/>
        <v>14.333333333333334</v>
      </c>
      <c r="S1126" s="3"/>
      <c r="T1126" s="9">
        <f>SUMIFS('Shop Wastage+CS Margin'!F:F,'Shop Wastage+CS Margin'!D:D,'Franchise Wastage '!D1126,'Shop Wastage+CS Margin'!C:C,'Franchise Wastage '!C1126)</f>
        <v>27</v>
      </c>
      <c r="U1126" s="13">
        <f>SUMIFS('Shop Wastage+CS Margin'!A:A,'Shop Wastage+CS Margin'!D:D,'Franchise Wastage '!D1126,'Shop Wastage+CS Margin'!C:C,'Franchise Wastage '!C1126)</f>
        <v>5</v>
      </c>
      <c r="V1126" s="16">
        <f t="shared" si="165"/>
        <v>19.583333333333336</v>
      </c>
      <c r="W1126" s="3">
        <v>20</v>
      </c>
      <c r="X1126" s="7">
        <f t="shared" si="170"/>
        <v>5.6666666666666661</v>
      </c>
      <c r="Y1126" s="7">
        <f t="shared" si="161"/>
        <v>12.666666666666666</v>
      </c>
      <c r="AA1126" s="18">
        <f>SUMIFS(Sheet3!C:C,Sheet3!B:B,'Franchise Wastage '!D1126,Sheet3!A:A,'Franchise Wastage '!#REF!)</f>
        <v>0</v>
      </c>
      <c r="AC1126" s="3">
        <f t="shared" si="166"/>
        <v>7</v>
      </c>
    </row>
    <row r="1127" spans="1:29" ht="15" customHeight="1" x14ac:dyDescent="0.25">
      <c r="B1127" t="s">
        <v>9</v>
      </c>
      <c r="AC1127" s="3">
        <f t="shared" si="166"/>
        <v>0</v>
      </c>
    </row>
    <row r="1128" spans="1:29" ht="15" customHeight="1" x14ac:dyDescent="0.25">
      <c r="AC1128" s="3">
        <f t="shared" si="166"/>
        <v>0</v>
      </c>
    </row>
    <row r="1129" spans="1:29" x14ac:dyDescent="0.25">
      <c r="A1129" s="3"/>
      <c r="B1129" s="3" t="s">
        <v>2170</v>
      </c>
      <c r="C1129" s="20" t="s">
        <v>158</v>
      </c>
      <c r="D1129" s="20" t="s">
        <v>90</v>
      </c>
      <c r="E1129" s="3">
        <v>80</v>
      </c>
      <c r="F1129" s="3">
        <v>1.3</v>
      </c>
      <c r="G1129" s="3" t="s">
        <v>10</v>
      </c>
      <c r="H1129" s="3">
        <v>12</v>
      </c>
      <c r="I1129" s="21"/>
      <c r="J1129" s="21">
        <v>1000</v>
      </c>
      <c r="K1129" s="5">
        <f t="shared" ref="K1129" si="171">((IF(G1129="Net Wt",F1129,"0"))*J1129)/($D$1*10)</f>
        <v>2.1666666666666665</v>
      </c>
      <c r="L1129" s="6">
        <f t="shared" ref="L1129" si="172">(((IF(G1129="Pcs",F1129,"0"))/J1129)*1000)/($D$1*10)</f>
        <v>0</v>
      </c>
      <c r="M1129" s="3"/>
      <c r="N1129" s="11">
        <f t="shared" ref="N1129:N1178" si="173">VALUE(K1129+L1129+H1129)</f>
        <v>14.166666666666666</v>
      </c>
      <c r="O1129" s="21"/>
      <c r="P1129" s="5">
        <v>1</v>
      </c>
      <c r="Q1129" s="5">
        <v>0.25</v>
      </c>
      <c r="R1129" s="12">
        <f t="shared" ref="R1129" si="174">N1129+P1129+Q1129</f>
        <v>15.416666666666666</v>
      </c>
      <c r="S1129" s="3"/>
      <c r="T1129" s="21">
        <f>SUMIFS('Shop Wastage+CS Margin'!F:F,'Shop Wastage+CS Margin'!D:D,'Franchise Wastage '!D1129,'Shop Wastage+CS Margin'!C:C,'Franchise Wastage '!C1129)</f>
        <v>30</v>
      </c>
      <c r="U1129" s="13">
        <f>SUMIFS('Shop Wastage+CS Margin'!A:A,'Shop Wastage+CS Margin'!D:D,'Franchise Wastage '!D1129,'Shop Wastage+CS Margin'!C:C,'Franchise Wastage '!C1129)</f>
        <v>5</v>
      </c>
      <c r="V1129" s="16">
        <f t="shared" ref="V1129" si="175">R1129+U1129+Q1129</f>
        <v>20.666666666666664</v>
      </c>
      <c r="W1129" s="3">
        <v>20</v>
      </c>
      <c r="X1129" s="7">
        <f t="shared" ref="X1129" si="176">W1129-R1129</f>
        <v>4.5833333333333339</v>
      </c>
      <c r="Y1129" s="7">
        <f t="shared" ref="Y1129" si="177">VALUE(T1129-R1129)</f>
        <v>14.583333333333334</v>
      </c>
      <c r="Z1129" s="3"/>
      <c r="AA1129" s="18">
        <f>SUMIFS(Sheet3!C:C,Sheet3!B:B,'Franchise Wastage '!D1129,Sheet3!A:A,'Franchise Wastage '!#REF!)</f>
        <v>0</v>
      </c>
      <c r="AC1129" s="3">
        <f t="shared" si="166"/>
        <v>10</v>
      </c>
    </row>
    <row r="1130" spans="1:29" x14ac:dyDescent="0.25">
      <c r="A1130" s="3"/>
      <c r="B1130" s="3" t="s">
        <v>2147</v>
      </c>
      <c r="C1130" s="20" t="s">
        <v>443</v>
      </c>
      <c r="D1130" s="20" t="s">
        <v>575</v>
      </c>
      <c r="E1130" s="3">
        <v>65</v>
      </c>
      <c r="F1130" s="3">
        <v>3</v>
      </c>
      <c r="G1130" s="3" t="s">
        <v>10</v>
      </c>
      <c r="H1130" s="3">
        <v>20</v>
      </c>
      <c r="I1130" s="21"/>
      <c r="J1130" s="21">
        <v>1000</v>
      </c>
      <c r="K1130" s="5">
        <f t="shared" ref="K1130:K1179" si="178">((IF(G1130="Net Wt",F1130,"0"))*J1130)/($D$1*10)</f>
        <v>5</v>
      </c>
      <c r="L1130" s="6">
        <f t="shared" ref="L1130:L1179" si="179">(((IF(G1130="Pcs",F1130,"0"))/J1130)*1000)/($D$1*10)</f>
        <v>0</v>
      </c>
      <c r="M1130" s="3"/>
      <c r="N1130" s="11">
        <f t="shared" si="173"/>
        <v>25</v>
      </c>
      <c r="O1130" s="21"/>
      <c r="P1130" s="5">
        <v>1</v>
      </c>
      <c r="Q1130" s="5">
        <v>0.25</v>
      </c>
      <c r="R1130" s="12">
        <f t="shared" ref="R1130:R1179" si="180">N1130+P1130+Q1130</f>
        <v>26.25</v>
      </c>
      <c r="S1130" s="3"/>
      <c r="T1130" s="21">
        <f>SUMIFS('Shop Wastage+CS Margin'!F:F,'Shop Wastage+CS Margin'!D:D,'Franchise Wastage '!D1130,'Shop Wastage+CS Margin'!C:C,'Franchise Wastage '!C1130)</f>
        <v>60</v>
      </c>
      <c r="U1130" s="13">
        <f>SUMIFS('Shop Wastage+CS Margin'!A:A,'Shop Wastage+CS Margin'!D:D,'Franchise Wastage '!D1130,'Shop Wastage+CS Margin'!C:C,'Franchise Wastage '!C1130)</f>
        <v>5</v>
      </c>
      <c r="V1130" s="16">
        <f t="shared" ref="V1130:V1179" si="181">R1130+U1130+Q1130</f>
        <v>31.5</v>
      </c>
      <c r="W1130" s="3">
        <v>40</v>
      </c>
      <c r="X1130" s="7">
        <f t="shared" ref="X1130:X1179" si="182">W1130-R1130</f>
        <v>13.75</v>
      </c>
      <c r="Y1130" s="7">
        <f t="shared" ref="Y1130:Y1179" si="183">VALUE(T1130-R1130)</f>
        <v>33.75</v>
      </c>
      <c r="Z1130" s="3"/>
      <c r="AA1130" s="18">
        <f>SUMIFS(Sheet3!C:C,Sheet3!B:B,'Franchise Wastage '!D1130,Sheet3!A:A,'Franchise Wastage '!#REF!)</f>
        <v>0</v>
      </c>
      <c r="AC1130" s="3">
        <f t="shared" si="166"/>
        <v>20</v>
      </c>
    </row>
    <row r="1131" spans="1:29" x14ac:dyDescent="0.25">
      <c r="A1131" s="3"/>
      <c r="B1131" s="3" t="s">
        <v>2147</v>
      </c>
      <c r="C1131" s="20" t="s">
        <v>82</v>
      </c>
      <c r="D1131" s="20" t="s">
        <v>83</v>
      </c>
      <c r="E1131" s="3">
        <v>70</v>
      </c>
      <c r="F1131" s="3">
        <v>0.8</v>
      </c>
      <c r="G1131" s="3" t="s">
        <v>10</v>
      </c>
      <c r="H1131" s="3">
        <v>12</v>
      </c>
      <c r="I1131" s="21"/>
      <c r="J1131" s="21">
        <v>1000</v>
      </c>
      <c r="K1131" s="5">
        <f t="shared" si="178"/>
        <v>1.3333333333333333</v>
      </c>
      <c r="L1131" s="6">
        <f t="shared" si="179"/>
        <v>0</v>
      </c>
      <c r="M1131" s="3"/>
      <c r="N1131" s="11">
        <f t="shared" si="173"/>
        <v>13.333333333333334</v>
      </c>
      <c r="O1131" s="21"/>
      <c r="P1131" s="5">
        <v>1</v>
      </c>
      <c r="Q1131" s="5">
        <v>0.25</v>
      </c>
      <c r="R1131" s="12">
        <f t="shared" si="180"/>
        <v>14.583333333333334</v>
      </c>
      <c r="S1131" s="3"/>
      <c r="T1131" s="21">
        <f>SUMIFS('Shop Wastage+CS Margin'!F:F,'Shop Wastage+CS Margin'!D:D,'Franchise Wastage '!D1131,'Shop Wastage+CS Margin'!C:C,'Franchise Wastage '!C1131)</f>
        <v>32</v>
      </c>
      <c r="U1131" s="13">
        <f>SUMIFS('Shop Wastage+CS Margin'!A:A,'Shop Wastage+CS Margin'!D:D,'Franchise Wastage '!D1131,'Shop Wastage+CS Margin'!C:C,'Franchise Wastage '!C1131)</f>
        <v>5</v>
      </c>
      <c r="V1131" s="16">
        <f t="shared" si="181"/>
        <v>19.833333333333336</v>
      </c>
      <c r="W1131" s="3">
        <v>20</v>
      </c>
      <c r="X1131" s="7">
        <f t="shared" si="182"/>
        <v>5.4166666666666661</v>
      </c>
      <c r="Y1131" s="7">
        <f t="shared" si="183"/>
        <v>17.416666666666664</v>
      </c>
      <c r="Z1131" s="3"/>
      <c r="AA1131" s="18">
        <f>SUMIFS(Sheet3!C:C,Sheet3!B:B,'Franchise Wastage '!D1131,Sheet3!A:A,'Franchise Wastage '!#REF!)</f>
        <v>0</v>
      </c>
      <c r="AC1131" s="3">
        <f t="shared" si="166"/>
        <v>12</v>
      </c>
    </row>
    <row r="1132" spans="1:29" x14ac:dyDescent="0.25">
      <c r="A1132" s="3"/>
      <c r="B1132" s="3" t="s">
        <v>2147</v>
      </c>
      <c r="C1132" s="20" t="s">
        <v>82</v>
      </c>
      <c r="D1132" s="20" t="s">
        <v>84</v>
      </c>
      <c r="E1132" s="3">
        <v>70</v>
      </c>
      <c r="F1132" s="3">
        <v>0.8</v>
      </c>
      <c r="G1132" s="3" t="s">
        <v>10</v>
      </c>
      <c r="H1132" s="3">
        <v>12</v>
      </c>
      <c r="I1132" s="21"/>
      <c r="J1132" s="21">
        <v>1000</v>
      </c>
      <c r="K1132" s="5">
        <f t="shared" si="178"/>
        <v>1.3333333333333333</v>
      </c>
      <c r="L1132" s="6">
        <f t="shared" si="179"/>
        <v>0</v>
      </c>
      <c r="M1132" s="3"/>
      <c r="N1132" s="11">
        <f t="shared" si="173"/>
        <v>13.333333333333334</v>
      </c>
      <c r="O1132" s="21"/>
      <c r="P1132" s="5">
        <v>1</v>
      </c>
      <c r="Q1132" s="5">
        <v>0.25</v>
      </c>
      <c r="R1132" s="12">
        <f t="shared" si="180"/>
        <v>14.583333333333334</v>
      </c>
      <c r="S1132" s="3"/>
      <c r="T1132" s="21">
        <f>SUMIFS('Shop Wastage+CS Margin'!F:F,'Shop Wastage+CS Margin'!D:D,'Franchise Wastage '!D1132,'Shop Wastage+CS Margin'!C:C,'Franchise Wastage '!C1132)</f>
        <v>35</v>
      </c>
      <c r="U1132" s="13">
        <f>SUMIFS('Shop Wastage+CS Margin'!A:A,'Shop Wastage+CS Margin'!D:D,'Franchise Wastage '!D1132,'Shop Wastage+CS Margin'!C:C,'Franchise Wastage '!C1132)</f>
        <v>5</v>
      </c>
      <c r="V1132" s="16">
        <f t="shared" si="181"/>
        <v>19.833333333333336</v>
      </c>
      <c r="W1132" s="3">
        <v>20</v>
      </c>
      <c r="X1132" s="7">
        <f t="shared" si="182"/>
        <v>5.4166666666666661</v>
      </c>
      <c r="Y1132" s="7">
        <f t="shared" si="183"/>
        <v>20.416666666666664</v>
      </c>
      <c r="Z1132" s="3"/>
      <c r="AA1132" s="18">
        <f>SUMIFS(Sheet3!C:C,Sheet3!B:B,'Franchise Wastage '!D1132,Sheet3!A:A,'Franchise Wastage '!#REF!)</f>
        <v>0</v>
      </c>
      <c r="AC1132" s="3">
        <f t="shared" si="166"/>
        <v>15</v>
      </c>
    </row>
    <row r="1133" spans="1:29" x14ac:dyDescent="0.25">
      <c r="A1133" s="3"/>
      <c r="B1133" s="3" t="s">
        <v>2130</v>
      </c>
      <c r="C1133" s="20" t="s">
        <v>122</v>
      </c>
      <c r="D1133" s="20" t="s">
        <v>125</v>
      </c>
      <c r="E1133" s="3">
        <v>97</v>
      </c>
      <c r="F1133" s="3">
        <v>6</v>
      </c>
      <c r="G1133" s="3" t="s">
        <v>20</v>
      </c>
      <c r="H1133" s="3">
        <v>2</v>
      </c>
      <c r="I1133" s="21"/>
      <c r="J1133" s="21">
        <v>35</v>
      </c>
      <c r="K1133" s="5">
        <f t="shared" si="178"/>
        <v>0</v>
      </c>
      <c r="L1133" s="6">
        <f t="shared" si="179"/>
        <v>0.2857142857142857</v>
      </c>
      <c r="M1133" s="3"/>
      <c r="N1133" s="11">
        <f t="shared" si="173"/>
        <v>2.2857142857142856</v>
      </c>
      <c r="O1133" s="21"/>
      <c r="P1133" s="5">
        <v>0.75</v>
      </c>
      <c r="Q1133" s="5">
        <v>0.25</v>
      </c>
      <c r="R1133" s="12">
        <f t="shared" si="180"/>
        <v>3.2857142857142856</v>
      </c>
      <c r="S1133" s="3"/>
      <c r="T1133" s="21">
        <f>SUMIFS('Shop Wastage+CS Margin'!F:F,'Shop Wastage+CS Margin'!D:D,'Franchise Wastage '!D1133,'Shop Wastage+CS Margin'!C:C,'Franchise Wastage '!C1133)</f>
        <v>12</v>
      </c>
      <c r="U1133" s="13">
        <f>SUMIFS('Shop Wastage+CS Margin'!A:A,'Shop Wastage+CS Margin'!D:D,'Franchise Wastage '!D1133,'Shop Wastage+CS Margin'!C:C,'Franchise Wastage '!C1133)</f>
        <v>2</v>
      </c>
      <c r="V1133" s="16">
        <f t="shared" si="181"/>
        <v>5.5357142857142856</v>
      </c>
      <c r="W1133" s="3">
        <v>6</v>
      </c>
      <c r="X1133" s="7">
        <f t="shared" si="182"/>
        <v>2.7142857142857144</v>
      </c>
      <c r="Y1133" s="7">
        <f t="shared" si="183"/>
        <v>8.7142857142857153</v>
      </c>
      <c r="Z1133" s="3"/>
      <c r="AA1133" s="18">
        <f>SUMIFS(Sheet3!C:C,Sheet3!B:B,'Franchise Wastage '!D1133,Sheet3!A:A,'Franchise Wastage '!#REF!)</f>
        <v>0</v>
      </c>
      <c r="AC1133" s="3">
        <f t="shared" si="166"/>
        <v>6</v>
      </c>
    </row>
    <row r="1134" spans="1:29" x14ac:dyDescent="0.25">
      <c r="A1134" s="3"/>
      <c r="B1134" s="3" t="s">
        <v>2130</v>
      </c>
      <c r="C1134" s="20" t="s">
        <v>122</v>
      </c>
      <c r="D1134" s="20" t="s">
        <v>537</v>
      </c>
      <c r="E1134" s="3">
        <v>65</v>
      </c>
      <c r="F1134" s="3">
        <v>1</v>
      </c>
      <c r="G1134" s="3" t="s">
        <v>10</v>
      </c>
      <c r="H1134" s="3">
        <v>8</v>
      </c>
      <c r="I1134" s="21"/>
      <c r="J1134" s="21">
        <v>1000</v>
      </c>
      <c r="K1134" s="5">
        <f t="shared" si="178"/>
        <v>1.6666666666666667</v>
      </c>
      <c r="L1134" s="6">
        <f t="shared" si="179"/>
        <v>0</v>
      </c>
      <c r="M1134" s="3"/>
      <c r="N1134" s="11">
        <f t="shared" si="173"/>
        <v>9.6666666666666661</v>
      </c>
      <c r="O1134" s="21"/>
      <c r="P1134" s="5">
        <v>1</v>
      </c>
      <c r="Q1134" s="5">
        <v>0.25</v>
      </c>
      <c r="R1134" s="12">
        <f t="shared" si="180"/>
        <v>10.916666666666666</v>
      </c>
      <c r="S1134" s="3"/>
      <c r="T1134" s="21">
        <f>SUMIFS('Shop Wastage+CS Margin'!F:F,'Shop Wastage+CS Margin'!D:D,'Franchise Wastage '!D1134,'Shop Wastage+CS Margin'!C:C,'Franchise Wastage '!C1134)</f>
        <v>35</v>
      </c>
      <c r="U1134" s="13">
        <f>SUMIFS('Shop Wastage+CS Margin'!A:A,'Shop Wastage+CS Margin'!D:D,'Franchise Wastage '!D1134,'Shop Wastage+CS Margin'!C:C,'Franchise Wastage '!C1134)</f>
        <v>5</v>
      </c>
      <c r="V1134" s="16">
        <f t="shared" si="181"/>
        <v>16.166666666666664</v>
      </c>
      <c r="W1134" s="3">
        <v>17</v>
      </c>
      <c r="X1134" s="7">
        <f t="shared" si="182"/>
        <v>6.0833333333333339</v>
      </c>
      <c r="Y1134" s="7">
        <f t="shared" si="183"/>
        <v>24.083333333333336</v>
      </c>
      <c r="Z1134" s="3"/>
      <c r="AA1134" s="18">
        <f>SUMIFS(Sheet3!C:C,Sheet3!B:B,'Franchise Wastage '!D1134,Sheet3!A:A,'Franchise Wastage '!#REF!)</f>
        <v>0</v>
      </c>
      <c r="AC1134" s="3">
        <f t="shared" si="166"/>
        <v>18</v>
      </c>
    </row>
    <row r="1135" spans="1:29" x14ac:dyDescent="0.25">
      <c r="A1135" s="3"/>
      <c r="B1135" s="3" t="s">
        <v>2130</v>
      </c>
      <c r="C1135" s="20" t="s">
        <v>122</v>
      </c>
      <c r="D1135" s="20" t="s">
        <v>537</v>
      </c>
      <c r="E1135" s="3">
        <v>75</v>
      </c>
      <c r="F1135" s="3">
        <v>0.6</v>
      </c>
      <c r="G1135" s="3" t="s">
        <v>10</v>
      </c>
      <c r="H1135" s="3">
        <v>10.5</v>
      </c>
      <c r="I1135" s="21"/>
      <c r="J1135" s="21">
        <v>1000</v>
      </c>
      <c r="K1135" s="5">
        <f t="shared" si="178"/>
        <v>1</v>
      </c>
      <c r="L1135" s="6">
        <f t="shared" si="179"/>
        <v>0</v>
      </c>
      <c r="M1135" s="3"/>
      <c r="N1135" s="11">
        <f t="shared" si="173"/>
        <v>11.5</v>
      </c>
      <c r="O1135" s="21"/>
      <c r="P1135" s="5">
        <v>1</v>
      </c>
      <c r="Q1135" s="5">
        <v>0.25</v>
      </c>
      <c r="R1135" s="12">
        <f t="shared" si="180"/>
        <v>12.75</v>
      </c>
      <c r="S1135" s="3"/>
      <c r="T1135" s="21">
        <f>SUMIFS('Shop Wastage+CS Margin'!F:F,'Shop Wastage+CS Margin'!D:D,'Franchise Wastage '!D1135,'Shop Wastage+CS Margin'!C:C,'Franchise Wastage '!C1135)</f>
        <v>35</v>
      </c>
      <c r="U1135" s="13">
        <f>SUMIFS('Shop Wastage+CS Margin'!A:A,'Shop Wastage+CS Margin'!D:D,'Franchise Wastage '!D1135,'Shop Wastage+CS Margin'!C:C,'Franchise Wastage '!C1135)</f>
        <v>5</v>
      </c>
      <c r="V1135" s="16">
        <f t="shared" si="181"/>
        <v>18</v>
      </c>
      <c r="W1135" s="3">
        <v>18</v>
      </c>
      <c r="X1135" s="7">
        <f t="shared" si="182"/>
        <v>5.25</v>
      </c>
      <c r="Y1135" s="7">
        <f t="shared" si="183"/>
        <v>22.25</v>
      </c>
      <c r="Z1135" s="3"/>
      <c r="AA1135" s="18">
        <f>SUMIFS(Sheet3!C:C,Sheet3!B:B,'Franchise Wastage '!D1135,Sheet3!A:A,'Franchise Wastage '!#REF!)</f>
        <v>0</v>
      </c>
      <c r="AC1135" s="3">
        <f t="shared" si="166"/>
        <v>17</v>
      </c>
    </row>
    <row r="1136" spans="1:29" x14ac:dyDescent="0.25">
      <c r="A1136" s="3"/>
      <c r="B1136" s="3" t="s">
        <v>2130</v>
      </c>
      <c r="C1136" s="20" t="s">
        <v>122</v>
      </c>
      <c r="D1136" s="20" t="s">
        <v>537</v>
      </c>
      <c r="E1136" s="3">
        <v>80</v>
      </c>
      <c r="F1136" s="3">
        <v>1</v>
      </c>
      <c r="G1136" s="3" t="s">
        <v>10</v>
      </c>
      <c r="H1136" s="3">
        <v>6.55</v>
      </c>
      <c r="I1136" s="21"/>
      <c r="J1136" s="21">
        <v>1000</v>
      </c>
      <c r="K1136" s="5">
        <f t="shared" si="178"/>
        <v>1.6666666666666667</v>
      </c>
      <c r="L1136" s="6">
        <f t="shared" si="179"/>
        <v>0</v>
      </c>
      <c r="M1136" s="3"/>
      <c r="N1136" s="11">
        <f t="shared" si="173"/>
        <v>8.2166666666666668</v>
      </c>
      <c r="O1136" s="21"/>
      <c r="P1136" s="5">
        <v>1</v>
      </c>
      <c r="Q1136" s="5">
        <v>0.25</v>
      </c>
      <c r="R1136" s="12">
        <f t="shared" si="180"/>
        <v>9.4666666666666668</v>
      </c>
      <c r="S1136" s="3"/>
      <c r="T1136" s="21">
        <f>SUMIFS('Shop Wastage+CS Margin'!F:F,'Shop Wastage+CS Margin'!D:D,'Franchise Wastage '!D1136,'Shop Wastage+CS Margin'!C:C,'Franchise Wastage '!C1136)</f>
        <v>35</v>
      </c>
      <c r="U1136" s="13">
        <f>SUMIFS('Shop Wastage+CS Margin'!A:A,'Shop Wastage+CS Margin'!D:D,'Franchise Wastage '!D1136,'Shop Wastage+CS Margin'!C:C,'Franchise Wastage '!C1136)</f>
        <v>5</v>
      </c>
      <c r="V1136" s="16">
        <f t="shared" si="181"/>
        <v>14.716666666666667</v>
      </c>
      <c r="W1136" s="3">
        <v>15</v>
      </c>
      <c r="X1136" s="7">
        <f t="shared" si="182"/>
        <v>5.5333333333333332</v>
      </c>
      <c r="Y1136" s="7">
        <f t="shared" si="183"/>
        <v>25.533333333333331</v>
      </c>
      <c r="Z1136" s="3"/>
      <c r="AA1136" s="18">
        <f>SUMIFS(Sheet3!C:C,Sheet3!B:B,'Franchise Wastage '!D1136,Sheet3!A:A,'Franchise Wastage '!#REF!)</f>
        <v>0</v>
      </c>
      <c r="AC1136" s="3">
        <f t="shared" si="166"/>
        <v>20</v>
      </c>
    </row>
    <row r="1137" spans="1:29" x14ac:dyDescent="0.25">
      <c r="A1137" s="3"/>
      <c r="B1137" s="3" t="s">
        <v>2130</v>
      </c>
      <c r="C1137" s="20" t="s">
        <v>122</v>
      </c>
      <c r="D1137" s="20" t="s">
        <v>1241</v>
      </c>
      <c r="E1137" s="3">
        <v>97</v>
      </c>
      <c r="F1137" s="3">
        <v>6</v>
      </c>
      <c r="G1137" s="3" t="s">
        <v>20</v>
      </c>
      <c r="H1137" s="3">
        <v>2</v>
      </c>
      <c r="I1137" s="21"/>
      <c r="J1137" s="21">
        <v>40</v>
      </c>
      <c r="K1137" s="5">
        <f t="shared" si="178"/>
        <v>0</v>
      </c>
      <c r="L1137" s="6">
        <f t="shared" si="179"/>
        <v>0.25</v>
      </c>
      <c r="M1137" s="3"/>
      <c r="N1137" s="11">
        <f t="shared" si="173"/>
        <v>2.25</v>
      </c>
      <c r="O1137" s="21"/>
      <c r="P1137" s="5">
        <v>0.75</v>
      </c>
      <c r="Q1137" s="5">
        <v>0.25</v>
      </c>
      <c r="R1137" s="12">
        <f t="shared" si="180"/>
        <v>3.25</v>
      </c>
      <c r="S1137" s="3"/>
      <c r="T1137" s="21">
        <f>SUMIFS('Shop Wastage+CS Margin'!F:F,'Shop Wastage+CS Margin'!D:D,'Franchise Wastage '!D1137,'Shop Wastage+CS Margin'!C:C,'Franchise Wastage '!C1137)</f>
        <v>17</v>
      </c>
      <c r="U1137" s="13">
        <f>SUMIFS('Shop Wastage+CS Margin'!A:A,'Shop Wastage+CS Margin'!D:D,'Franchise Wastage '!D1137,'Shop Wastage+CS Margin'!C:C,'Franchise Wastage '!C1137)</f>
        <v>2</v>
      </c>
      <c r="V1137" s="16">
        <f t="shared" si="181"/>
        <v>5.5</v>
      </c>
      <c r="W1137" s="3">
        <v>6</v>
      </c>
      <c r="X1137" s="7">
        <f t="shared" si="182"/>
        <v>2.75</v>
      </c>
      <c r="Y1137" s="7">
        <f t="shared" si="183"/>
        <v>13.75</v>
      </c>
      <c r="Z1137" s="3"/>
      <c r="AA1137" s="18">
        <f>SUMIFS(Sheet3!C:C,Sheet3!B:B,'Franchise Wastage '!D1137,Sheet3!A:A,'Franchise Wastage '!#REF!)</f>
        <v>0</v>
      </c>
      <c r="AC1137" s="3">
        <f t="shared" si="166"/>
        <v>11</v>
      </c>
    </row>
    <row r="1138" spans="1:29" x14ac:dyDescent="0.25">
      <c r="A1138" s="3"/>
      <c r="B1138" s="3" t="s">
        <v>2131</v>
      </c>
      <c r="C1138" s="20" t="s">
        <v>56</v>
      </c>
      <c r="D1138" s="20" t="s">
        <v>30</v>
      </c>
      <c r="E1138" s="3">
        <v>70</v>
      </c>
      <c r="F1138" s="3">
        <v>0.9</v>
      </c>
      <c r="G1138" s="3" t="s">
        <v>10</v>
      </c>
      <c r="H1138" s="3">
        <v>10</v>
      </c>
      <c r="I1138" s="21"/>
      <c r="J1138" s="21">
        <v>1000</v>
      </c>
      <c r="K1138" s="5">
        <f t="shared" si="178"/>
        <v>1.5</v>
      </c>
      <c r="L1138" s="6">
        <f t="shared" si="179"/>
        <v>0</v>
      </c>
      <c r="M1138" s="3"/>
      <c r="N1138" s="11">
        <f t="shared" si="173"/>
        <v>11.5</v>
      </c>
      <c r="O1138" s="21"/>
      <c r="P1138" s="5">
        <v>1</v>
      </c>
      <c r="Q1138" s="5">
        <v>0.25</v>
      </c>
      <c r="R1138" s="12">
        <f t="shared" si="180"/>
        <v>12.75</v>
      </c>
      <c r="S1138" s="3"/>
      <c r="T1138" s="21">
        <f>SUMIFS('Shop Wastage+CS Margin'!F:F,'Shop Wastage+CS Margin'!D:D,'Franchise Wastage '!D1138,'Shop Wastage+CS Margin'!C:C,'Franchise Wastage '!C1138)</f>
        <v>35</v>
      </c>
      <c r="U1138" s="13">
        <f>SUMIFS('Shop Wastage+CS Margin'!A:A,'Shop Wastage+CS Margin'!D:D,'Franchise Wastage '!D1138,'Shop Wastage+CS Margin'!C:C,'Franchise Wastage '!C1138)</f>
        <v>5</v>
      </c>
      <c r="V1138" s="16">
        <f t="shared" si="181"/>
        <v>18</v>
      </c>
      <c r="W1138" s="3">
        <v>18</v>
      </c>
      <c r="X1138" s="7">
        <f t="shared" si="182"/>
        <v>5.25</v>
      </c>
      <c r="Y1138" s="7">
        <f t="shared" si="183"/>
        <v>22.25</v>
      </c>
      <c r="Z1138" s="3"/>
      <c r="AA1138" s="18">
        <f>SUMIFS(Sheet3!C:C,Sheet3!B:B,'Franchise Wastage '!D1138,Sheet3!A:A,'Franchise Wastage '!#REF!)</f>
        <v>0</v>
      </c>
      <c r="AC1138" s="3">
        <f t="shared" si="166"/>
        <v>17</v>
      </c>
    </row>
    <row r="1139" spans="1:29" x14ac:dyDescent="0.25">
      <c r="A1139" s="3"/>
      <c r="B1139" s="3" t="s">
        <v>2131</v>
      </c>
      <c r="C1139" s="20" t="s">
        <v>56</v>
      </c>
      <c r="D1139" s="20" t="s">
        <v>58</v>
      </c>
      <c r="E1139" s="3">
        <v>70</v>
      </c>
      <c r="F1139" s="3">
        <v>0.9</v>
      </c>
      <c r="G1139" s="3" t="s">
        <v>10</v>
      </c>
      <c r="H1139" s="3">
        <v>10</v>
      </c>
      <c r="I1139" s="21"/>
      <c r="J1139" s="21">
        <v>1000</v>
      </c>
      <c r="K1139" s="5">
        <f t="shared" si="178"/>
        <v>1.5</v>
      </c>
      <c r="L1139" s="6">
        <f t="shared" si="179"/>
        <v>0</v>
      </c>
      <c r="M1139" s="3"/>
      <c r="N1139" s="11">
        <f t="shared" si="173"/>
        <v>11.5</v>
      </c>
      <c r="O1139" s="21"/>
      <c r="P1139" s="5">
        <v>1</v>
      </c>
      <c r="Q1139" s="5">
        <v>0.25</v>
      </c>
      <c r="R1139" s="12">
        <f t="shared" si="180"/>
        <v>12.75</v>
      </c>
      <c r="S1139" s="3"/>
      <c r="T1139" s="21">
        <f>SUMIFS('Shop Wastage+CS Margin'!F:F,'Shop Wastage+CS Margin'!D:D,'Franchise Wastage '!D1139,'Shop Wastage+CS Margin'!C:C,'Franchise Wastage '!C1139)</f>
        <v>35</v>
      </c>
      <c r="U1139" s="13">
        <f>SUMIFS('Shop Wastage+CS Margin'!A:A,'Shop Wastage+CS Margin'!D:D,'Franchise Wastage '!D1139,'Shop Wastage+CS Margin'!C:C,'Franchise Wastage '!C1139)</f>
        <v>5</v>
      </c>
      <c r="V1139" s="16">
        <f t="shared" si="181"/>
        <v>18</v>
      </c>
      <c r="W1139" s="3">
        <v>18</v>
      </c>
      <c r="X1139" s="7">
        <f t="shared" si="182"/>
        <v>5.25</v>
      </c>
      <c r="Y1139" s="7">
        <f t="shared" si="183"/>
        <v>22.25</v>
      </c>
      <c r="Z1139" s="3"/>
      <c r="AA1139" s="18">
        <f>SUMIFS(Sheet3!C:C,Sheet3!B:B,'Franchise Wastage '!D1139,Sheet3!A:A,'Franchise Wastage '!#REF!)</f>
        <v>0</v>
      </c>
      <c r="AC1139" s="3">
        <f t="shared" si="166"/>
        <v>17</v>
      </c>
    </row>
    <row r="1140" spans="1:29" x14ac:dyDescent="0.25">
      <c r="A1140" s="3"/>
      <c r="B1140" s="3" t="s">
        <v>86</v>
      </c>
      <c r="C1140" s="20" t="s">
        <v>118</v>
      </c>
      <c r="D1140" s="20" t="s">
        <v>119</v>
      </c>
      <c r="E1140" s="3">
        <v>100</v>
      </c>
      <c r="F1140" s="3">
        <v>3</v>
      </c>
      <c r="G1140" s="3" t="s">
        <v>10</v>
      </c>
      <c r="H1140" s="3">
        <v>0</v>
      </c>
      <c r="I1140" s="21"/>
      <c r="J1140" s="21">
        <v>1000</v>
      </c>
      <c r="K1140" s="5">
        <f t="shared" si="178"/>
        <v>5</v>
      </c>
      <c r="L1140" s="6">
        <f t="shared" si="179"/>
        <v>0</v>
      </c>
      <c r="M1140" s="3"/>
      <c r="N1140" s="11">
        <f t="shared" si="173"/>
        <v>5</v>
      </c>
      <c r="O1140" s="21"/>
      <c r="P1140" s="5">
        <v>1</v>
      </c>
      <c r="Q1140" s="5">
        <v>0.25</v>
      </c>
      <c r="R1140" s="12">
        <f t="shared" si="180"/>
        <v>6.25</v>
      </c>
      <c r="S1140" s="3"/>
      <c r="T1140" s="21">
        <f>SUMIFS('Shop Wastage+CS Margin'!F:F,'Shop Wastage+CS Margin'!D:D,'Franchise Wastage '!D1140,'Shop Wastage+CS Margin'!C:C,'Franchise Wastage '!C1140)</f>
        <v>75</v>
      </c>
      <c r="U1140" s="13">
        <f>SUMIFS('Shop Wastage+CS Margin'!A:A,'Shop Wastage+CS Margin'!D:D,'Franchise Wastage '!D1140,'Shop Wastage+CS Margin'!C:C,'Franchise Wastage '!C1140)</f>
        <v>5</v>
      </c>
      <c r="V1140" s="16">
        <f t="shared" si="181"/>
        <v>11.5</v>
      </c>
      <c r="W1140" s="3">
        <v>12</v>
      </c>
      <c r="X1140" s="7">
        <f t="shared" si="182"/>
        <v>5.75</v>
      </c>
      <c r="Y1140" s="7">
        <f t="shared" si="183"/>
        <v>68.75</v>
      </c>
      <c r="Z1140" s="3"/>
      <c r="AA1140" s="18">
        <f>SUMIFS(Sheet3!C:C,Sheet3!B:B,'Franchise Wastage '!D1140,Sheet3!A:A,'Franchise Wastage '!#REF!)</f>
        <v>0</v>
      </c>
      <c r="AC1140" s="3">
        <f t="shared" si="166"/>
        <v>63</v>
      </c>
    </row>
    <row r="1141" spans="1:29" x14ac:dyDescent="0.25">
      <c r="A1141" s="3"/>
      <c r="B1141" s="3" t="s">
        <v>86</v>
      </c>
      <c r="C1141" s="20" t="s">
        <v>118</v>
      </c>
      <c r="D1141" s="20" t="s">
        <v>120</v>
      </c>
      <c r="E1141" s="3">
        <v>100</v>
      </c>
      <c r="F1141" s="3">
        <v>2</v>
      </c>
      <c r="G1141" s="3" t="s">
        <v>10</v>
      </c>
      <c r="H1141" s="3">
        <v>0</v>
      </c>
      <c r="I1141" s="21"/>
      <c r="J1141" s="21">
        <v>1000</v>
      </c>
      <c r="K1141" s="5">
        <f t="shared" si="178"/>
        <v>3.3333333333333335</v>
      </c>
      <c r="L1141" s="6">
        <f t="shared" si="179"/>
        <v>0</v>
      </c>
      <c r="M1141" s="3"/>
      <c r="N1141" s="11">
        <f t="shared" si="173"/>
        <v>3.3333333333333335</v>
      </c>
      <c r="O1141" s="21"/>
      <c r="P1141" s="5">
        <v>1</v>
      </c>
      <c r="Q1141" s="5">
        <v>0.25</v>
      </c>
      <c r="R1141" s="12">
        <f t="shared" si="180"/>
        <v>4.5833333333333339</v>
      </c>
      <c r="S1141" s="3"/>
      <c r="T1141" s="21">
        <f>SUMIFS('Shop Wastage+CS Margin'!F:F,'Shop Wastage+CS Margin'!D:D,'Franchise Wastage '!D1141,'Shop Wastage+CS Margin'!C:C,'Franchise Wastage '!C1141)</f>
        <v>35</v>
      </c>
      <c r="U1141" s="13">
        <f>SUMIFS('Shop Wastage+CS Margin'!A:A,'Shop Wastage+CS Margin'!D:D,'Franchise Wastage '!D1141,'Shop Wastage+CS Margin'!C:C,'Franchise Wastage '!C1141)</f>
        <v>5</v>
      </c>
      <c r="V1141" s="16">
        <f t="shared" si="181"/>
        <v>9.8333333333333339</v>
      </c>
      <c r="W1141" s="3">
        <v>10</v>
      </c>
      <c r="X1141" s="7">
        <f t="shared" si="182"/>
        <v>5.4166666666666661</v>
      </c>
      <c r="Y1141" s="7">
        <f t="shared" si="183"/>
        <v>30.416666666666664</v>
      </c>
      <c r="Z1141" s="3"/>
      <c r="AA1141" s="18">
        <f>SUMIFS(Sheet3!C:C,Sheet3!B:B,'Franchise Wastage '!D1141,Sheet3!A:A,'Franchise Wastage '!#REF!)</f>
        <v>0</v>
      </c>
      <c r="AC1141" s="3">
        <f t="shared" si="166"/>
        <v>25</v>
      </c>
    </row>
    <row r="1142" spans="1:29" x14ac:dyDescent="0.25">
      <c r="A1142" s="3"/>
      <c r="B1142" s="3" t="s">
        <v>2152</v>
      </c>
      <c r="C1142" s="20" t="s">
        <v>550</v>
      </c>
      <c r="D1142" s="20" t="s">
        <v>551</v>
      </c>
      <c r="E1142" s="3">
        <v>70</v>
      </c>
      <c r="F1142" s="3">
        <v>0.9</v>
      </c>
      <c r="G1142" s="3" t="s">
        <v>10</v>
      </c>
      <c r="H1142" s="3">
        <v>10</v>
      </c>
      <c r="I1142" s="21"/>
      <c r="J1142" s="21">
        <v>1000</v>
      </c>
      <c r="K1142" s="5">
        <f t="shared" si="178"/>
        <v>1.5</v>
      </c>
      <c r="L1142" s="6">
        <f t="shared" si="179"/>
        <v>0</v>
      </c>
      <c r="M1142" s="3"/>
      <c r="N1142" s="11">
        <f t="shared" si="173"/>
        <v>11.5</v>
      </c>
      <c r="O1142" s="21"/>
      <c r="P1142" s="5">
        <v>1</v>
      </c>
      <c r="Q1142" s="5">
        <v>0.25</v>
      </c>
      <c r="R1142" s="12">
        <f t="shared" si="180"/>
        <v>12.75</v>
      </c>
      <c r="S1142" s="3"/>
      <c r="T1142" s="21">
        <f>SUMIFS('Shop Wastage+CS Margin'!F:F,'Shop Wastage+CS Margin'!D:D,'Franchise Wastage '!D1142,'Shop Wastage+CS Margin'!C:C,'Franchise Wastage '!C1142)</f>
        <v>32</v>
      </c>
      <c r="U1142" s="13">
        <f>SUMIFS('Shop Wastage+CS Margin'!A:A,'Shop Wastage+CS Margin'!D:D,'Franchise Wastage '!D1142,'Shop Wastage+CS Margin'!C:C,'Franchise Wastage '!C1142)</f>
        <v>5</v>
      </c>
      <c r="V1142" s="16">
        <f t="shared" si="181"/>
        <v>18</v>
      </c>
      <c r="W1142" s="3">
        <v>18</v>
      </c>
      <c r="X1142" s="7">
        <f t="shared" si="182"/>
        <v>5.25</v>
      </c>
      <c r="Y1142" s="7">
        <f t="shared" si="183"/>
        <v>19.25</v>
      </c>
      <c r="Z1142" s="3"/>
      <c r="AA1142" s="18">
        <f>SUMIFS(Sheet3!C:C,Sheet3!B:B,'Franchise Wastage '!D1142,Sheet3!A:A,'Franchise Wastage '!#REF!)</f>
        <v>0</v>
      </c>
      <c r="AC1142" s="3">
        <f t="shared" si="166"/>
        <v>14</v>
      </c>
    </row>
    <row r="1143" spans="1:29" x14ac:dyDescent="0.25">
      <c r="A1143" s="3"/>
      <c r="B1143" s="3" t="s">
        <v>2152</v>
      </c>
      <c r="C1143" s="20" t="s">
        <v>550</v>
      </c>
      <c r="D1143" s="20" t="s">
        <v>552</v>
      </c>
      <c r="E1143" s="3">
        <v>70</v>
      </c>
      <c r="F1143" s="3">
        <v>0.9</v>
      </c>
      <c r="G1143" s="3" t="s">
        <v>10</v>
      </c>
      <c r="H1143" s="3">
        <v>10</v>
      </c>
      <c r="I1143" s="21"/>
      <c r="J1143" s="21">
        <v>1000</v>
      </c>
      <c r="K1143" s="5">
        <f t="shared" si="178"/>
        <v>1.5</v>
      </c>
      <c r="L1143" s="6">
        <f t="shared" si="179"/>
        <v>0</v>
      </c>
      <c r="M1143" s="3"/>
      <c r="N1143" s="11">
        <f t="shared" si="173"/>
        <v>11.5</v>
      </c>
      <c r="O1143" s="21"/>
      <c r="P1143" s="5">
        <v>1</v>
      </c>
      <c r="Q1143" s="5">
        <v>0.25</v>
      </c>
      <c r="R1143" s="12">
        <f t="shared" si="180"/>
        <v>12.75</v>
      </c>
      <c r="S1143" s="3"/>
      <c r="T1143" s="21">
        <f>SUMIFS('Shop Wastage+CS Margin'!F:F,'Shop Wastage+CS Margin'!D:D,'Franchise Wastage '!D1143,'Shop Wastage+CS Margin'!C:C,'Franchise Wastage '!C1143)</f>
        <v>32</v>
      </c>
      <c r="U1143" s="13">
        <f>SUMIFS('Shop Wastage+CS Margin'!A:A,'Shop Wastage+CS Margin'!D:D,'Franchise Wastage '!D1143,'Shop Wastage+CS Margin'!C:C,'Franchise Wastage '!C1143)</f>
        <v>5</v>
      </c>
      <c r="V1143" s="16">
        <f t="shared" si="181"/>
        <v>18</v>
      </c>
      <c r="W1143" s="3">
        <v>18</v>
      </c>
      <c r="X1143" s="7">
        <f t="shared" si="182"/>
        <v>5.25</v>
      </c>
      <c r="Y1143" s="7">
        <f t="shared" si="183"/>
        <v>19.25</v>
      </c>
      <c r="Z1143" s="3"/>
      <c r="AA1143" s="18">
        <f>SUMIFS(Sheet3!C:C,Sheet3!B:B,'Franchise Wastage '!D1143,Sheet3!A:A,'Franchise Wastage '!#REF!)</f>
        <v>0</v>
      </c>
      <c r="AC1143" s="3">
        <f t="shared" si="166"/>
        <v>14</v>
      </c>
    </row>
    <row r="1144" spans="1:29" x14ac:dyDescent="0.25">
      <c r="A1144" s="3"/>
      <c r="B1144" s="3" t="s">
        <v>2152</v>
      </c>
      <c r="C1144" s="20" t="s">
        <v>550</v>
      </c>
      <c r="D1144" s="20" t="s">
        <v>227</v>
      </c>
      <c r="E1144" s="3">
        <v>70</v>
      </c>
      <c r="F1144" s="3">
        <v>0.9</v>
      </c>
      <c r="G1144" s="3" t="s">
        <v>10</v>
      </c>
      <c r="H1144" s="3">
        <v>10</v>
      </c>
      <c r="I1144" s="21"/>
      <c r="J1144" s="21">
        <v>1000</v>
      </c>
      <c r="K1144" s="5">
        <f t="shared" si="178"/>
        <v>1.5</v>
      </c>
      <c r="L1144" s="6">
        <f t="shared" si="179"/>
        <v>0</v>
      </c>
      <c r="M1144" s="3"/>
      <c r="N1144" s="11">
        <f t="shared" si="173"/>
        <v>11.5</v>
      </c>
      <c r="O1144" s="21"/>
      <c r="P1144" s="5">
        <v>1</v>
      </c>
      <c r="Q1144" s="5">
        <v>0.25</v>
      </c>
      <c r="R1144" s="12">
        <f t="shared" si="180"/>
        <v>12.75</v>
      </c>
      <c r="S1144" s="3"/>
      <c r="T1144" s="21">
        <f>SUMIFS('Shop Wastage+CS Margin'!F:F,'Shop Wastage+CS Margin'!D:D,'Franchise Wastage '!D1144,'Shop Wastage+CS Margin'!C:C,'Franchise Wastage '!C1144)</f>
        <v>32</v>
      </c>
      <c r="U1144" s="13">
        <f>SUMIFS('Shop Wastage+CS Margin'!A:A,'Shop Wastage+CS Margin'!D:D,'Franchise Wastage '!D1144,'Shop Wastage+CS Margin'!C:C,'Franchise Wastage '!C1144)</f>
        <v>5</v>
      </c>
      <c r="V1144" s="16">
        <f t="shared" si="181"/>
        <v>18</v>
      </c>
      <c r="W1144" s="3">
        <v>18</v>
      </c>
      <c r="X1144" s="7">
        <f t="shared" si="182"/>
        <v>5.25</v>
      </c>
      <c r="Y1144" s="7">
        <f t="shared" si="183"/>
        <v>19.25</v>
      </c>
      <c r="Z1144" s="3"/>
      <c r="AA1144" s="18">
        <f>SUMIFS(Sheet3!C:C,Sheet3!B:B,'Franchise Wastage '!D1144,Sheet3!A:A,'Franchise Wastage '!#REF!)</f>
        <v>0</v>
      </c>
      <c r="AC1144" s="3">
        <f t="shared" si="166"/>
        <v>14</v>
      </c>
    </row>
    <row r="1145" spans="1:29" x14ac:dyDescent="0.25">
      <c r="A1145" s="3"/>
      <c r="B1145" s="3" t="s">
        <v>2152</v>
      </c>
      <c r="C1145" s="20" t="s">
        <v>550</v>
      </c>
      <c r="D1145" s="20" t="s">
        <v>30</v>
      </c>
      <c r="E1145" s="3">
        <v>70</v>
      </c>
      <c r="F1145" s="3">
        <v>0.9</v>
      </c>
      <c r="G1145" s="3" t="s">
        <v>10</v>
      </c>
      <c r="H1145" s="3">
        <v>10</v>
      </c>
      <c r="I1145" s="21"/>
      <c r="J1145" s="21">
        <v>1000</v>
      </c>
      <c r="K1145" s="5">
        <f t="shared" si="178"/>
        <v>1.5</v>
      </c>
      <c r="L1145" s="6">
        <f t="shared" si="179"/>
        <v>0</v>
      </c>
      <c r="M1145" s="3"/>
      <c r="N1145" s="11">
        <f t="shared" si="173"/>
        <v>11.5</v>
      </c>
      <c r="O1145" s="21"/>
      <c r="P1145" s="5">
        <v>1</v>
      </c>
      <c r="Q1145" s="5">
        <v>0.25</v>
      </c>
      <c r="R1145" s="12">
        <f t="shared" si="180"/>
        <v>12.75</v>
      </c>
      <c r="S1145" s="3"/>
      <c r="T1145" s="21">
        <f>SUMIFS('Shop Wastage+CS Margin'!F:F,'Shop Wastage+CS Margin'!D:D,'Franchise Wastage '!D1145,'Shop Wastage+CS Margin'!C:C,'Franchise Wastage '!C1145)</f>
        <v>32</v>
      </c>
      <c r="U1145" s="13">
        <f>SUMIFS('Shop Wastage+CS Margin'!A:A,'Shop Wastage+CS Margin'!D:D,'Franchise Wastage '!D1145,'Shop Wastage+CS Margin'!C:C,'Franchise Wastage '!C1145)</f>
        <v>5</v>
      </c>
      <c r="V1145" s="16">
        <f t="shared" si="181"/>
        <v>18</v>
      </c>
      <c r="W1145" s="3">
        <v>18</v>
      </c>
      <c r="X1145" s="7">
        <f t="shared" si="182"/>
        <v>5.25</v>
      </c>
      <c r="Y1145" s="7">
        <f t="shared" si="183"/>
        <v>19.25</v>
      </c>
      <c r="Z1145" s="3"/>
      <c r="AA1145" s="18">
        <f>SUMIFS(Sheet3!C:C,Sheet3!B:B,'Franchise Wastage '!D1145,Sheet3!A:A,'Franchise Wastage '!#REF!)</f>
        <v>0</v>
      </c>
      <c r="AC1145" s="3">
        <f t="shared" si="166"/>
        <v>14</v>
      </c>
    </row>
    <row r="1146" spans="1:29" x14ac:dyDescent="0.25">
      <c r="A1146" s="3"/>
      <c r="B1146" s="3" t="s">
        <v>2152</v>
      </c>
      <c r="C1146" s="20" t="s">
        <v>550</v>
      </c>
      <c r="D1146" s="20" t="s">
        <v>553</v>
      </c>
      <c r="E1146" s="3">
        <v>70</v>
      </c>
      <c r="F1146" s="3">
        <v>0.9</v>
      </c>
      <c r="G1146" s="3" t="s">
        <v>10</v>
      </c>
      <c r="H1146" s="3">
        <v>10</v>
      </c>
      <c r="I1146" s="21"/>
      <c r="J1146" s="21">
        <v>1000</v>
      </c>
      <c r="K1146" s="5">
        <f t="shared" si="178"/>
        <v>1.5</v>
      </c>
      <c r="L1146" s="6">
        <f t="shared" si="179"/>
        <v>0</v>
      </c>
      <c r="M1146" s="3"/>
      <c r="N1146" s="11">
        <f t="shared" si="173"/>
        <v>11.5</v>
      </c>
      <c r="O1146" s="21"/>
      <c r="P1146" s="5">
        <v>1</v>
      </c>
      <c r="Q1146" s="5">
        <v>0.25</v>
      </c>
      <c r="R1146" s="12">
        <f t="shared" si="180"/>
        <v>12.75</v>
      </c>
      <c r="S1146" s="3"/>
      <c r="T1146" s="21">
        <f>SUMIFS('Shop Wastage+CS Margin'!F:F,'Shop Wastage+CS Margin'!D:D,'Franchise Wastage '!D1146,'Shop Wastage+CS Margin'!C:C,'Franchise Wastage '!C1146)</f>
        <v>32</v>
      </c>
      <c r="U1146" s="13">
        <f>SUMIFS('Shop Wastage+CS Margin'!A:A,'Shop Wastage+CS Margin'!D:D,'Franchise Wastage '!D1146,'Shop Wastage+CS Margin'!C:C,'Franchise Wastage '!C1146)</f>
        <v>5</v>
      </c>
      <c r="V1146" s="16">
        <f t="shared" si="181"/>
        <v>18</v>
      </c>
      <c r="W1146" s="3">
        <v>18</v>
      </c>
      <c r="X1146" s="7">
        <f t="shared" si="182"/>
        <v>5.25</v>
      </c>
      <c r="Y1146" s="7">
        <f t="shared" si="183"/>
        <v>19.25</v>
      </c>
      <c r="Z1146" s="3"/>
      <c r="AA1146" s="18">
        <f>SUMIFS(Sheet3!C:C,Sheet3!B:B,'Franchise Wastage '!D1146,Sheet3!A:A,'Franchise Wastage '!#REF!)</f>
        <v>0</v>
      </c>
      <c r="AC1146" s="3">
        <f t="shared" si="166"/>
        <v>14</v>
      </c>
    </row>
    <row r="1147" spans="1:29" x14ac:dyDescent="0.25">
      <c r="A1147" s="3"/>
      <c r="B1147" s="3" t="s">
        <v>1907</v>
      </c>
      <c r="C1147" s="20" t="s">
        <v>56</v>
      </c>
      <c r="D1147" s="20" t="s">
        <v>1935</v>
      </c>
      <c r="E1147" s="3">
        <v>92.5</v>
      </c>
      <c r="F1147" s="3">
        <v>10</v>
      </c>
      <c r="G1147" s="3" t="s">
        <v>10</v>
      </c>
      <c r="H1147" s="3">
        <v>7.5</v>
      </c>
      <c r="I1147" s="21"/>
      <c r="J1147" s="21">
        <v>1000</v>
      </c>
      <c r="K1147" s="5">
        <f t="shared" si="178"/>
        <v>16.666666666666668</v>
      </c>
      <c r="L1147" s="6">
        <f t="shared" si="179"/>
        <v>0</v>
      </c>
      <c r="M1147" s="3"/>
      <c r="N1147" s="11">
        <f t="shared" si="173"/>
        <v>24.166666666666668</v>
      </c>
      <c r="O1147" s="21"/>
      <c r="P1147" s="5">
        <v>1</v>
      </c>
      <c r="Q1147" s="5">
        <v>0.25</v>
      </c>
      <c r="R1147" s="12">
        <f t="shared" si="180"/>
        <v>25.416666666666668</v>
      </c>
      <c r="S1147" s="3"/>
      <c r="T1147" s="21">
        <f>SUMIFS('Shop Wastage+CS Margin'!F:F,'Shop Wastage+CS Margin'!D:D,'Franchise Wastage '!D1147,'Shop Wastage+CS Margin'!C:C,'Franchise Wastage '!C1147)</f>
        <v>51</v>
      </c>
      <c r="U1147" s="13">
        <f>SUMIFS('Shop Wastage+CS Margin'!A:A,'Shop Wastage+CS Margin'!D:D,'Franchise Wastage '!D1147,'Shop Wastage+CS Margin'!C:C,'Franchise Wastage '!C1147)</f>
        <v>5</v>
      </c>
      <c r="V1147" s="16">
        <f t="shared" si="181"/>
        <v>30.666666666666668</v>
      </c>
      <c r="W1147" s="3">
        <v>29</v>
      </c>
      <c r="X1147" s="7">
        <f t="shared" si="182"/>
        <v>3.5833333333333321</v>
      </c>
      <c r="Y1147" s="7">
        <f t="shared" si="183"/>
        <v>25.583333333333332</v>
      </c>
      <c r="Z1147" s="3"/>
      <c r="AA1147" s="18">
        <f>SUMIFS(Sheet3!C:C,Sheet3!B:B,'Franchise Wastage '!D1147,Sheet3!A:A,'Franchise Wastage '!#REF!)</f>
        <v>0</v>
      </c>
      <c r="AC1147" s="3">
        <f t="shared" si="166"/>
        <v>22</v>
      </c>
    </row>
    <row r="1148" spans="1:29" x14ac:dyDescent="0.25">
      <c r="A1148" s="3"/>
      <c r="B1148" s="3" t="s">
        <v>1907</v>
      </c>
      <c r="C1148" s="20" t="s">
        <v>56</v>
      </c>
      <c r="D1148" s="20" t="s">
        <v>1936</v>
      </c>
      <c r="E1148" s="3">
        <v>92.5</v>
      </c>
      <c r="F1148" s="3">
        <v>12</v>
      </c>
      <c r="G1148" s="3" t="s">
        <v>10</v>
      </c>
      <c r="H1148" s="3">
        <v>7.5</v>
      </c>
      <c r="I1148" s="21"/>
      <c r="J1148" s="21">
        <v>1000</v>
      </c>
      <c r="K1148" s="5">
        <f t="shared" si="178"/>
        <v>20</v>
      </c>
      <c r="L1148" s="6">
        <f t="shared" si="179"/>
        <v>0</v>
      </c>
      <c r="M1148" s="3"/>
      <c r="N1148" s="11">
        <f t="shared" si="173"/>
        <v>27.5</v>
      </c>
      <c r="O1148" s="21"/>
      <c r="P1148" s="5">
        <v>1</v>
      </c>
      <c r="Q1148" s="5">
        <v>0.25</v>
      </c>
      <c r="R1148" s="12">
        <f t="shared" si="180"/>
        <v>28.75</v>
      </c>
      <c r="S1148" s="3"/>
      <c r="T1148" s="21">
        <f>SUMIFS('Shop Wastage+CS Margin'!F:F,'Shop Wastage+CS Margin'!D:D,'Franchise Wastage '!D1148,'Shop Wastage+CS Margin'!C:C,'Franchise Wastage '!C1148)</f>
        <v>51</v>
      </c>
      <c r="U1148" s="13">
        <f>SUMIFS('Shop Wastage+CS Margin'!A:A,'Shop Wastage+CS Margin'!D:D,'Franchise Wastage '!D1148,'Shop Wastage+CS Margin'!C:C,'Franchise Wastage '!C1148)</f>
        <v>5</v>
      </c>
      <c r="V1148" s="16">
        <f t="shared" si="181"/>
        <v>34</v>
      </c>
      <c r="W1148" s="3">
        <v>32</v>
      </c>
      <c r="X1148" s="7">
        <f t="shared" si="182"/>
        <v>3.25</v>
      </c>
      <c r="Y1148" s="7">
        <f t="shared" si="183"/>
        <v>22.25</v>
      </c>
      <c r="Z1148" s="3"/>
      <c r="AA1148" s="18">
        <f>SUMIFS(Sheet3!C:C,Sheet3!B:B,'Franchise Wastage '!D1148,Sheet3!A:A,'Franchise Wastage '!#REF!)</f>
        <v>0</v>
      </c>
      <c r="AC1148" s="3">
        <f t="shared" si="166"/>
        <v>19</v>
      </c>
    </row>
    <row r="1149" spans="1:29" x14ac:dyDescent="0.25">
      <c r="A1149" s="3"/>
      <c r="B1149" s="3" t="s">
        <v>2154</v>
      </c>
      <c r="C1149" s="20" t="s">
        <v>164</v>
      </c>
      <c r="D1149" s="20" t="s">
        <v>165</v>
      </c>
      <c r="E1149" s="3">
        <v>80</v>
      </c>
      <c r="F1149" s="3">
        <v>2</v>
      </c>
      <c r="G1149" s="3" t="s">
        <v>10</v>
      </c>
      <c r="H1149" s="3">
        <v>10</v>
      </c>
      <c r="I1149" s="21"/>
      <c r="J1149" s="21">
        <v>1000</v>
      </c>
      <c r="K1149" s="5">
        <f t="shared" si="178"/>
        <v>3.3333333333333335</v>
      </c>
      <c r="L1149" s="6">
        <f t="shared" si="179"/>
        <v>0</v>
      </c>
      <c r="M1149" s="3"/>
      <c r="N1149" s="11">
        <f t="shared" si="173"/>
        <v>13.333333333333334</v>
      </c>
      <c r="O1149" s="21"/>
      <c r="P1149" s="5">
        <v>1</v>
      </c>
      <c r="Q1149" s="5">
        <v>0.25</v>
      </c>
      <c r="R1149" s="12">
        <f t="shared" si="180"/>
        <v>14.583333333333334</v>
      </c>
      <c r="S1149" s="3"/>
      <c r="T1149" s="21">
        <f>SUMIFS('Shop Wastage+CS Margin'!F:F,'Shop Wastage+CS Margin'!D:D,'Franchise Wastage '!D1149,'Shop Wastage+CS Margin'!C:C,'Franchise Wastage '!C1149)</f>
        <v>32</v>
      </c>
      <c r="U1149" s="13">
        <f>SUMIFS('Shop Wastage+CS Margin'!A:A,'Shop Wastage+CS Margin'!D:D,'Franchise Wastage '!D1149,'Shop Wastage+CS Margin'!C:C,'Franchise Wastage '!C1149)</f>
        <v>5</v>
      </c>
      <c r="V1149" s="16">
        <f t="shared" si="181"/>
        <v>19.833333333333336</v>
      </c>
      <c r="W1149" s="3">
        <v>20</v>
      </c>
      <c r="X1149" s="7">
        <f t="shared" si="182"/>
        <v>5.4166666666666661</v>
      </c>
      <c r="Y1149" s="7">
        <f t="shared" si="183"/>
        <v>17.416666666666664</v>
      </c>
      <c r="Z1149" s="3"/>
      <c r="AA1149" s="18">
        <f>SUMIFS(Sheet3!C:C,Sheet3!B:B,'Franchise Wastage '!D1149,Sheet3!A:A,'Franchise Wastage '!#REF!)</f>
        <v>0</v>
      </c>
      <c r="AC1149" s="3">
        <f t="shared" si="166"/>
        <v>12</v>
      </c>
    </row>
    <row r="1150" spans="1:29" x14ac:dyDescent="0.25">
      <c r="A1150" s="3"/>
      <c r="B1150" s="3" t="s">
        <v>2154</v>
      </c>
      <c r="C1150" s="20" t="s">
        <v>164</v>
      </c>
      <c r="D1150" s="20" t="s">
        <v>166</v>
      </c>
      <c r="E1150" s="3">
        <v>80</v>
      </c>
      <c r="F1150" s="3">
        <v>2</v>
      </c>
      <c r="G1150" s="3" t="s">
        <v>10</v>
      </c>
      <c r="H1150" s="3">
        <v>10</v>
      </c>
      <c r="I1150" s="21"/>
      <c r="J1150" s="21">
        <v>1000</v>
      </c>
      <c r="K1150" s="5">
        <f t="shared" si="178"/>
        <v>3.3333333333333335</v>
      </c>
      <c r="L1150" s="6">
        <f t="shared" si="179"/>
        <v>0</v>
      </c>
      <c r="M1150" s="3"/>
      <c r="N1150" s="11">
        <f t="shared" si="173"/>
        <v>13.333333333333334</v>
      </c>
      <c r="O1150" s="21"/>
      <c r="P1150" s="5">
        <v>1</v>
      </c>
      <c r="Q1150" s="5">
        <v>0.25</v>
      </c>
      <c r="R1150" s="12">
        <f t="shared" si="180"/>
        <v>14.583333333333334</v>
      </c>
      <c r="S1150" s="3"/>
      <c r="T1150" s="21">
        <f>SUMIFS('Shop Wastage+CS Margin'!F:F,'Shop Wastage+CS Margin'!D:D,'Franchise Wastage '!D1150,'Shop Wastage+CS Margin'!C:C,'Franchise Wastage '!C1150)</f>
        <v>32</v>
      </c>
      <c r="U1150" s="13">
        <f>SUMIFS('Shop Wastage+CS Margin'!A:A,'Shop Wastage+CS Margin'!D:D,'Franchise Wastage '!D1150,'Shop Wastage+CS Margin'!C:C,'Franchise Wastage '!C1150)</f>
        <v>5</v>
      </c>
      <c r="V1150" s="16">
        <f t="shared" si="181"/>
        <v>19.833333333333336</v>
      </c>
      <c r="W1150" s="3">
        <v>20</v>
      </c>
      <c r="X1150" s="7">
        <f t="shared" si="182"/>
        <v>5.4166666666666661</v>
      </c>
      <c r="Y1150" s="7">
        <f t="shared" si="183"/>
        <v>17.416666666666664</v>
      </c>
      <c r="Z1150" s="3"/>
      <c r="AA1150" s="18">
        <f>SUMIFS(Sheet3!C:C,Sheet3!B:B,'Franchise Wastage '!D1150,Sheet3!A:A,'Franchise Wastage '!#REF!)</f>
        <v>0</v>
      </c>
      <c r="AC1150" s="3">
        <f t="shared" si="166"/>
        <v>12</v>
      </c>
    </row>
    <row r="1151" spans="1:29" x14ac:dyDescent="0.25">
      <c r="A1151" s="3"/>
      <c r="B1151" s="3" t="s">
        <v>2132</v>
      </c>
      <c r="C1151" s="20" t="s">
        <v>424</v>
      </c>
      <c r="D1151" s="20" t="s">
        <v>461</v>
      </c>
      <c r="E1151" s="3">
        <v>75</v>
      </c>
      <c r="F1151" s="3">
        <v>2.5</v>
      </c>
      <c r="G1151" s="3" t="s">
        <v>10</v>
      </c>
      <c r="H1151" s="3">
        <v>22</v>
      </c>
      <c r="I1151" s="21"/>
      <c r="J1151" s="21">
        <v>1000</v>
      </c>
      <c r="K1151" s="5">
        <f t="shared" si="178"/>
        <v>4.166666666666667</v>
      </c>
      <c r="L1151" s="6">
        <f t="shared" si="179"/>
        <v>0</v>
      </c>
      <c r="M1151" s="3"/>
      <c r="N1151" s="11">
        <f t="shared" si="173"/>
        <v>26.166666666666668</v>
      </c>
      <c r="O1151" s="21"/>
      <c r="P1151" s="5">
        <v>1</v>
      </c>
      <c r="Q1151" s="5">
        <v>0.25</v>
      </c>
      <c r="R1151" s="12">
        <f t="shared" si="180"/>
        <v>27.416666666666668</v>
      </c>
      <c r="S1151" s="3"/>
      <c r="T1151" s="21">
        <f>SUMIFS('Shop Wastage+CS Margin'!F:F,'Shop Wastage+CS Margin'!D:D,'Franchise Wastage '!D1151,'Shop Wastage+CS Margin'!C:C,'Franchise Wastage '!C1151)</f>
        <v>36</v>
      </c>
      <c r="U1151" s="13">
        <f>SUMIFS('Shop Wastage+CS Margin'!A:A,'Shop Wastage+CS Margin'!D:D,'Franchise Wastage '!D1151,'Shop Wastage+CS Margin'!C:C,'Franchise Wastage '!C1151)</f>
        <v>5</v>
      </c>
      <c r="V1151" s="16">
        <f t="shared" si="181"/>
        <v>32.666666666666671</v>
      </c>
      <c r="W1151" s="3">
        <v>30</v>
      </c>
      <c r="X1151" s="7">
        <f t="shared" si="182"/>
        <v>2.5833333333333321</v>
      </c>
      <c r="Y1151" s="7">
        <f t="shared" si="183"/>
        <v>8.5833333333333321</v>
      </c>
      <c r="Z1151" s="3"/>
      <c r="AA1151" s="18">
        <f>SUMIFS(Sheet3!C:C,Sheet3!B:B,'Franchise Wastage '!D1151,Sheet3!A:A,'Franchise Wastage '!#REF!)</f>
        <v>0</v>
      </c>
      <c r="AC1151" s="3">
        <f t="shared" si="166"/>
        <v>6</v>
      </c>
    </row>
    <row r="1152" spans="1:29" x14ac:dyDescent="0.25">
      <c r="A1152" s="3"/>
      <c r="B1152" s="3" t="s">
        <v>2132</v>
      </c>
      <c r="C1152" s="20" t="s">
        <v>424</v>
      </c>
      <c r="D1152" s="20" t="s">
        <v>461</v>
      </c>
      <c r="E1152" s="3">
        <v>70</v>
      </c>
      <c r="F1152" s="3">
        <v>2.5</v>
      </c>
      <c r="G1152" s="3" t="s">
        <v>10</v>
      </c>
      <c r="H1152" s="3">
        <v>22</v>
      </c>
      <c r="I1152" s="21"/>
      <c r="J1152" s="21">
        <v>1000</v>
      </c>
      <c r="K1152" s="5">
        <f t="shared" si="178"/>
        <v>4.166666666666667</v>
      </c>
      <c r="L1152" s="6">
        <f t="shared" si="179"/>
        <v>0</v>
      </c>
      <c r="M1152" s="3"/>
      <c r="N1152" s="11">
        <f t="shared" si="173"/>
        <v>26.166666666666668</v>
      </c>
      <c r="O1152" s="21"/>
      <c r="P1152" s="5">
        <v>1</v>
      </c>
      <c r="Q1152" s="5">
        <v>0.25</v>
      </c>
      <c r="R1152" s="12">
        <f t="shared" si="180"/>
        <v>27.416666666666668</v>
      </c>
      <c r="S1152" s="3"/>
      <c r="T1152" s="21">
        <f>SUMIFS('Shop Wastage+CS Margin'!F:F,'Shop Wastage+CS Margin'!D:D,'Franchise Wastage '!D1152,'Shop Wastage+CS Margin'!C:C,'Franchise Wastage '!C1152)</f>
        <v>36</v>
      </c>
      <c r="U1152" s="13">
        <f>SUMIFS('Shop Wastage+CS Margin'!A:A,'Shop Wastage+CS Margin'!D:D,'Franchise Wastage '!D1152,'Shop Wastage+CS Margin'!C:C,'Franchise Wastage '!C1152)</f>
        <v>5</v>
      </c>
      <c r="V1152" s="16">
        <f t="shared" si="181"/>
        <v>32.666666666666671</v>
      </c>
      <c r="W1152" s="3">
        <v>30</v>
      </c>
      <c r="X1152" s="7">
        <f t="shared" si="182"/>
        <v>2.5833333333333321</v>
      </c>
      <c r="Y1152" s="7">
        <f t="shared" si="183"/>
        <v>8.5833333333333321</v>
      </c>
      <c r="Z1152" s="3"/>
      <c r="AA1152" s="18">
        <f>SUMIFS(Sheet3!C:C,Sheet3!B:B,'Franchise Wastage '!D1152,Sheet3!A:A,'Franchise Wastage '!#REF!)</f>
        <v>0</v>
      </c>
      <c r="AC1152" s="3">
        <f t="shared" si="166"/>
        <v>6</v>
      </c>
    </row>
    <row r="1153" spans="1:29" x14ac:dyDescent="0.25">
      <c r="A1153" s="3"/>
      <c r="B1153" s="3" t="s">
        <v>2133</v>
      </c>
      <c r="C1153" s="20" t="s">
        <v>122</v>
      </c>
      <c r="D1153" s="20" t="s">
        <v>433</v>
      </c>
      <c r="E1153" s="3">
        <v>65</v>
      </c>
      <c r="F1153" s="3">
        <v>1.2</v>
      </c>
      <c r="G1153" s="3" t="s">
        <v>10</v>
      </c>
      <c r="H1153" s="3">
        <v>4</v>
      </c>
      <c r="I1153" s="21"/>
      <c r="J1153" s="21">
        <v>1000</v>
      </c>
      <c r="K1153" s="5">
        <f t="shared" si="178"/>
        <v>2</v>
      </c>
      <c r="L1153" s="6">
        <f t="shared" si="179"/>
        <v>0</v>
      </c>
      <c r="M1153" s="3"/>
      <c r="N1153" s="11">
        <f t="shared" si="173"/>
        <v>6</v>
      </c>
      <c r="O1153" s="21"/>
      <c r="P1153" s="5">
        <v>0.75</v>
      </c>
      <c r="Q1153" s="5">
        <v>0.25</v>
      </c>
      <c r="R1153" s="12">
        <f t="shared" si="180"/>
        <v>7</v>
      </c>
      <c r="S1153" s="3"/>
      <c r="T1153" s="21">
        <f>SUMIFS('Shop Wastage+CS Margin'!F:F,'Shop Wastage+CS Margin'!D:D,'Franchise Wastage '!D1153,'Shop Wastage+CS Margin'!C:C,'Franchise Wastage '!C1153)</f>
        <v>34</v>
      </c>
      <c r="U1153" s="13">
        <f>SUMIFS('Shop Wastage+CS Margin'!A:A,'Shop Wastage+CS Margin'!D:D,'Franchise Wastage '!D1153,'Shop Wastage+CS Margin'!C:C,'Franchise Wastage '!C1153)</f>
        <v>5</v>
      </c>
      <c r="V1153" s="16">
        <f t="shared" si="181"/>
        <v>12.25</v>
      </c>
      <c r="W1153" s="3">
        <v>13</v>
      </c>
      <c r="X1153" s="7">
        <f t="shared" si="182"/>
        <v>6</v>
      </c>
      <c r="Y1153" s="7">
        <f t="shared" si="183"/>
        <v>27</v>
      </c>
      <c r="Z1153" s="3"/>
      <c r="AA1153" s="18">
        <f>SUMIFS(Sheet3!C:C,Sheet3!B:B,'Franchise Wastage '!D1153,Sheet3!A:A,'Franchise Wastage '!#REF!)</f>
        <v>0</v>
      </c>
      <c r="AC1153" s="3">
        <f t="shared" si="166"/>
        <v>21</v>
      </c>
    </row>
    <row r="1154" spans="1:29" x14ac:dyDescent="0.25">
      <c r="A1154" s="3"/>
      <c r="B1154" s="3" t="s">
        <v>2133</v>
      </c>
      <c r="C1154" s="20" t="s">
        <v>56</v>
      </c>
      <c r="D1154" s="20" t="s">
        <v>61</v>
      </c>
      <c r="E1154" s="3">
        <v>65</v>
      </c>
      <c r="F1154" s="3">
        <v>1.5</v>
      </c>
      <c r="G1154" s="3" t="s">
        <v>10</v>
      </c>
      <c r="H1154" s="3">
        <v>8</v>
      </c>
      <c r="I1154" s="21"/>
      <c r="J1154" s="21">
        <v>1000</v>
      </c>
      <c r="K1154" s="5">
        <f t="shared" si="178"/>
        <v>2.5</v>
      </c>
      <c r="L1154" s="6">
        <f t="shared" si="179"/>
        <v>0</v>
      </c>
      <c r="M1154" s="3"/>
      <c r="N1154" s="11">
        <f t="shared" si="173"/>
        <v>10.5</v>
      </c>
      <c r="O1154" s="21"/>
      <c r="P1154" s="5">
        <v>1</v>
      </c>
      <c r="Q1154" s="5">
        <v>0.25</v>
      </c>
      <c r="R1154" s="12">
        <f t="shared" si="180"/>
        <v>11.75</v>
      </c>
      <c r="S1154" s="3"/>
      <c r="T1154" s="21">
        <f>SUMIFS('Shop Wastage+CS Margin'!F:F,'Shop Wastage+CS Margin'!D:D,'Franchise Wastage '!D1154,'Shop Wastage+CS Margin'!C:C,'Franchise Wastage '!C1154)</f>
        <v>41</v>
      </c>
      <c r="U1154" s="13">
        <f>SUMIFS('Shop Wastage+CS Margin'!A:A,'Shop Wastage+CS Margin'!D:D,'Franchise Wastage '!D1154,'Shop Wastage+CS Margin'!C:C,'Franchise Wastage '!C1154)</f>
        <v>5</v>
      </c>
      <c r="V1154" s="16">
        <f t="shared" si="181"/>
        <v>17</v>
      </c>
      <c r="W1154" s="3">
        <v>17</v>
      </c>
      <c r="X1154" s="7">
        <f t="shared" si="182"/>
        <v>5.25</v>
      </c>
      <c r="Y1154" s="7">
        <f t="shared" si="183"/>
        <v>29.25</v>
      </c>
      <c r="Z1154" s="3"/>
      <c r="AA1154" s="18">
        <f>SUMIFS(Sheet3!C:C,Sheet3!B:B,'Franchise Wastage '!D1154,Sheet3!A:A,'Franchise Wastage '!#REF!)</f>
        <v>0</v>
      </c>
      <c r="AC1154" s="3">
        <f t="shared" si="166"/>
        <v>24</v>
      </c>
    </row>
    <row r="1155" spans="1:29" x14ac:dyDescent="0.25">
      <c r="A1155" s="3"/>
      <c r="B1155" s="3" t="s">
        <v>2133</v>
      </c>
      <c r="C1155" s="20" t="s">
        <v>56</v>
      </c>
      <c r="D1155" s="20" t="s">
        <v>62</v>
      </c>
      <c r="E1155" s="3">
        <v>65</v>
      </c>
      <c r="F1155" s="3">
        <v>1.5</v>
      </c>
      <c r="G1155" s="3" t="s">
        <v>10</v>
      </c>
      <c r="H1155" s="3">
        <v>8</v>
      </c>
      <c r="I1155" s="21"/>
      <c r="J1155" s="21">
        <v>1000</v>
      </c>
      <c r="K1155" s="5">
        <f t="shared" si="178"/>
        <v>2.5</v>
      </c>
      <c r="L1155" s="6">
        <f t="shared" si="179"/>
        <v>0</v>
      </c>
      <c r="M1155" s="3"/>
      <c r="N1155" s="11">
        <f t="shared" si="173"/>
        <v>10.5</v>
      </c>
      <c r="O1155" s="21"/>
      <c r="P1155" s="5">
        <v>1</v>
      </c>
      <c r="Q1155" s="5">
        <v>0.25</v>
      </c>
      <c r="R1155" s="12">
        <f t="shared" si="180"/>
        <v>11.75</v>
      </c>
      <c r="S1155" s="3"/>
      <c r="T1155" s="21">
        <f>SUMIFS('Shop Wastage+CS Margin'!F:F,'Shop Wastage+CS Margin'!D:D,'Franchise Wastage '!D1155,'Shop Wastage+CS Margin'!C:C,'Franchise Wastage '!C1155)</f>
        <v>40</v>
      </c>
      <c r="U1155" s="13">
        <f>SUMIFS('Shop Wastage+CS Margin'!A:A,'Shop Wastage+CS Margin'!D:D,'Franchise Wastage '!D1155,'Shop Wastage+CS Margin'!C:C,'Franchise Wastage '!C1155)</f>
        <v>5</v>
      </c>
      <c r="V1155" s="16">
        <f t="shared" si="181"/>
        <v>17</v>
      </c>
      <c r="W1155" s="3">
        <v>17</v>
      </c>
      <c r="X1155" s="7">
        <f t="shared" si="182"/>
        <v>5.25</v>
      </c>
      <c r="Y1155" s="7">
        <f t="shared" si="183"/>
        <v>28.25</v>
      </c>
      <c r="Z1155" s="3"/>
      <c r="AA1155" s="18">
        <f>SUMIFS(Sheet3!C:C,Sheet3!B:B,'Franchise Wastage '!D1155,Sheet3!A:A,'Franchise Wastage '!#REF!)</f>
        <v>0</v>
      </c>
      <c r="AC1155" s="3">
        <f t="shared" si="166"/>
        <v>23</v>
      </c>
    </row>
    <row r="1156" spans="1:29" x14ac:dyDescent="0.25">
      <c r="A1156" s="3"/>
      <c r="B1156" s="3" t="s">
        <v>2155</v>
      </c>
      <c r="C1156" s="20" t="s">
        <v>169</v>
      </c>
      <c r="D1156" s="20" t="s">
        <v>430</v>
      </c>
      <c r="E1156" s="3">
        <v>92.5</v>
      </c>
      <c r="F1156" s="3">
        <v>3</v>
      </c>
      <c r="G1156" s="3" t="s">
        <v>10</v>
      </c>
      <c r="H1156" s="3">
        <v>7.5</v>
      </c>
      <c r="I1156" s="21"/>
      <c r="J1156" s="21">
        <v>1000</v>
      </c>
      <c r="K1156" s="5">
        <f t="shared" si="178"/>
        <v>5</v>
      </c>
      <c r="L1156" s="6">
        <f t="shared" si="179"/>
        <v>0</v>
      </c>
      <c r="M1156" s="3"/>
      <c r="N1156" s="11">
        <f t="shared" si="173"/>
        <v>12.5</v>
      </c>
      <c r="O1156" s="21"/>
      <c r="P1156" s="5">
        <v>1</v>
      </c>
      <c r="Q1156" s="5">
        <v>0.25</v>
      </c>
      <c r="R1156" s="12">
        <f t="shared" si="180"/>
        <v>13.75</v>
      </c>
      <c r="S1156" s="3"/>
      <c r="T1156" s="21">
        <f>SUMIFS('Shop Wastage+CS Margin'!F:F,'Shop Wastage+CS Margin'!D:D,'Franchise Wastage '!D1156,'Shop Wastage+CS Margin'!C:C,'Franchise Wastage '!C1156)</f>
        <v>29</v>
      </c>
      <c r="U1156" s="13">
        <f>SUMIFS('Shop Wastage+CS Margin'!A:A,'Shop Wastage+CS Margin'!D:D,'Franchise Wastage '!D1156,'Shop Wastage+CS Margin'!C:C,'Franchise Wastage '!C1156)</f>
        <v>5</v>
      </c>
      <c r="V1156" s="16">
        <f t="shared" si="181"/>
        <v>19</v>
      </c>
      <c r="W1156" s="3">
        <v>19</v>
      </c>
      <c r="X1156" s="7">
        <f t="shared" si="182"/>
        <v>5.25</v>
      </c>
      <c r="Y1156" s="7">
        <f t="shared" si="183"/>
        <v>15.25</v>
      </c>
      <c r="Z1156" s="3"/>
      <c r="AA1156" s="18">
        <f>SUMIFS(Sheet3!C:C,Sheet3!B:B,'Franchise Wastage '!D1156,Sheet3!A:A,'Franchise Wastage '!#REF!)</f>
        <v>0</v>
      </c>
      <c r="AC1156" s="3">
        <f t="shared" ref="AC1156:AC1199" si="184">T1156-W1156</f>
        <v>10</v>
      </c>
    </row>
    <row r="1157" spans="1:29" x14ac:dyDescent="0.25">
      <c r="A1157" s="3"/>
      <c r="B1157" s="3" t="s">
        <v>2155</v>
      </c>
      <c r="C1157" s="20" t="s">
        <v>169</v>
      </c>
      <c r="D1157" s="20" t="s">
        <v>431</v>
      </c>
      <c r="E1157" s="3">
        <v>92.5</v>
      </c>
      <c r="F1157" s="3">
        <v>10</v>
      </c>
      <c r="G1157" s="3" t="s">
        <v>10</v>
      </c>
      <c r="H1157" s="3">
        <v>7.5</v>
      </c>
      <c r="I1157" s="21"/>
      <c r="J1157" s="21">
        <v>1000</v>
      </c>
      <c r="K1157" s="5">
        <f t="shared" si="178"/>
        <v>16.666666666666668</v>
      </c>
      <c r="L1157" s="6">
        <f t="shared" si="179"/>
        <v>0</v>
      </c>
      <c r="M1157" s="3"/>
      <c r="N1157" s="11">
        <f t="shared" si="173"/>
        <v>24.166666666666668</v>
      </c>
      <c r="O1157" s="21"/>
      <c r="P1157" s="5">
        <v>1</v>
      </c>
      <c r="Q1157" s="5">
        <v>0.25</v>
      </c>
      <c r="R1157" s="12">
        <f t="shared" si="180"/>
        <v>25.416666666666668</v>
      </c>
      <c r="S1157" s="3"/>
      <c r="T1157" s="21">
        <f>SUMIFS('Shop Wastage+CS Margin'!F:F,'Shop Wastage+CS Margin'!D:D,'Franchise Wastage '!D1157,'Shop Wastage+CS Margin'!C:C,'Franchise Wastage '!C1157)</f>
        <v>34</v>
      </c>
      <c r="U1157" s="13">
        <f>SUMIFS('Shop Wastage+CS Margin'!A:A,'Shop Wastage+CS Margin'!D:D,'Franchise Wastage '!D1157,'Shop Wastage+CS Margin'!C:C,'Franchise Wastage '!C1157)</f>
        <v>5</v>
      </c>
      <c r="V1157" s="16">
        <f t="shared" si="181"/>
        <v>30.666666666666668</v>
      </c>
      <c r="W1157" s="3">
        <v>28</v>
      </c>
      <c r="X1157" s="7">
        <f t="shared" si="182"/>
        <v>2.5833333333333321</v>
      </c>
      <c r="Y1157" s="7">
        <f t="shared" si="183"/>
        <v>8.5833333333333321</v>
      </c>
      <c r="Z1157" s="3"/>
      <c r="AA1157" s="18">
        <f>SUMIFS(Sheet3!C:C,Sheet3!B:B,'Franchise Wastage '!D1157,Sheet3!A:A,'Franchise Wastage '!#REF!)</f>
        <v>0</v>
      </c>
      <c r="AC1157" s="3">
        <f t="shared" si="184"/>
        <v>6</v>
      </c>
    </row>
    <row r="1158" spans="1:29" x14ac:dyDescent="0.25">
      <c r="A1158" s="3"/>
      <c r="B1158" s="3" t="s">
        <v>2136</v>
      </c>
      <c r="C1158" s="20" t="s">
        <v>122</v>
      </c>
      <c r="D1158" s="20" t="s">
        <v>123</v>
      </c>
      <c r="E1158" s="3">
        <v>97</v>
      </c>
      <c r="F1158" s="3">
        <v>10</v>
      </c>
      <c r="G1158" s="3" t="s">
        <v>20</v>
      </c>
      <c r="H1158" s="3">
        <v>0</v>
      </c>
      <c r="I1158" s="21"/>
      <c r="J1158" s="21">
        <v>10</v>
      </c>
      <c r="K1158" s="5">
        <f t="shared" si="178"/>
        <v>0</v>
      </c>
      <c r="L1158" s="6">
        <f t="shared" si="179"/>
        <v>1.6666666666666667</v>
      </c>
      <c r="M1158" s="3"/>
      <c r="N1158" s="11">
        <f t="shared" si="173"/>
        <v>1.6666666666666667</v>
      </c>
      <c r="O1158" s="21"/>
      <c r="P1158" s="5">
        <v>0.75</v>
      </c>
      <c r="Q1158" s="5">
        <v>0.25</v>
      </c>
      <c r="R1158" s="12">
        <f t="shared" si="180"/>
        <v>2.666666666666667</v>
      </c>
      <c r="S1158" s="3"/>
      <c r="T1158" s="21">
        <f>SUMIFS('Shop Wastage+CS Margin'!F:F,'Shop Wastage+CS Margin'!D:D,'Franchise Wastage '!D1158,'Shop Wastage+CS Margin'!C:C,'Franchise Wastage '!C1158)</f>
        <v>13</v>
      </c>
      <c r="U1158" s="13">
        <f>SUMIFS('Shop Wastage+CS Margin'!A:A,'Shop Wastage+CS Margin'!D:D,'Franchise Wastage '!D1158,'Shop Wastage+CS Margin'!C:C,'Franchise Wastage '!C1158)</f>
        <v>2</v>
      </c>
      <c r="V1158" s="16">
        <f t="shared" si="181"/>
        <v>4.916666666666667</v>
      </c>
      <c r="W1158" s="3">
        <v>4.5</v>
      </c>
      <c r="X1158" s="7">
        <f t="shared" si="182"/>
        <v>1.833333333333333</v>
      </c>
      <c r="Y1158" s="7">
        <f t="shared" si="183"/>
        <v>10.333333333333332</v>
      </c>
      <c r="Z1158" s="3"/>
      <c r="AA1158" s="18">
        <f>SUMIFS(Sheet3!C:C,Sheet3!B:B,'Franchise Wastage '!D1158,Sheet3!A:A,'Franchise Wastage '!#REF!)</f>
        <v>0</v>
      </c>
      <c r="AC1158" s="3">
        <f t="shared" si="184"/>
        <v>8.5</v>
      </c>
    </row>
    <row r="1159" spans="1:29" x14ac:dyDescent="0.25">
      <c r="A1159" s="3"/>
      <c r="B1159" s="3" t="s">
        <v>2136</v>
      </c>
      <c r="C1159" s="20" t="s">
        <v>122</v>
      </c>
      <c r="D1159" s="20" t="s">
        <v>124</v>
      </c>
      <c r="E1159" s="3">
        <v>97</v>
      </c>
      <c r="F1159" s="3">
        <v>10</v>
      </c>
      <c r="G1159" s="3" t="s">
        <v>20</v>
      </c>
      <c r="H1159" s="3">
        <v>0</v>
      </c>
      <c r="I1159" s="21"/>
      <c r="J1159" s="21">
        <v>40</v>
      </c>
      <c r="K1159" s="5">
        <f t="shared" si="178"/>
        <v>0</v>
      </c>
      <c r="L1159" s="6">
        <f t="shared" si="179"/>
        <v>0.41666666666666669</v>
      </c>
      <c r="M1159" s="3"/>
      <c r="N1159" s="11">
        <f t="shared" si="173"/>
        <v>0.41666666666666669</v>
      </c>
      <c r="O1159" s="21"/>
      <c r="P1159" s="5">
        <v>0.75</v>
      </c>
      <c r="Q1159" s="5">
        <v>0.25</v>
      </c>
      <c r="R1159" s="12">
        <f t="shared" si="180"/>
        <v>1.4166666666666667</v>
      </c>
      <c r="S1159" s="3"/>
      <c r="T1159" s="21">
        <f>SUMIFS('Shop Wastage+CS Margin'!F:F,'Shop Wastage+CS Margin'!D:D,'Franchise Wastage '!D1159,'Shop Wastage+CS Margin'!C:C,'Franchise Wastage '!C1159)</f>
        <v>12</v>
      </c>
      <c r="U1159" s="13">
        <f>SUMIFS('Shop Wastage+CS Margin'!A:A,'Shop Wastage+CS Margin'!D:D,'Franchise Wastage '!D1159,'Shop Wastage+CS Margin'!C:C,'Franchise Wastage '!C1159)</f>
        <v>2</v>
      </c>
      <c r="V1159" s="16">
        <f t="shared" si="181"/>
        <v>3.666666666666667</v>
      </c>
      <c r="W1159" s="3">
        <v>4.5</v>
      </c>
      <c r="X1159" s="7">
        <f t="shared" si="182"/>
        <v>3.083333333333333</v>
      </c>
      <c r="Y1159" s="7">
        <f t="shared" si="183"/>
        <v>10.583333333333334</v>
      </c>
      <c r="Z1159" s="3"/>
      <c r="AA1159" s="18">
        <f>SUMIFS(Sheet3!C:C,Sheet3!B:B,'Franchise Wastage '!D1159,Sheet3!A:A,'Franchise Wastage '!#REF!)</f>
        <v>0</v>
      </c>
      <c r="AC1159" s="3">
        <f t="shared" si="184"/>
        <v>7.5</v>
      </c>
    </row>
    <row r="1160" spans="1:29" x14ac:dyDescent="0.25">
      <c r="A1160" s="3"/>
      <c r="B1160" s="3" t="s">
        <v>2136</v>
      </c>
      <c r="C1160" s="20" t="s">
        <v>122</v>
      </c>
      <c r="D1160" s="20" t="s">
        <v>125</v>
      </c>
      <c r="E1160" s="3">
        <v>97</v>
      </c>
      <c r="F1160" s="3">
        <v>10</v>
      </c>
      <c r="G1160" s="3" t="s">
        <v>20</v>
      </c>
      <c r="H1160" s="3">
        <v>0</v>
      </c>
      <c r="I1160" s="21"/>
      <c r="J1160" s="21">
        <v>35</v>
      </c>
      <c r="K1160" s="5">
        <f t="shared" si="178"/>
        <v>0</v>
      </c>
      <c r="L1160" s="6">
        <f t="shared" si="179"/>
        <v>0.47619047619047622</v>
      </c>
      <c r="M1160" s="3"/>
      <c r="N1160" s="11">
        <f t="shared" si="173"/>
        <v>0.47619047619047622</v>
      </c>
      <c r="O1160" s="21"/>
      <c r="P1160" s="5">
        <v>0.75</v>
      </c>
      <c r="Q1160" s="5">
        <v>0.25</v>
      </c>
      <c r="R1160" s="12">
        <f t="shared" si="180"/>
        <v>1.4761904761904763</v>
      </c>
      <c r="S1160" s="3"/>
      <c r="T1160" s="21">
        <f>SUMIFS('Shop Wastage+CS Margin'!F:F,'Shop Wastage+CS Margin'!D:D,'Franchise Wastage '!D1160,'Shop Wastage+CS Margin'!C:C,'Franchise Wastage '!C1160)</f>
        <v>12</v>
      </c>
      <c r="U1160" s="13">
        <f>SUMIFS('Shop Wastage+CS Margin'!A:A,'Shop Wastage+CS Margin'!D:D,'Franchise Wastage '!D1160,'Shop Wastage+CS Margin'!C:C,'Franchise Wastage '!C1160)</f>
        <v>2</v>
      </c>
      <c r="V1160" s="16">
        <f t="shared" si="181"/>
        <v>3.7261904761904763</v>
      </c>
      <c r="W1160" s="3">
        <v>4.5</v>
      </c>
      <c r="X1160" s="7">
        <f t="shared" si="182"/>
        <v>3.0238095238095237</v>
      </c>
      <c r="Y1160" s="7">
        <f t="shared" si="183"/>
        <v>10.523809523809524</v>
      </c>
      <c r="Z1160" s="3"/>
      <c r="AA1160" s="18">
        <f>SUMIFS(Sheet3!C:C,Sheet3!B:B,'Franchise Wastage '!D1160,Sheet3!A:A,'Franchise Wastage '!#REF!)</f>
        <v>0</v>
      </c>
      <c r="AC1160" s="3">
        <f t="shared" si="184"/>
        <v>7.5</v>
      </c>
    </row>
    <row r="1161" spans="1:29" x14ac:dyDescent="0.25">
      <c r="A1161" s="3"/>
      <c r="B1161" s="3" t="s">
        <v>2136</v>
      </c>
      <c r="C1161" s="20" t="s">
        <v>122</v>
      </c>
      <c r="D1161" s="20" t="s">
        <v>126</v>
      </c>
      <c r="E1161" s="3">
        <v>97</v>
      </c>
      <c r="F1161" s="3">
        <v>10</v>
      </c>
      <c r="G1161" s="3" t="s">
        <v>20</v>
      </c>
      <c r="H1161" s="3">
        <v>0</v>
      </c>
      <c r="I1161" s="21"/>
      <c r="J1161" s="21">
        <v>35</v>
      </c>
      <c r="K1161" s="5">
        <f t="shared" si="178"/>
        <v>0</v>
      </c>
      <c r="L1161" s="6">
        <f t="shared" si="179"/>
        <v>0.47619047619047622</v>
      </c>
      <c r="M1161" s="3"/>
      <c r="N1161" s="11">
        <f t="shared" si="173"/>
        <v>0.47619047619047622</v>
      </c>
      <c r="O1161" s="21"/>
      <c r="P1161" s="5">
        <v>0.75</v>
      </c>
      <c r="Q1161" s="5">
        <v>0.25</v>
      </c>
      <c r="R1161" s="12">
        <f t="shared" si="180"/>
        <v>1.4761904761904763</v>
      </c>
      <c r="S1161" s="3"/>
      <c r="T1161" s="21">
        <f>SUMIFS('Shop Wastage+CS Margin'!F:F,'Shop Wastage+CS Margin'!D:D,'Franchise Wastage '!D1161,'Shop Wastage+CS Margin'!C:C,'Franchise Wastage '!C1161)</f>
        <v>13</v>
      </c>
      <c r="U1161" s="13">
        <f>SUMIFS('Shop Wastage+CS Margin'!A:A,'Shop Wastage+CS Margin'!D:D,'Franchise Wastage '!D1161,'Shop Wastage+CS Margin'!C:C,'Franchise Wastage '!C1161)</f>
        <v>2</v>
      </c>
      <c r="V1161" s="16">
        <f t="shared" si="181"/>
        <v>3.7261904761904763</v>
      </c>
      <c r="W1161" s="3">
        <v>4.5</v>
      </c>
      <c r="X1161" s="7">
        <f t="shared" si="182"/>
        <v>3.0238095238095237</v>
      </c>
      <c r="Y1161" s="7">
        <f t="shared" si="183"/>
        <v>11.523809523809524</v>
      </c>
      <c r="Z1161" s="3"/>
      <c r="AA1161" s="18">
        <f>SUMIFS(Sheet3!C:C,Sheet3!B:B,'Franchise Wastage '!D1161,Sheet3!A:A,'Franchise Wastage '!#REF!)</f>
        <v>0</v>
      </c>
      <c r="AC1161" s="3">
        <f t="shared" si="184"/>
        <v>8.5</v>
      </c>
    </row>
    <row r="1162" spans="1:29" x14ac:dyDescent="0.25">
      <c r="A1162" s="3"/>
      <c r="B1162" s="3" t="s">
        <v>2136</v>
      </c>
      <c r="C1162" s="20" t="s">
        <v>122</v>
      </c>
      <c r="D1162" s="20" t="s">
        <v>130</v>
      </c>
      <c r="E1162" s="3">
        <v>97</v>
      </c>
      <c r="F1162" s="3">
        <v>15</v>
      </c>
      <c r="G1162" s="3" t="s">
        <v>20</v>
      </c>
      <c r="H1162" s="3">
        <v>0</v>
      </c>
      <c r="I1162" s="21"/>
      <c r="J1162" s="21">
        <v>5</v>
      </c>
      <c r="K1162" s="5">
        <f t="shared" si="178"/>
        <v>0</v>
      </c>
      <c r="L1162" s="6">
        <f t="shared" si="179"/>
        <v>5</v>
      </c>
      <c r="M1162" s="3"/>
      <c r="N1162" s="11">
        <f t="shared" si="173"/>
        <v>5</v>
      </c>
      <c r="O1162" s="21"/>
      <c r="P1162" s="5">
        <v>0.75</v>
      </c>
      <c r="Q1162" s="5">
        <v>0.25</v>
      </c>
      <c r="R1162" s="12">
        <f t="shared" si="180"/>
        <v>6</v>
      </c>
      <c r="S1162" s="3"/>
      <c r="T1162" s="21">
        <f>SUMIFS('Shop Wastage+CS Margin'!F:F,'Shop Wastage+CS Margin'!D:D,'Franchise Wastage '!D1162,'Shop Wastage+CS Margin'!C:C,'Franchise Wastage '!C1162)</f>
        <v>26</v>
      </c>
      <c r="U1162" s="13">
        <f>SUMIFS('Shop Wastage+CS Margin'!A:A,'Shop Wastage+CS Margin'!D:D,'Franchise Wastage '!D1162,'Shop Wastage+CS Margin'!C:C,'Franchise Wastage '!C1162)</f>
        <v>3</v>
      </c>
      <c r="V1162" s="16">
        <f t="shared" si="181"/>
        <v>9.25</v>
      </c>
      <c r="W1162" s="3">
        <v>8</v>
      </c>
      <c r="X1162" s="7">
        <f t="shared" si="182"/>
        <v>2</v>
      </c>
      <c r="Y1162" s="7">
        <f t="shared" si="183"/>
        <v>20</v>
      </c>
      <c r="Z1162" s="3"/>
      <c r="AA1162" s="18">
        <f>SUMIFS(Sheet3!C:C,Sheet3!B:B,'Franchise Wastage '!D1162,Sheet3!A:A,'Franchise Wastage '!#REF!)</f>
        <v>0</v>
      </c>
      <c r="AC1162" s="3">
        <f t="shared" si="184"/>
        <v>18</v>
      </c>
    </row>
    <row r="1163" spans="1:29" x14ac:dyDescent="0.25">
      <c r="A1163" s="3"/>
      <c r="B1163" s="3" t="s">
        <v>2136</v>
      </c>
      <c r="C1163" s="20" t="s">
        <v>122</v>
      </c>
      <c r="D1163" s="20" t="s">
        <v>131</v>
      </c>
      <c r="E1163" s="3">
        <v>97</v>
      </c>
      <c r="F1163" s="3">
        <v>10</v>
      </c>
      <c r="G1163" s="3" t="s">
        <v>20</v>
      </c>
      <c r="H1163" s="3">
        <v>0</v>
      </c>
      <c r="I1163" s="21"/>
      <c r="J1163" s="21">
        <v>35</v>
      </c>
      <c r="K1163" s="5">
        <f t="shared" si="178"/>
        <v>0</v>
      </c>
      <c r="L1163" s="6">
        <f t="shared" si="179"/>
        <v>0.47619047619047622</v>
      </c>
      <c r="M1163" s="3"/>
      <c r="N1163" s="11">
        <f t="shared" si="173"/>
        <v>0.47619047619047622</v>
      </c>
      <c r="O1163" s="21"/>
      <c r="P1163" s="5">
        <v>0.75</v>
      </c>
      <c r="Q1163" s="5">
        <v>0.25</v>
      </c>
      <c r="R1163" s="12">
        <f t="shared" si="180"/>
        <v>1.4761904761904763</v>
      </c>
      <c r="S1163" s="3"/>
      <c r="T1163" s="21">
        <f>SUMIFS('Shop Wastage+CS Margin'!F:F,'Shop Wastage+CS Margin'!D:D,'Franchise Wastage '!D1163,'Shop Wastage+CS Margin'!C:C,'Franchise Wastage '!C1163)</f>
        <v>12</v>
      </c>
      <c r="U1163" s="13">
        <f>SUMIFS('Shop Wastage+CS Margin'!A:A,'Shop Wastage+CS Margin'!D:D,'Franchise Wastage '!D1163,'Shop Wastage+CS Margin'!C:C,'Franchise Wastage '!C1163)</f>
        <v>2</v>
      </c>
      <c r="V1163" s="16">
        <f t="shared" si="181"/>
        <v>3.7261904761904763</v>
      </c>
      <c r="W1163" s="3">
        <v>4.5</v>
      </c>
      <c r="X1163" s="7">
        <f t="shared" si="182"/>
        <v>3.0238095238095237</v>
      </c>
      <c r="Y1163" s="7">
        <f t="shared" si="183"/>
        <v>10.523809523809524</v>
      </c>
      <c r="Z1163" s="3"/>
      <c r="AA1163" s="18">
        <f>SUMIFS(Sheet3!C:C,Sheet3!B:B,'Franchise Wastage '!D1163,Sheet3!A:A,'Franchise Wastage '!#REF!)</f>
        <v>0</v>
      </c>
      <c r="AC1163" s="3">
        <f t="shared" si="184"/>
        <v>7.5</v>
      </c>
    </row>
    <row r="1164" spans="1:29" x14ac:dyDescent="0.25">
      <c r="A1164" s="3"/>
      <c r="B1164" s="3" t="s">
        <v>2136</v>
      </c>
      <c r="C1164" s="20" t="s">
        <v>122</v>
      </c>
      <c r="D1164" s="20" t="s">
        <v>132</v>
      </c>
      <c r="E1164" s="3">
        <v>97</v>
      </c>
      <c r="F1164" s="3">
        <v>10</v>
      </c>
      <c r="G1164" s="3" t="s">
        <v>20</v>
      </c>
      <c r="H1164" s="3">
        <v>0</v>
      </c>
      <c r="I1164" s="21"/>
      <c r="J1164" s="21">
        <v>15</v>
      </c>
      <c r="K1164" s="5">
        <f t="shared" si="178"/>
        <v>0</v>
      </c>
      <c r="L1164" s="6">
        <f t="shared" si="179"/>
        <v>1.1111111111111109</v>
      </c>
      <c r="M1164" s="3"/>
      <c r="N1164" s="11">
        <f t="shared" si="173"/>
        <v>1.1111111111111109</v>
      </c>
      <c r="O1164" s="21"/>
      <c r="P1164" s="5">
        <v>0.75</v>
      </c>
      <c r="Q1164" s="5">
        <v>0.25</v>
      </c>
      <c r="R1164" s="12">
        <f t="shared" si="180"/>
        <v>2.1111111111111107</v>
      </c>
      <c r="S1164" s="3"/>
      <c r="T1164" s="21">
        <f>SUMIFS('Shop Wastage+CS Margin'!F:F,'Shop Wastage+CS Margin'!D:D,'Franchise Wastage '!D1164,'Shop Wastage+CS Margin'!C:C,'Franchise Wastage '!C1164)</f>
        <v>13</v>
      </c>
      <c r="U1164" s="13">
        <f>SUMIFS('Shop Wastage+CS Margin'!A:A,'Shop Wastage+CS Margin'!D:D,'Franchise Wastage '!D1164,'Shop Wastage+CS Margin'!C:C,'Franchise Wastage '!C1164)</f>
        <v>2</v>
      </c>
      <c r="V1164" s="16">
        <f t="shared" si="181"/>
        <v>4.3611111111111107</v>
      </c>
      <c r="W1164" s="3">
        <v>4.5</v>
      </c>
      <c r="X1164" s="7">
        <f t="shared" si="182"/>
        <v>2.3888888888888893</v>
      </c>
      <c r="Y1164" s="7">
        <f t="shared" si="183"/>
        <v>10.888888888888889</v>
      </c>
      <c r="Z1164" s="3"/>
      <c r="AA1164" s="18">
        <f>SUMIFS(Sheet3!C:C,Sheet3!B:B,'Franchise Wastage '!D1164,Sheet3!A:A,'Franchise Wastage '!#REF!)</f>
        <v>0</v>
      </c>
      <c r="AC1164" s="3">
        <f t="shared" si="184"/>
        <v>8.5</v>
      </c>
    </row>
    <row r="1165" spans="1:29" x14ac:dyDescent="0.25">
      <c r="A1165" s="3"/>
      <c r="B1165" s="3" t="s">
        <v>239</v>
      </c>
      <c r="C1165" s="20" t="s">
        <v>82</v>
      </c>
      <c r="D1165" s="20" t="s">
        <v>244</v>
      </c>
      <c r="E1165" s="3">
        <v>70</v>
      </c>
      <c r="F1165" s="3">
        <v>0.4</v>
      </c>
      <c r="G1165" s="3" t="s">
        <v>10</v>
      </c>
      <c r="H1165" s="3">
        <v>12.5</v>
      </c>
      <c r="I1165" s="21"/>
      <c r="J1165" s="21">
        <v>1000</v>
      </c>
      <c r="K1165" s="5">
        <f t="shared" si="178"/>
        <v>0.66666666666666663</v>
      </c>
      <c r="L1165" s="6">
        <f t="shared" si="179"/>
        <v>0</v>
      </c>
      <c r="M1165" s="3"/>
      <c r="N1165" s="11">
        <f t="shared" si="173"/>
        <v>13.166666666666666</v>
      </c>
      <c r="O1165" s="21"/>
      <c r="P1165" s="5">
        <v>1</v>
      </c>
      <c r="Q1165" s="5">
        <v>0.25</v>
      </c>
      <c r="R1165" s="12">
        <f t="shared" si="180"/>
        <v>14.416666666666666</v>
      </c>
      <c r="S1165" s="3"/>
      <c r="T1165" s="21">
        <f>SUMIFS('Shop Wastage+CS Margin'!F:F,'Shop Wastage+CS Margin'!D:D,'Franchise Wastage '!D1165,'Shop Wastage+CS Margin'!C:C,'Franchise Wastage '!C1165)</f>
        <v>33</v>
      </c>
      <c r="U1165" s="13">
        <f>SUMIFS('Shop Wastage+CS Margin'!A:A,'Shop Wastage+CS Margin'!D:D,'Franchise Wastage '!D1165,'Shop Wastage+CS Margin'!C:C,'Franchise Wastage '!C1165)</f>
        <v>5</v>
      </c>
      <c r="V1165" s="16">
        <f t="shared" si="181"/>
        <v>19.666666666666664</v>
      </c>
      <c r="W1165" s="3">
        <v>19</v>
      </c>
      <c r="X1165" s="7">
        <f t="shared" si="182"/>
        <v>4.5833333333333339</v>
      </c>
      <c r="Y1165" s="7">
        <f t="shared" si="183"/>
        <v>18.583333333333336</v>
      </c>
      <c r="Z1165" s="3"/>
      <c r="AA1165" s="18">
        <f>SUMIFS(Sheet3!C:C,Sheet3!B:B,'Franchise Wastage '!D1165,Sheet3!A:A,'Franchise Wastage '!#REF!)</f>
        <v>0</v>
      </c>
      <c r="AC1165" s="3">
        <f t="shared" si="184"/>
        <v>14</v>
      </c>
    </row>
    <row r="1166" spans="1:29" x14ac:dyDescent="0.25">
      <c r="A1166" s="3"/>
      <c r="B1166" s="3" t="s">
        <v>239</v>
      </c>
      <c r="C1166" s="20" t="s">
        <v>82</v>
      </c>
      <c r="D1166" s="20" t="s">
        <v>245</v>
      </c>
      <c r="E1166" s="3">
        <v>70</v>
      </c>
      <c r="F1166" s="3">
        <v>0.4</v>
      </c>
      <c r="G1166" s="3" t="s">
        <v>10</v>
      </c>
      <c r="H1166" s="3">
        <v>12.5</v>
      </c>
      <c r="I1166" s="21"/>
      <c r="J1166" s="21">
        <v>1000</v>
      </c>
      <c r="K1166" s="5">
        <f t="shared" si="178"/>
        <v>0.66666666666666663</v>
      </c>
      <c r="L1166" s="6">
        <f t="shared" si="179"/>
        <v>0</v>
      </c>
      <c r="M1166" s="3"/>
      <c r="N1166" s="11">
        <f t="shared" si="173"/>
        <v>13.166666666666666</v>
      </c>
      <c r="O1166" s="21"/>
      <c r="P1166" s="5">
        <v>1</v>
      </c>
      <c r="Q1166" s="5">
        <v>0.25</v>
      </c>
      <c r="R1166" s="12">
        <f t="shared" si="180"/>
        <v>14.416666666666666</v>
      </c>
      <c r="S1166" s="3"/>
      <c r="T1166" s="21">
        <f>SUMIFS('Shop Wastage+CS Margin'!F:F,'Shop Wastage+CS Margin'!D:D,'Franchise Wastage '!D1166,'Shop Wastage+CS Margin'!C:C,'Franchise Wastage '!C1166)</f>
        <v>32</v>
      </c>
      <c r="U1166" s="13">
        <f>SUMIFS('Shop Wastage+CS Margin'!A:A,'Shop Wastage+CS Margin'!D:D,'Franchise Wastage '!D1166,'Shop Wastage+CS Margin'!C:C,'Franchise Wastage '!C1166)</f>
        <v>5</v>
      </c>
      <c r="V1166" s="16">
        <f t="shared" si="181"/>
        <v>19.666666666666664</v>
      </c>
      <c r="W1166" s="3">
        <v>19</v>
      </c>
      <c r="X1166" s="7">
        <f t="shared" si="182"/>
        <v>4.5833333333333339</v>
      </c>
      <c r="Y1166" s="7">
        <f t="shared" si="183"/>
        <v>17.583333333333336</v>
      </c>
      <c r="Z1166" s="3"/>
      <c r="AA1166" s="18">
        <f>SUMIFS(Sheet3!C:C,Sheet3!B:B,'Franchise Wastage '!D1166,Sheet3!A:A,'Franchise Wastage '!#REF!)</f>
        <v>0</v>
      </c>
      <c r="AC1166" s="3">
        <f t="shared" si="184"/>
        <v>13</v>
      </c>
    </row>
    <row r="1167" spans="1:29" x14ac:dyDescent="0.25">
      <c r="A1167" s="3"/>
      <c r="B1167" s="3" t="s">
        <v>239</v>
      </c>
      <c r="C1167" s="20" t="s">
        <v>82</v>
      </c>
      <c r="D1167" s="20" t="s">
        <v>246</v>
      </c>
      <c r="E1167" s="3">
        <v>70</v>
      </c>
      <c r="F1167" s="3">
        <v>0.4</v>
      </c>
      <c r="G1167" s="3" t="s">
        <v>10</v>
      </c>
      <c r="H1167" s="3">
        <v>12.5</v>
      </c>
      <c r="I1167" s="21"/>
      <c r="J1167" s="21">
        <v>1000</v>
      </c>
      <c r="K1167" s="5">
        <f t="shared" si="178"/>
        <v>0.66666666666666663</v>
      </c>
      <c r="L1167" s="6">
        <f t="shared" si="179"/>
        <v>0</v>
      </c>
      <c r="M1167" s="3"/>
      <c r="N1167" s="11">
        <f t="shared" si="173"/>
        <v>13.166666666666666</v>
      </c>
      <c r="O1167" s="21"/>
      <c r="P1167" s="5">
        <v>1</v>
      </c>
      <c r="Q1167" s="5">
        <v>0.25</v>
      </c>
      <c r="R1167" s="12">
        <f t="shared" si="180"/>
        <v>14.416666666666666</v>
      </c>
      <c r="S1167" s="3"/>
      <c r="T1167" s="21">
        <f>SUMIFS('Shop Wastage+CS Margin'!F:F,'Shop Wastage+CS Margin'!D:D,'Franchise Wastage '!D1167,'Shop Wastage+CS Margin'!C:C,'Franchise Wastage '!C1167)</f>
        <v>32</v>
      </c>
      <c r="U1167" s="13">
        <f>SUMIFS('Shop Wastage+CS Margin'!A:A,'Shop Wastage+CS Margin'!D:D,'Franchise Wastage '!D1167,'Shop Wastage+CS Margin'!C:C,'Franchise Wastage '!C1167)</f>
        <v>5</v>
      </c>
      <c r="V1167" s="16">
        <f t="shared" si="181"/>
        <v>19.666666666666664</v>
      </c>
      <c r="W1167" s="3">
        <v>19</v>
      </c>
      <c r="X1167" s="7">
        <f t="shared" si="182"/>
        <v>4.5833333333333339</v>
      </c>
      <c r="Y1167" s="7">
        <f t="shared" si="183"/>
        <v>17.583333333333336</v>
      </c>
      <c r="Z1167" s="3"/>
      <c r="AA1167" s="18">
        <f>SUMIFS(Sheet3!C:C,Sheet3!B:B,'Franchise Wastage '!D1167,Sheet3!A:A,'Franchise Wastage '!#REF!)</f>
        <v>0</v>
      </c>
      <c r="AC1167" s="3">
        <f t="shared" si="184"/>
        <v>13</v>
      </c>
    </row>
    <row r="1168" spans="1:29" x14ac:dyDescent="0.25">
      <c r="A1168" s="3"/>
      <c r="B1168" s="3" t="s">
        <v>239</v>
      </c>
      <c r="C1168" s="20" t="s">
        <v>82</v>
      </c>
      <c r="D1168" s="20" t="s">
        <v>247</v>
      </c>
      <c r="E1168" s="3">
        <v>70</v>
      </c>
      <c r="F1168" s="3">
        <v>0.4</v>
      </c>
      <c r="G1168" s="3" t="s">
        <v>10</v>
      </c>
      <c r="H1168" s="3">
        <v>12.5</v>
      </c>
      <c r="I1168" s="21"/>
      <c r="J1168" s="21">
        <v>1000</v>
      </c>
      <c r="K1168" s="5">
        <f t="shared" si="178"/>
        <v>0.66666666666666663</v>
      </c>
      <c r="L1168" s="6">
        <f t="shared" si="179"/>
        <v>0</v>
      </c>
      <c r="M1168" s="3"/>
      <c r="N1168" s="11">
        <f t="shared" si="173"/>
        <v>13.166666666666666</v>
      </c>
      <c r="O1168" s="21"/>
      <c r="P1168" s="5">
        <v>1</v>
      </c>
      <c r="Q1168" s="5">
        <v>0.25</v>
      </c>
      <c r="R1168" s="12">
        <f t="shared" si="180"/>
        <v>14.416666666666666</v>
      </c>
      <c r="S1168" s="3"/>
      <c r="T1168" s="21">
        <f>SUMIFS('Shop Wastage+CS Margin'!F:F,'Shop Wastage+CS Margin'!D:D,'Franchise Wastage '!D1168,'Shop Wastage+CS Margin'!C:C,'Franchise Wastage '!C1168)</f>
        <v>32</v>
      </c>
      <c r="U1168" s="13">
        <f>SUMIFS('Shop Wastage+CS Margin'!A:A,'Shop Wastage+CS Margin'!D:D,'Franchise Wastage '!D1168,'Shop Wastage+CS Margin'!C:C,'Franchise Wastage '!C1168)</f>
        <v>5</v>
      </c>
      <c r="V1168" s="16">
        <f t="shared" si="181"/>
        <v>19.666666666666664</v>
      </c>
      <c r="W1168" s="3">
        <v>19</v>
      </c>
      <c r="X1168" s="7">
        <f t="shared" si="182"/>
        <v>4.5833333333333339</v>
      </c>
      <c r="Y1168" s="7">
        <f t="shared" si="183"/>
        <v>17.583333333333336</v>
      </c>
      <c r="Z1168" s="3"/>
      <c r="AA1168" s="18">
        <f>SUMIFS(Sheet3!C:C,Sheet3!B:B,'Franchise Wastage '!D1168,Sheet3!A:A,'Franchise Wastage '!#REF!)</f>
        <v>0</v>
      </c>
      <c r="AC1168" s="3">
        <f t="shared" si="184"/>
        <v>13</v>
      </c>
    </row>
    <row r="1169" spans="1:29" x14ac:dyDescent="0.25">
      <c r="A1169" s="3"/>
      <c r="B1169" s="3" t="s">
        <v>249</v>
      </c>
      <c r="C1169" s="20" t="s">
        <v>158</v>
      </c>
      <c r="D1169" s="20" t="s">
        <v>90</v>
      </c>
      <c r="E1169" s="3">
        <v>92.5</v>
      </c>
      <c r="F1169" s="3">
        <v>3.5</v>
      </c>
      <c r="G1169" s="3" t="s">
        <v>10</v>
      </c>
      <c r="H1169" s="3">
        <v>7.5</v>
      </c>
      <c r="I1169" s="21"/>
      <c r="J1169" s="21">
        <v>1000</v>
      </c>
      <c r="K1169" s="5">
        <f t="shared" si="178"/>
        <v>5.833333333333333</v>
      </c>
      <c r="L1169" s="6">
        <f t="shared" si="179"/>
        <v>0</v>
      </c>
      <c r="M1169" s="3"/>
      <c r="N1169" s="11">
        <f t="shared" si="173"/>
        <v>13.333333333333332</v>
      </c>
      <c r="O1169" s="21"/>
      <c r="P1169" s="5">
        <v>1</v>
      </c>
      <c r="Q1169" s="5">
        <v>0.25</v>
      </c>
      <c r="R1169" s="12">
        <f t="shared" si="180"/>
        <v>14.583333333333332</v>
      </c>
      <c r="S1169" s="3"/>
      <c r="T1169" s="21">
        <f>SUMIFS('Shop Wastage+CS Margin'!F:F,'Shop Wastage+CS Margin'!D:D,'Franchise Wastage '!D1169,'Shop Wastage+CS Margin'!C:C,'Franchise Wastage '!C1169)</f>
        <v>30</v>
      </c>
      <c r="U1169" s="13">
        <f>SUMIFS('Shop Wastage+CS Margin'!A:A,'Shop Wastage+CS Margin'!D:D,'Franchise Wastage '!D1169,'Shop Wastage+CS Margin'!C:C,'Franchise Wastage '!C1169)</f>
        <v>5</v>
      </c>
      <c r="V1169" s="16">
        <f t="shared" si="181"/>
        <v>19.833333333333332</v>
      </c>
      <c r="W1169" s="3">
        <v>20</v>
      </c>
      <c r="X1169" s="7">
        <f t="shared" si="182"/>
        <v>5.4166666666666679</v>
      </c>
      <c r="Y1169" s="7">
        <f t="shared" si="183"/>
        <v>15.416666666666668</v>
      </c>
      <c r="Z1169" s="3"/>
      <c r="AA1169" s="18">
        <f>SUMIFS(Sheet3!C:C,Sheet3!B:B,'Franchise Wastage '!D1169,Sheet3!A:A,'Franchise Wastage '!#REF!)</f>
        <v>0</v>
      </c>
      <c r="AC1169" s="3">
        <f t="shared" si="184"/>
        <v>10</v>
      </c>
    </row>
    <row r="1170" spans="1:29" x14ac:dyDescent="0.25">
      <c r="A1170" s="3"/>
      <c r="B1170" s="3" t="s">
        <v>249</v>
      </c>
      <c r="C1170" s="20" t="s">
        <v>158</v>
      </c>
      <c r="D1170" s="20" t="s">
        <v>250</v>
      </c>
      <c r="E1170" s="3">
        <v>92.5</v>
      </c>
      <c r="F1170" s="3">
        <v>3.5</v>
      </c>
      <c r="G1170" s="3" t="s">
        <v>10</v>
      </c>
      <c r="H1170" s="3">
        <v>7.5</v>
      </c>
      <c r="I1170" s="21"/>
      <c r="J1170" s="21">
        <v>1000</v>
      </c>
      <c r="K1170" s="5">
        <f t="shared" si="178"/>
        <v>5.833333333333333</v>
      </c>
      <c r="L1170" s="6">
        <f t="shared" si="179"/>
        <v>0</v>
      </c>
      <c r="M1170" s="3"/>
      <c r="N1170" s="11">
        <f t="shared" si="173"/>
        <v>13.333333333333332</v>
      </c>
      <c r="O1170" s="21"/>
      <c r="P1170" s="5">
        <v>1</v>
      </c>
      <c r="Q1170" s="5">
        <v>0.25</v>
      </c>
      <c r="R1170" s="12">
        <f t="shared" si="180"/>
        <v>14.583333333333332</v>
      </c>
      <c r="S1170" s="3"/>
      <c r="T1170" s="21">
        <f>SUMIFS('Shop Wastage+CS Margin'!F:F,'Shop Wastage+CS Margin'!D:D,'Franchise Wastage '!D1170,'Shop Wastage+CS Margin'!C:C,'Franchise Wastage '!C1170)</f>
        <v>30</v>
      </c>
      <c r="U1170" s="13">
        <f>SUMIFS('Shop Wastage+CS Margin'!A:A,'Shop Wastage+CS Margin'!D:D,'Franchise Wastage '!D1170,'Shop Wastage+CS Margin'!C:C,'Franchise Wastage '!C1170)</f>
        <v>5</v>
      </c>
      <c r="V1170" s="16">
        <f t="shared" si="181"/>
        <v>19.833333333333332</v>
      </c>
      <c r="W1170" s="3">
        <v>20</v>
      </c>
      <c r="X1170" s="7">
        <f t="shared" si="182"/>
        <v>5.4166666666666679</v>
      </c>
      <c r="Y1170" s="7">
        <f t="shared" si="183"/>
        <v>15.416666666666668</v>
      </c>
      <c r="Z1170" s="3"/>
      <c r="AA1170" s="18">
        <f>SUMIFS(Sheet3!C:C,Sheet3!B:B,'Franchise Wastage '!D1170,Sheet3!A:A,'Franchise Wastage '!#REF!)</f>
        <v>0</v>
      </c>
      <c r="AC1170" s="3">
        <f t="shared" si="184"/>
        <v>10</v>
      </c>
    </row>
    <row r="1171" spans="1:29" x14ac:dyDescent="0.25">
      <c r="A1171" s="3"/>
      <c r="B1171" s="3" t="s">
        <v>249</v>
      </c>
      <c r="C1171" s="20" t="s">
        <v>158</v>
      </c>
      <c r="D1171" s="20" t="s">
        <v>251</v>
      </c>
      <c r="E1171" s="3">
        <v>92.5</v>
      </c>
      <c r="F1171" s="3">
        <v>3.5</v>
      </c>
      <c r="G1171" s="3" t="s">
        <v>10</v>
      </c>
      <c r="H1171" s="3">
        <v>7.5</v>
      </c>
      <c r="I1171" s="21"/>
      <c r="J1171" s="21">
        <v>1000</v>
      </c>
      <c r="K1171" s="5">
        <f t="shared" si="178"/>
        <v>5.833333333333333</v>
      </c>
      <c r="L1171" s="6">
        <f t="shared" si="179"/>
        <v>0</v>
      </c>
      <c r="M1171" s="3"/>
      <c r="N1171" s="11">
        <f t="shared" si="173"/>
        <v>13.333333333333332</v>
      </c>
      <c r="O1171" s="21"/>
      <c r="P1171" s="5">
        <v>1</v>
      </c>
      <c r="Q1171" s="5">
        <v>0.25</v>
      </c>
      <c r="R1171" s="12">
        <f t="shared" si="180"/>
        <v>14.583333333333332</v>
      </c>
      <c r="S1171" s="3"/>
      <c r="T1171" s="21">
        <f>SUMIFS('Shop Wastage+CS Margin'!F:F,'Shop Wastage+CS Margin'!D:D,'Franchise Wastage '!D1171,'Shop Wastage+CS Margin'!C:C,'Franchise Wastage '!C1171)</f>
        <v>33</v>
      </c>
      <c r="U1171" s="13">
        <f>SUMIFS('Shop Wastage+CS Margin'!A:A,'Shop Wastage+CS Margin'!D:D,'Franchise Wastage '!D1171,'Shop Wastage+CS Margin'!C:C,'Franchise Wastage '!C1171)</f>
        <v>5</v>
      </c>
      <c r="V1171" s="16">
        <f t="shared" si="181"/>
        <v>19.833333333333332</v>
      </c>
      <c r="W1171" s="3">
        <v>20</v>
      </c>
      <c r="X1171" s="7">
        <f t="shared" si="182"/>
        <v>5.4166666666666679</v>
      </c>
      <c r="Y1171" s="7">
        <f t="shared" si="183"/>
        <v>18.416666666666668</v>
      </c>
      <c r="Z1171" s="3"/>
      <c r="AA1171" s="18">
        <f>SUMIFS(Sheet3!C:C,Sheet3!B:B,'Franchise Wastage '!D1171,Sheet3!A:A,'Franchise Wastage '!#REF!)</f>
        <v>0</v>
      </c>
      <c r="AC1171" s="3">
        <f t="shared" si="184"/>
        <v>13</v>
      </c>
    </row>
    <row r="1172" spans="1:29" x14ac:dyDescent="0.25">
      <c r="A1172" s="3"/>
      <c r="B1172" s="3" t="s">
        <v>249</v>
      </c>
      <c r="C1172" s="20" t="s">
        <v>158</v>
      </c>
      <c r="D1172" s="20" t="s">
        <v>252</v>
      </c>
      <c r="E1172" s="3">
        <v>92.5</v>
      </c>
      <c r="F1172" s="3">
        <v>3.5</v>
      </c>
      <c r="G1172" s="3" t="s">
        <v>10</v>
      </c>
      <c r="H1172" s="3">
        <v>7.5</v>
      </c>
      <c r="I1172" s="21"/>
      <c r="J1172" s="21">
        <v>1000</v>
      </c>
      <c r="K1172" s="5">
        <f t="shared" si="178"/>
        <v>5.833333333333333</v>
      </c>
      <c r="L1172" s="6">
        <f t="shared" si="179"/>
        <v>0</v>
      </c>
      <c r="M1172" s="3"/>
      <c r="N1172" s="11">
        <f t="shared" si="173"/>
        <v>13.333333333333332</v>
      </c>
      <c r="O1172" s="21"/>
      <c r="P1172" s="5">
        <v>1</v>
      </c>
      <c r="Q1172" s="5">
        <v>0.25</v>
      </c>
      <c r="R1172" s="12">
        <f t="shared" si="180"/>
        <v>14.583333333333332</v>
      </c>
      <c r="S1172" s="3"/>
      <c r="T1172" s="21">
        <f>SUMIFS('Shop Wastage+CS Margin'!F:F,'Shop Wastage+CS Margin'!D:D,'Franchise Wastage '!D1172,'Shop Wastage+CS Margin'!C:C,'Franchise Wastage '!C1172)</f>
        <v>30</v>
      </c>
      <c r="U1172" s="13">
        <f>SUMIFS('Shop Wastage+CS Margin'!A:A,'Shop Wastage+CS Margin'!D:D,'Franchise Wastage '!D1172,'Shop Wastage+CS Margin'!C:C,'Franchise Wastage '!C1172)</f>
        <v>5</v>
      </c>
      <c r="V1172" s="16">
        <f t="shared" si="181"/>
        <v>19.833333333333332</v>
      </c>
      <c r="W1172" s="3">
        <v>20</v>
      </c>
      <c r="X1172" s="7">
        <f t="shared" si="182"/>
        <v>5.4166666666666679</v>
      </c>
      <c r="Y1172" s="7">
        <f t="shared" si="183"/>
        <v>15.416666666666668</v>
      </c>
      <c r="Z1172" s="3"/>
      <c r="AA1172" s="18">
        <f>SUMIFS(Sheet3!C:C,Sheet3!B:B,'Franchise Wastage '!D1172,Sheet3!A:A,'Franchise Wastage '!#REF!)</f>
        <v>0</v>
      </c>
      <c r="AC1172" s="3">
        <f t="shared" si="184"/>
        <v>10</v>
      </c>
    </row>
    <row r="1173" spans="1:29" x14ac:dyDescent="0.25">
      <c r="A1173" s="3"/>
      <c r="B1173" s="3" t="s">
        <v>249</v>
      </c>
      <c r="C1173" s="20" t="s">
        <v>158</v>
      </c>
      <c r="D1173" s="20" t="s">
        <v>253</v>
      </c>
      <c r="E1173" s="3">
        <v>92.5</v>
      </c>
      <c r="F1173" s="3">
        <v>3.5</v>
      </c>
      <c r="G1173" s="3" t="s">
        <v>10</v>
      </c>
      <c r="H1173" s="3">
        <v>7.5</v>
      </c>
      <c r="I1173" s="21"/>
      <c r="J1173" s="21">
        <v>1000</v>
      </c>
      <c r="K1173" s="5">
        <f t="shared" si="178"/>
        <v>5.833333333333333</v>
      </c>
      <c r="L1173" s="6">
        <f t="shared" si="179"/>
        <v>0</v>
      </c>
      <c r="M1173" s="3"/>
      <c r="N1173" s="11">
        <f t="shared" si="173"/>
        <v>13.333333333333332</v>
      </c>
      <c r="O1173" s="21"/>
      <c r="P1173" s="5">
        <v>1</v>
      </c>
      <c r="Q1173" s="5">
        <v>0.25</v>
      </c>
      <c r="R1173" s="12">
        <f t="shared" si="180"/>
        <v>14.583333333333332</v>
      </c>
      <c r="S1173" s="3"/>
      <c r="T1173" s="21">
        <f>SUMIFS('Shop Wastage+CS Margin'!F:F,'Shop Wastage+CS Margin'!D:D,'Franchise Wastage '!D1173,'Shop Wastage+CS Margin'!C:C,'Franchise Wastage '!C1173)</f>
        <v>28</v>
      </c>
      <c r="U1173" s="13">
        <f>SUMIFS('Shop Wastage+CS Margin'!A:A,'Shop Wastage+CS Margin'!D:D,'Franchise Wastage '!D1173,'Shop Wastage+CS Margin'!C:C,'Franchise Wastage '!C1173)</f>
        <v>5</v>
      </c>
      <c r="V1173" s="16">
        <f t="shared" si="181"/>
        <v>19.833333333333332</v>
      </c>
      <c r="W1173" s="3">
        <v>20</v>
      </c>
      <c r="X1173" s="7">
        <f t="shared" si="182"/>
        <v>5.4166666666666679</v>
      </c>
      <c r="Y1173" s="7">
        <f t="shared" si="183"/>
        <v>13.416666666666668</v>
      </c>
      <c r="Z1173" s="3"/>
      <c r="AA1173" s="18">
        <f>SUMIFS(Sheet3!C:C,Sheet3!B:B,'Franchise Wastage '!D1173,Sheet3!A:A,'Franchise Wastage '!#REF!)</f>
        <v>0</v>
      </c>
      <c r="AC1173" s="3">
        <f t="shared" si="184"/>
        <v>8</v>
      </c>
    </row>
    <row r="1174" spans="1:29" x14ac:dyDescent="0.25">
      <c r="A1174" s="3"/>
      <c r="B1174" s="3" t="s">
        <v>249</v>
      </c>
      <c r="C1174" s="20" t="s">
        <v>158</v>
      </c>
      <c r="D1174" s="20" t="s">
        <v>254</v>
      </c>
      <c r="E1174" s="3">
        <v>92.5</v>
      </c>
      <c r="F1174" s="3">
        <v>3.5</v>
      </c>
      <c r="G1174" s="3" t="s">
        <v>10</v>
      </c>
      <c r="H1174" s="3">
        <v>7.5</v>
      </c>
      <c r="I1174" s="21"/>
      <c r="J1174" s="21">
        <v>1000</v>
      </c>
      <c r="K1174" s="5">
        <f t="shared" si="178"/>
        <v>5.833333333333333</v>
      </c>
      <c r="L1174" s="6">
        <f t="shared" si="179"/>
        <v>0</v>
      </c>
      <c r="M1174" s="3"/>
      <c r="N1174" s="11">
        <f t="shared" si="173"/>
        <v>13.333333333333332</v>
      </c>
      <c r="O1174" s="21"/>
      <c r="P1174" s="5">
        <v>1</v>
      </c>
      <c r="Q1174" s="5">
        <v>0.25</v>
      </c>
      <c r="R1174" s="12">
        <f t="shared" si="180"/>
        <v>14.583333333333332</v>
      </c>
      <c r="S1174" s="3"/>
      <c r="T1174" s="21">
        <f>SUMIFS('Shop Wastage+CS Margin'!F:F,'Shop Wastage+CS Margin'!D:D,'Franchise Wastage '!D1174,'Shop Wastage+CS Margin'!C:C,'Franchise Wastage '!C1174)</f>
        <v>30</v>
      </c>
      <c r="U1174" s="13">
        <f>SUMIFS('Shop Wastage+CS Margin'!A:A,'Shop Wastage+CS Margin'!D:D,'Franchise Wastage '!D1174,'Shop Wastage+CS Margin'!C:C,'Franchise Wastage '!C1174)</f>
        <v>5</v>
      </c>
      <c r="V1174" s="16">
        <f t="shared" si="181"/>
        <v>19.833333333333332</v>
      </c>
      <c r="W1174" s="3">
        <v>20</v>
      </c>
      <c r="X1174" s="7">
        <f t="shared" si="182"/>
        <v>5.4166666666666679</v>
      </c>
      <c r="Y1174" s="7">
        <f t="shared" si="183"/>
        <v>15.416666666666668</v>
      </c>
      <c r="Z1174" s="3"/>
      <c r="AA1174" s="18">
        <f>SUMIFS(Sheet3!C:C,Sheet3!B:B,'Franchise Wastage '!D1174,Sheet3!A:A,'Franchise Wastage '!#REF!)</f>
        <v>0</v>
      </c>
      <c r="AC1174" s="3">
        <f t="shared" si="184"/>
        <v>10</v>
      </c>
    </row>
    <row r="1175" spans="1:29" x14ac:dyDescent="0.25">
      <c r="A1175" s="3"/>
      <c r="B1175" s="3" t="s">
        <v>249</v>
      </c>
      <c r="C1175" s="20" t="s">
        <v>158</v>
      </c>
      <c r="D1175" s="20" t="s">
        <v>255</v>
      </c>
      <c r="E1175" s="3">
        <v>92.5</v>
      </c>
      <c r="F1175" s="3">
        <v>3.5</v>
      </c>
      <c r="G1175" s="3" t="s">
        <v>10</v>
      </c>
      <c r="H1175" s="3">
        <v>7.5</v>
      </c>
      <c r="I1175" s="21"/>
      <c r="J1175" s="21">
        <v>1000</v>
      </c>
      <c r="K1175" s="5">
        <f t="shared" si="178"/>
        <v>5.833333333333333</v>
      </c>
      <c r="L1175" s="6">
        <f t="shared" si="179"/>
        <v>0</v>
      </c>
      <c r="M1175" s="3"/>
      <c r="N1175" s="11">
        <f t="shared" si="173"/>
        <v>13.333333333333332</v>
      </c>
      <c r="O1175" s="21"/>
      <c r="P1175" s="5">
        <v>1</v>
      </c>
      <c r="Q1175" s="5">
        <v>0.25</v>
      </c>
      <c r="R1175" s="12">
        <f t="shared" si="180"/>
        <v>14.583333333333332</v>
      </c>
      <c r="S1175" s="3"/>
      <c r="T1175" s="21">
        <f>SUMIFS('Shop Wastage+CS Margin'!F:F,'Shop Wastage+CS Margin'!D:D,'Franchise Wastage '!D1175,'Shop Wastage+CS Margin'!C:C,'Franchise Wastage '!C1175)</f>
        <v>31</v>
      </c>
      <c r="U1175" s="13">
        <f>SUMIFS('Shop Wastage+CS Margin'!A:A,'Shop Wastage+CS Margin'!D:D,'Franchise Wastage '!D1175,'Shop Wastage+CS Margin'!C:C,'Franchise Wastage '!C1175)</f>
        <v>5</v>
      </c>
      <c r="V1175" s="16">
        <f t="shared" si="181"/>
        <v>19.833333333333332</v>
      </c>
      <c r="W1175" s="3">
        <v>20</v>
      </c>
      <c r="X1175" s="7">
        <f t="shared" si="182"/>
        <v>5.4166666666666679</v>
      </c>
      <c r="Y1175" s="7">
        <f t="shared" si="183"/>
        <v>16.416666666666668</v>
      </c>
      <c r="Z1175" s="3"/>
      <c r="AA1175" s="18">
        <f>SUMIFS(Sheet3!C:C,Sheet3!B:B,'Franchise Wastage '!D1175,Sheet3!A:A,'Franchise Wastage '!#REF!)</f>
        <v>0</v>
      </c>
      <c r="AC1175" s="3">
        <f t="shared" si="184"/>
        <v>11</v>
      </c>
    </row>
    <row r="1176" spans="1:29" x14ac:dyDescent="0.25">
      <c r="A1176" s="3"/>
      <c r="B1176" s="3" t="s">
        <v>249</v>
      </c>
      <c r="C1176" s="20" t="s">
        <v>158</v>
      </c>
      <c r="D1176" s="20" t="s">
        <v>256</v>
      </c>
      <c r="E1176" s="3">
        <v>92.5</v>
      </c>
      <c r="F1176" s="3">
        <v>3.5</v>
      </c>
      <c r="G1176" s="3" t="s">
        <v>10</v>
      </c>
      <c r="H1176" s="3">
        <v>7.5</v>
      </c>
      <c r="I1176" s="21"/>
      <c r="J1176" s="21">
        <v>1000</v>
      </c>
      <c r="K1176" s="5">
        <f t="shared" si="178"/>
        <v>5.833333333333333</v>
      </c>
      <c r="L1176" s="6">
        <f t="shared" si="179"/>
        <v>0</v>
      </c>
      <c r="M1176" s="3"/>
      <c r="N1176" s="11">
        <f t="shared" si="173"/>
        <v>13.333333333333332</v>
      </c>
      <c r="O1176" s="21"/>
      <c r="P1176" s="5">
        <v>1</v>
      </c>
      <c r="Q1176" s="5">
        <v>0.25</v>
      </c>
      <c r="R1176" s="12">
        <f t="shared" si="180"/>
        <v>14.583333333333332</v>
      </c>
      <c r="S1176" s="3"/>
      <c r="T1176" s="21">
        <f>SUMIFS('Shop Wastage+CS Margin'!F:F,'Shop Wastage+CS Margin'!D:D,'Franchise Wastage '!D1176,'Shop Wastage+CS Margin'!C:C,'Franchise Wastage '!C1176)</f>
        <v>30</v>
      </c>
      <c r="U1176" s="13">
        <f>SUMIFS('Shop Wastage+CS Margin'!A:A,'Shop Wastage+CS Margin'!D:D,'Franchise Wastage '!D1176,'Shop Wastage+CS Margin'!C:C,'Franchise Wastage '!C1176)</f>
        <v>5</v>
      </c>
      <c r="V1176" s="16">
        <f t="shared" si="181"/>
        <v>19.833333333333332</v>
      </c>
      <c r="W1176" s="3">
        <v>20</v>
      </c>
      <c r="X1176" s="7">
        <f t="shared" si="182"/>
        <v>5.4166666666666679</v>
      </c>
      <c r="Y1176" s="7">
        <f t="shared" si="183"/>
        <v>15.416666666666668</v>
      </c>
      <c r="Z1176" s="3"/>
      <c r="AA1176" s="18">
        <f>SUMIFS(Sheet3!C:C,Sheet3!B:B,'Franchise Wastage '!D1176,Sheet3!A:A,'Franchise Wastage '!#REF!)</f>
        <v>0</v>
      </c>
      <c r="AC1176" s="3">
        <f t="shared" si="184"/>
        <v>10</v>
      </c>
    </row>
    <row r="1177" spans="1:29" x14ac:dyDescent="0.25">
      <c r="A1177" s="3"/>
      <c r="B1177" s="3" t="s">
        <v>249</v>
      </c>
      <c r="C1177" s="20" t="s">
        <v>158</v>
      </c>
      <c r="D1177" s="20" t="s">
        <v>257</v>
      </c>
      <c r="E1177" s="3">
        <v>92.5</v>
      </c>
      <c r="F1177" s="3">
        <v>3.5</v>
      </c>
      <c r="G1177" s="3" t="s">
        <v>10</v>
      </c>
      <c r="H1177" s="3">
        <v>7.5</v>
      </c>
      <c r="I1177" s="21"/>
      <c r="J1177" s="21">
        <v>1000</v>
      </c>
      <c r="K1177" s="5">
        <f t="shared" si="178"/>
        <v>5.833333333333333</v>
      </c>
      <c r="L1177" s="6">
        <f t="shared" si="179"/>
        <v>0</v>
      </c>
      <c r="M1177" s="3"/>
      <c r="N1177" s="11">
        <f t="shared" si="173"/>
        <v>13.333333333333332</v>
      </c>
      <c r="O1177" s="21"/>
      <c r="P1177" s="5">
        <v>1</v>
      </c>
      <c r="Q1177" s="5">
        <v>0.25</v>
      </c>
      <c r="R1177" s="12">
        <f t="shared" si="180"/>
        <v>14.583333333333332</v>
      </c>
      <c r="S1177" s="3"/>
      <c r="T1177" s="21">
        <f>SUMIFS('Shop Wastage+CS Margin'!F:F,'Shop Wastage+CS Margin'!D:D,'Franchise Wastage '!D1177,'Shop Wastage+CS Margin'!C:C,'Franchise Wastage '!C1177)</f>
        <v>35</v>
      </c>
      <c r="U1177" s="13">
        <f>SUMIFS('Shop Wastage+CS Margin'!A:A,'Shop Wastage+CS Margin'!D:D,'Franchise Wastage '!D1177,'Shop Wastage+CS Margin'!C:C,'Franchise Wastage '!C1177)</f>
        <v>5</v>
      </c>
      <c r="V1177" s="16">
        <f t="shared" si="181"/>
        <v>19.833333333333332</v>
      </c>
      <c r="W1177" s="3">
        <v>20</v>
      </c>
      <c r="X1177" s="7">
        <f t="shared" si="182"/>
        <v>5.4166666666666679</v>
      </c>
      <c r="Y1177" s="7">
        <f t="shared" si="183"/>
        <v>20.416666666666668</v>
      </c>
      <c r="Z1177" s="3"/>
      <c r="AA1177" s="18">
        <f>SUMIFS(Sheet3!C:C,Sheet3!B:B,'Franchise Wastage '!D1177,Sheet3!A:A,'Franchise Wastage '!#REF!)</f>
        <v>0</v>
      </c>
      <c r="AC1177" s="3">
        <f t="shared" si="184"/>
        <v>15</v>
      </c>
    </row>
    <row r="1178" spans="1:29" x14ac:dyDescent="0.25">
      <c r="A1178" s="3"/>
      <c r="B1178" s="3" t="s">
        <v>249</v>
      </c>
      <c r="C1178" s="20" t="s">
        <v>158</v>
      </c>
      <c r="D1178" s="20" t="s">
        <v>186</v>
      </c>
      <c r="E1178" s="3">
        <v>92.5</v>
      </c>
      <c r="F1178" s="3">
        <v>3.5</v>
      </c>
      <c r="G1178" s="3" t="s">
        <v>10</v>
      </c>
      <c r="H1178" s="3">
        <v>7.5</v>
      </c>
      <c r="I1178" s="21"/>
      <c r="J1178" s="21">
        <v>1000</v>
      </c>
      <c r="K1178" s="5">
        <f t="shared" si="178"/>
        <v>5.833333333333333</v>
      </c>
      <c r="L1178" s="6">
        <f t="shared" si="179"/>
        <v>0</v>
      </c>
      <c r="M1178" s="3"/>
      <c r="N1178" s="11">
        <f t="shared" si="173"/>
        <v>13.333333333333332</v>
      </c>
      <c r="O1178" s="21"/>
      <c r="P1178" s="5">
        <v>1</v>
      </c>
      <c r="Q1178" s="5">
        <v>0.25</v>
      </c>
      <c r="R1178" s="12">
        <f t="shared" si="180"/>
        <v>14.583333333333332</v>
      </c>
      <c r="S1178" s="3"/>
      <c r="T1178" s="21">
        <f>SUMIFS('Shop Wastage+CS Margin'!F:F,'Shop Wastage+CS Margin'!D:D,'Franchise Wastage '!D1178,'Shop Wastage+CS Margin'!C:C,'Franchise Wastage '!C1178)</f>
        <v>30</v>
      </c>
      <c r="U1178" s="13">
        <f>SUMIFS('Shop Wastage+CS Margin'!A:A,'Shop Wastage+CS Margin'!D:D,'Franchise Wastage '!D1178,'Shop Wastage+CS Margin'!C:C,'Franchise Wastage '!C1178)</f>
        <v>5</v>
      </c>
      <c r="V1178" s="16">
        <f t="shared" si="181"/>
        <v>19.833333333333332</v>
      </c>
      <c r="W1178" s="3">
        <v>20</v>
      </c>
      <c r="X1178" s="7">
        <f t="shared" si="182"/>
        <v>5.4166666666666679</v>
      </c>
      <c r="Y1178" s="7">
        <f t="shared" si="183"/>
        <v>15.416666666666668</v>
      </c>
      <c r="Z1178" s="3"/>
      <c r="AA1178" s="18">
        <f>SUMIFS(Sheet3!C:C,Sheet3!B:B,'Franchise Wastage '!D1178,Sheet3!A:A,'Franchise Wastage '!#REF!)</f>
        <v>0</v>
      </c>
      <c r="AC1178" s="3">
        <f t="shared" si="184"/>
        <v>10</v>
      </c>
    </row>
    <row r="1179" spans="1:29" x14ac:dyDescent="0.25">
      <c r="A1179" s="3"/>
      <c r="B1179" s="3" t="s">
        <v>249</v>
      </c>
      <c r="C1179" s="20" t="s">
        <v>158</v>
      </c>
      <c r="D1179" s="20" t="s">
        <v>258</v>
      </c>
      <c r="E1179" s="3">
        <v>92.5</v>
      </c>
      <c r="F1179" s="3">
        <v>3.5</v>
      </c>
      <c r="G1179" s="3" t="s">
        <v>10</v>
      </c>
      <c r="H1179" s="3">
        <v>7.5</v>
      </c>
      <c r="I1179" s="21"/>
      <c r="J1179" s="21">
        <v>1000</v>
      </c>
      <c r="K1179" s="5">
        <f t="shared" si="178"/>
        <v>5.833333333333333</v>
      </c>
      <c r="L1179" s="6">
        <f t="shared" si="179"/>
        <v>0</v>
      </c>
      <c r="M1179" s="3"/>
      <c r="N1179" s="11">
        <f t="shared" ref="N1179:N1223" si="185">VALUE(K1179+L1179+H1179)</f>
        <v>13.333333333333332</v>
      </c>
      <c r="O1179" s="21"/>
      <c r="P1179" s="5">
        <v>1</v>
      </c>
      <c r="Q1179" s="5">
        <v>0.25</v>
      </c>
      <c r="R1179" s="12">
        <f t="shared" si="180"/>
        <v>14.583333333333332</v>
      </c>
      <c r="S1179" s="3"/>
      <c r="T1179" s="21">
        <f>SUMIFS('Shop Wastage+CS Margin'!F:F,'Shop Wastage+CS Margin'!D:D,'Franchise Wastage '!D1179,'Shop Wastage+CS Margin'!C:C,'Franchise Wastage '!C1179)</f>
        <v>35</v>
      </c>
      <c r="U1179" s="13">
        <f>SUMIFS('Shop Wastage+CS Margin'!A:A,'Shop Wastage+CS Margin'!D:D,'Franchise Wastage '!D1179,'Shop Wastage+CS Margin'!C:C,'Franchise Wastage '!C1179)</f>
        <v>5</v>
      </c>
      <c r="V1179" s="16">
        <f t="shared" si="181"/>
        <v>19.833333333333332</v>
      </c>
      <c r="W1179" s="3">
        <v>20</v>
      </c>
      <c r="X1179" s="7">
        <f t="shared" si="182"/>
        <v>5.4166666666666679</v>
      </c>
      <c r="Y1179" s="7">
        <f t="shared" si="183"/>
        <v>20.416666666666668</v>
      </c>
      <c r="Z1179" s="3"/>
      <c r="AA1179" s="18">
        <f>SUMIFS(Sheet3!C:C,Sheet3!B:B,'Franchise Wastage '!D1179,Sheet3!A:A,'Franchise Wastage '!#REF!)</f>
        <v>0</v>
      </c>
      <c r="AC1179" s="3">
        <f t="shared" si="184"/>
        <v>15</v>
      </c>
    </row>
    <row r="1180" spans="1:29" x14ac:dyDescent="0.25">
      <c r="A1180" s="3"/>
      <c r="B1180" s="3" t="s">
        <v>249</v>
      </c>
      <c r="C1180" s="20" t="s">
        <v>158</v>
      </c>
      <c r="D1180" s="20" t="s">
        <v>259</v>
      </c>
      <c r="E1180" s="3">
        <v>92.5</v>
      </c>
      <c r="F1180" s="3">
        <v>3.5</v>
      </c>
      <c r="G1180" s="3" t="s">
        <v>10</v>
      </c>
      <c r="H1180" s="3">
        <v>7.5</v>
      </c>
      <c r="I1180" s="21"/>
      <c r="J1180" s="21">
        <v>1000</v>
      </c>
      <c r="K1180" s="5">
        <f t="shared" ref="K1180:K1224" si="186">((IF(G1180="Net Wt",F1180,"0"))*J1180)/($D$1*10)</f>
        <v>5.833333333333333</v>
      </c>
      <c r="L1180" s="6">
        <f t="shared" ref="L1180:L1224" si="187">(((IF(G1180="Pcs",F1180,"0"))/J1180)*1000)/($D$1*10)</f>
        <v>0</v>
      </c>
      <c r="M1180" s="3"/>
      <c r="N1180" s="11">
        <f t="shared" si="185"/>
        <v>13.333333333333332</v>
      </c>
      <c r="O1180" s="21"/>
      <c r="P1180" s="5">
        <v>1</v>
      </c>
      <c r="Q1180" s="5">
        <v>0.25</v>
      </c>
      <c r="R1180" s="12">
        <f t="shared" ref="R1180:R1224" si="188">N1180+P1180+Q1180</f>
        <v>14.583333333333332</v>
      </c>
      <c r="S1180" s="3"/>
      <c r="T1180" s="21">
        <f>SUMIFS('Shop Wastage+CS Margin'!F:F,'Shop Wastage+CS Margin'!D:D,'Franchise Wastage '!D1180,'Shop Wastage+CS Margin'!C:C,'Franchise Wastage '!C1180)</f>
        <v>33</v>
      </c>
      <c r="U1180" s="13">
        <f>SUMIFS('Shop Wastage+CS Margin'!A:A,'Shop Wastage+CS Margin'!D:D,'Franchise Wastage '!D1180,'Shop Wastage+CS Margin'!C:C,'Franchise Wastage '!C1180)</f>
        <v>5</v>
      </c>
      <c r="V1180" s="16">
        <f t="shared" ref="V1180:V1224" si="189">R1180+U1180+Q1180</f>
        <v>19.833333333333332</v>
      </c>
      <c r="W1180" s="3">
        <v>20</v>
      </c>
      <c r="X1180" s="7">
        <f t="shared" ref="X1180:X1224" si="190">W1180-R1180</f>
        <v>5.4166666666666679</v>
      </c>
      <c r="Y1180" s="7">
        <f t="shared" ref="Y1180:Y1224" si="191">VALUE(T1180-R1180)</f>
        <v>18.416666666666668</v>
      </c>
      <c r="Z1180" s="3"/>
      <c r="AA1180" s="18">
        <f>SUMIFS(Sheet3!C:C,Sheet3!B:B,'Franchise Wastage '!D1180,Sheet3!A:A,'Franchise Wastage '!#REF!)</f>
        <v>0</v>
      </c>
      <c r="AC1180" s="3">
        <f t="shared" si="184"/>
        <v>13</v>
      </c>
    </row>
    <row r="1181" spans="1:29" x14ac:dyDescent="0.25">
      <c r="A1181" s="3"/>
      <c r="B1181" s="3" t="s">
        <v>249</v>
      </c>
      <c r="C1181" s="20" t="s">
        <v>158</v>
      </c>
      <c r="D1181" s="20" t="s">
        <v>260</v>
      </c>
      <c r="E1181" s="3">
        <v>92.5</v>
      </c>
      <c r="F1181" s="3">
        <v>3.5</v>
      </c>
      <c r="G1181" s="3" t="s">
        <v>10</v>
      </c>
      <c r="H1181" s="3">
        <v>7.5</v>
      </c>
      <c r="I1181" s="21"/>
      <c r="J1181" s="21">
        <v>1000</v>
      </c>
      <c r="K1181" s="5">
        <f t="shared" si="186"/>
        <v>5.833333333333333</v>
      </c>
      <c r="L1181" s="6">
        <f t="shared" si="187"/>
        <v>0</v>
      </c>
      <c r="M1181" s="3"/>
      <c r="N1181" s="11">
        <f t="shared" si="185"/>
        <v>13.333333333333332</v>
      </c>
      <c r="O1181" s="21"/>
      <c r="P1181" s="5">
        <v>1</v>
      </c>
      <c r="Q1181" s="5">
        <v>0.25</v>
      </c>
      <c r="R1181" s="12">
        <f t="shared" si="188"/>
        <v>14.583333333333332</v>
      </c>
      <c r="S1181" s="3"/>
      <c r="T1181" s="21">
        <f>SUMIFS('Shop Wastage+CS Margin'!F:F,'Shop Wastage+CS Margin'!D:D,'Franchise Wastage '!D1181,'Shop Wastage+CS Margin'!C:C,'Franchise Wastage '!C1181)</f>
        <v>30</v>
      </c>
      <c r="U1181" s="13">
        <f>SUMIFS('Shop Wastage+CS Margin'!A:A,'Shop Wastage+CS Margin'!D:D,'Franchise Wastage '!D1181,'Shop Wastage+CS Margin'!C:C,'Franchise Wastage '!C1181)</f>
        <v>5</v>
      </c>
      <c r="V1181" s="16">
        <f t="shared" si="189"/>
        <v>19.833333333333332</v>
      </c>
      <c r="W1181" s="3">
        <v>20</v>
      </c>
      <c r="X1181" s="7">
        <f t="shared" si="190"/>
        <v>5.4166666666666679</v>
      </c>
      <c r="Y1181" s="7">
        <f t="shared" si="191"/>
        <v>15.416666666666668</v>
      </c>
      <c r="Z1181" s="3"/>
      <c r="AA1181" s="18">
        <f>SUMIFS(Sheet3!C:C,Sheet3!B:B,'Franchise Wastage '!D1181,Sheet3!A:A,'Franchise Wastage '!#REF!)</f>
        <v>0</v>
      </c>
      <c r="AC1181" s="3">
        <f t="shared" si="184"/>
        <v>10</v>
      </c>
    </row>
    <row r="1182" spans="1:29" x14ac:dyDescent="0.25">
      <c r="A1182" s="3"/>
      <c r="B1182" s="3" t="s">
        <v>249</v>
      </c>
      <c r="C1182" s="20" t="s">
        <v>158</v>
      </c>
      <c r="D1182" s="20" t="s">
        <v>261</v>
      </c>
      <c r="E1182" s="3">
        <v>92.5</v>
      </c>
      <c r="F1182" s="3">
        <v>3.5</v>
      </c>
      <c r="G1182" s="3" t="s">
        <v>10</v>
      </c>
      <c r="H1182" s="3">
        <v>7.5</v>
      </c>
      <c r="I1182" s="21"/>
      <c r="J1182" s="21">
        <v>1000</v>
      </c>
      <c r="K1182" s="5">
        <f t="shared" si="186"/>
        <v>5.833333333333333</v>
      </c>
      <c r="L1182" s="6">
        <f t="shared" si="187"/>
        <v>0</v>
      </c>
      <c r="M1182" s="3"/>
      <c r="N1182" s="11">
        <f t="shared" si="185"/>
        <v>13.333333333333332</v>
      </c>
      <c r="O1182" s="21"/>
      <c r="P1182" s="5">
        <v>1</v>
      </c>
      <c r="Q1182" s="5">
        <v>0.25</v>
      </c>
      <c r="R1182" s="12">
        <f t="shared" si="188"/>
        <v>14.583333333333332</v>
      </c>
      <c r="S1182" s="3"/>
      <c r="T1182" s="21">
        <f>SUMIFS('Shop Wastage+CS Margin'!F:F,'Shop Wastage+CS Margin'!D:D,'Franchise Wastage '!D1182,'Shop Wastage+CS Margin'!C:C,'Franchise Wastage '!C1182)</f>
        <v>30</v>
      </c>
      <c r="U1182" s="13">
        <f>SUMIFS('Shop Wastage+CS Margin'!A:A,'Shop Wastage+CS Margin'!D:D,'Franchise Wastage '!D1182,'Shop Wastage+CS Margin'!C:C,'Franchise Wastage '!C1182)</f>
        <v>5</v>
      </c>
      <c r="V1182" s="16">
        <f t="shared" si="189"/>
        <v>19.833333333333332</v>
      </c>
      <c r="W1182" s="3">
        <v>20</v>
      </c>
      <c r="X1182" s="7">
        <f t="shared" si="190"/>
        <v>5.4166666666666679</v>
      </c>
      <c r="Y1182" s="7">
        <f t="shared" si="191"/>
        <v>15.416666666666668</v>
      </c>
      <c r="Z1182" s="3"/>
      <c r="AA1182" s="18">
        <f>SUMIFS(Sheet3!C:C,Sheet3!B:B,'Franchise Wastage '!D1182,Sheet3!A:A,'Franchise Wastage '!#REF!)</f>
        <v>0</v>
      </c>
      <c r="AC1182" s="3">
        <f t="shared" si="184"/>
        <v>10</v>
      </c>
    </row>
    <row r="1183" spans="1:29" x14ac:dyDescent="0.25">
      <c r="A1183" s="3"/>
      <c r="B1183" s="3" t="s">
        <v>249</v>
      </c>
      <c r="C1183" s="20" t="s">
        <v>158</v>
      </c>
      <c r="D1183" s="20" t="s">
        <v>262</v>
      </c>
      <c r="E1183" s="3">
        <v>92.5</v>
      </c>
      <c r="F1183" s="3">
        <v>3.5</v>
      </c>
      <c r="G1183" s="3" t="s">
        <v>10</v>
      </c>
      <c r="H1183" s="3">
        <v>7.5</v>
      </c>
      <c r="I1183" s="21"/>
      <c r="J1183" s="21">
        <v>1000</v>
      </c>
      <c r="K1183" s="5">
        <f t="shared" si="186"/>
        <v>5.833333333333333</v>
      </c>
      <c r="L1183" s="6">
        <f t="shared" si="187"/>
        <v>0</v>
      </c>
      <c r="M1183" s="3"/>
      <c r="N1183" s="11">
        <f t="shared" si="185"/>
        <v>13.333333333333332</v>
      </c>
      <c r="O1183" s="21"/>
      <c r="P1183" s="5">
        <v>1</v>
      </c>
      <c r="Q1183" s="5">
        <v>0.25</v>
      </c>
      <c r="R1183" s="12">
        <f t="shared" si="188"/>
        <v>14.583333333333332</v>
      </c>
      <c r="S1183" s="3"/>
      <c r="T1183" s="21">
        <f>SUMIFS('Shop Wastage+CS Margin'!F:F,'Shop Wastage+CS Margin'!D:D,'Franchise Wastage '!D1183,'Shop Wastage+CS Margin'!C:C,'Franchise Wastage '!C1183)</f>
        <v>30</v>
      </c>
      <c r="U1183" s="13">
        <f>SUMIFS('Shop Wastage+CS Margin'!A:A,'Shop Wastage+CS Margin'!D:D,'Franchise Wastage '!D1183,'Shop Wastage+CS Margin'!C:C,'Franchise Wastage '!C1183)</f>
        <v>5</v>
      </c>
      <c r="V1183" s="16">
        <f t="shared" si="189"/>
        <v>19.833333333333332</v>
      </c>
      <c r="W1183" s="3">
        <v>20</v>
      </c>
      <c r="X1183" s="7">
        <f t="shared" si="190"/>
        <v>5.4166666666666679</v>
      </c>
      <c r="Y1183" s="7">
        <f t="shared" si="191"/>
        <v>15.416666666666668</v>
      </c>
      <c r="Z1183" s="3"/>
      <c r="AA1183" s="18">
        <f>SUMIFS(Sheet3!C:C,Sheet3!B:B,'Franchise Wastage '!D1183,Sheet3!A:A,'Franchise Wastage '!#REF!)</f>
        <v>0</v>
      </c>
      <c r="AC1183" s="3">
        <f t="shared" si="184"/>
        <v>10</v>
      </c>
    </row>
    <row r="1184" spans="1:29" x14ac:dyDescent="0.25">
      <c r="A1184" s="3"/>
      <c r="B1184" s="3" t="s">
        <v>249</v>
      </c>
      <c r="C1184" s="20" t="s">
        <v>158</v>
      </c>
      <c r="D1184" s="20" t="s">
        <v>263</v>
      </c>
      <c r="E1184" s="3">
        <v>92.5</v>
      </c>
      <c r="F1184" s="3">
        <v>3.5</v>
      </c>
      <c r="G1184" s="3" t="s">
        <v>10</v>
      </c>
      <c r="H1184" s="3">
        <v>7.5</v>
      </c>
      <c r="I1184" s="21"/>
      <c r="J1184" s="21">
        <v>1000</v>
      </c>
      <c r="K1184" s="5">
        <f t="shared" si="186"/>
        <v>5.833333333333333</v>
      </c>
      <c r="L1184" s="6">
        <f t="shared" si="187"/>
        <v>0</v>
      </c>
      <c r="M1184" s="3"/>
      <c r="N1184" s="11">
        <f t="shared" si="185"/>
        <v>13.333333333333332</v>
      </c>
      <c r="O1184" s="21"/>
      <c r="P1184" s="5">
        <v>1</v>
      </c>
      <c r="Q1184" s="5">
        <v>0.25</v>
      </c>
      <c r="R1184" s="12">
        <f t="shared" si="188"/>
        <v>14.583333333333332</v>
      </c>
      <c r="S1184" s="3"/>
      <c r="T1184" s="21">
        <f>SUMIFS('Shop Wastage+CS Margin'!F:F,'Shop Wastage+CS Margin'!D:D,'Franchise Wastage '!D1184,'Shop Wastage+CS Margin'!C:C,'Franchise Wastage '!C1184)</f>
        <v>33</v>
      </c>
      <c r="U1184" s="13">
        <f>SUMIFS('Shop Wastage+CS Margin'!A:A,'Shop Wastage+CS Margin'!D:D,'Franchise Wastage '!D1184,'Shop Wastage+CS Margin'!C:C,'Franchise Wastage '!C1184)</f>
        <v>5</v>
      </c>
      <c r="V1184" s="16">
        <f t="shared" si="189"/>
        <v>19.833333333333332</v>
      </c>
      <c r="W1184" s="3">
        <v>20</v>
      </c>
      <c r="X1184" s="7">
        <f t="shared" si="190"/>
        <v>5.4166666666666679</v>
      </c>
      <c r="Y1184" s="7">
        <f t="shared" si="191"/>
        <v>18.416666666666668</v>
      </c>
      <c r="Z1184" s="3"/>
      <c r="AA1184" s="18">
        <f>SUMIFS(Sheet3!C:C,Sheet3!B:B,'Franchise Wastage '!D1184,Sheet3!A:A,'Franchise Wastage '!#REF!)</f>
        <v>0</v>
      </c>
      <c r="AC1184" s="3">
        <f t="shared" si="184"/>
        <v>13</v>
      </c>
    </row>
    <row r="1185" spans="1:29" x14ac:dyDescent="0.25">
      <c r="A1185" s="3"/>
      <c r="B1185" s="3" t="s">
        <v>249</v>
      </c>
      <c r="C1185" s="20" t="s">
        <v>158</v>
      </c>
      <c r="D1185" s="20" t="s">
        <v>159</v>
      </c>
      <c r="E1185" s="3">
        <v>92.5</v>
      </c>
      <c r="F1185" s="3">
        <v>3.5</v>
      </c>
      <c r="G1185" s="3" t="s">
        <v>10</v>
      </c>
      <c r="H1185" s="3">
        <v>7.5</v>
      </c>
      <c r="I1185" s="21"/>
      <c r="J1185" s="21">
        <v>1000</v>
      </c>
      <c r="K1185" s="5">
        <f t="shared" si="186"/>
        <v>5.833333333333333</v>
      </c>
      <c r="L1185" s="6">
        <f t="shared" si="187"/>
        <v>0</v>
      </c>
      <c r="M1185" s="3"/>
      <c r="N1185" s="11">
        <f t="shared" si="185"/>
        <v>13.333333333333332</v>
      </c>
      <c r="O1185" s="21"/>
      <c r="P1185" s="5">
        <v>1</v>
      </c>
      <c r="Q1185" s="5">
        <v>0.25</v>
      </c>
      <c r="R1185" s="12">
        <f t="shared" si="188"/>
        <v>14.583333333333332</v>
      </c>
      <c r="S1185" s="3"/>
      <c r="T1185" s="21">
        <f>SUMIFS('Shop Wastage+CS Margin'!F:F,'Shop Wastage+CS Margin'!D:D,'Franchise Wastage '!D1185,'Shop Wastage+CS Margin'!C:C,'Franchise Wastage '!C1185)</f>
        <v>30</v>
      </c>
      <c r="U1185" s="13">
        <f>SUMIFS('Shop Wastage+CS Margin'!A:A,'Shop Wastage+CS Margin'!D:D,'Franchise Wastage '!D1185,'Shop Wastage+CS Margin'!C:C,'Franchise Wastage '!C1185)</f>
        <v>5</v>
      </c>
      <c r="V1185" s="16">
        <f t="shared" si="189"/>
        <v>19.833333333333332</v>
      </c>
      <c r="W1185" s="3">
        <v>20</v>
      </c>
      <c r="X1185" s="7">
        <f t="shared" si="190"/>
        <v>5.4166666666666679</v>
      </c>
      <c r="Y1185" s="7">
        <f t="shared" si="191"/>
        <v>15.416666666666668</v>
      </c>
      <c r="Z1185" s="3"/>
      <c r="AA1185" s="18">
        <f>SUMIFS(Sheet3!C:C,Sheet3!B:B,'Franchise Wastage '!D1185,Sheet3!A:A,'Franchise Wastage '!#REF!)</f>
        <v>0</v>
      </c>
      <c r="AC1185" s="3">
        <f t="shared" si="184"/>
        <v>10</v>
      </c>
    </row>
    <row r="1186" spans="1:29" x14ac:dyDescent="0.25">
      <c r="A1186" s="3"/>
      <c r="B1186" s="3" t="s">
        <v>249</v>
      </c>
      <c r="C1186" s="20" t="s">
        <v>158</v>
      </c>
      <c r="D1186" s="20" t="s">
        <v>88</v>
      </c>
      <c r="E1186" s="3">
        <v>92.5</v>
      </c>
      <c r="F1186" s="3">
        <v>3.5</v>
      </c>
      <c r="G1186" s="3" t="s">
        <v>10</v>
      </c>
      <c r="H1186" s="3">
        <v>7.5</v>
      </c>
      <c r="I1186" s="21"/>
      <c r="J1186" s="21">
        <v>1000</v>
      </c>
      <c r="K1186" s="5">
        <f t="shared" si="186"/>
        <v>5.833333333333333</v>
      </c>
      <c r="L1186" s="6">
        <f t="shared" si="187"/>
        <v>0</v>
      </c>
      <c r="M1186" s="3"/>
      <c r="N1186" s="11">
        <f t="shared" si="185"/>
        <v>13.333333333333332</v>
      </c>
      <c r="O1186" s="21"/>
      <c r="P1186" s="5">
        <v>1</v>
      </c>
      <c r="Q1186" s="5">
        <v>0.25</v>
      </c>
      <c r="R1186" s="12">
        <f t="shared" si="188"/>
        <v>14.583333333333332</v>
      </c>
      <c r="S1186" s="3"/>
      <c r="T1186" s="21">
        <f>SUMIFS('Shop Wastage+CS Margin'!F:F,'Shop Wastage+CS Margin'!D:D,'Franchise Wastage '!D1186,'Shop Wastage+CS Margin'!C:C,'Franchise Wastage '!C1186)</f>
        <v>30</v>
      </c>
      <c r="U1186" s="13">
        <f>SUMIFS('Shop Wastage+CS Margin'!A:A,'Shop Wastage+CS Margin'!D:D,'Franchise Wastage '!D1186,'Shop Wastage+CS Margin'!C:C,'Franchise Wastage '!C1186)</f>
        <v>5</v>
      </c>
      <c r="V1186" s="16">
        <f t="shared" si="189"/>
        <v>19.833333333333332</v>
      </c>
      <c r="W1186" s="3">
        <v>20</v>
      </c>
      <c r="X1186" s="7">
        <f t="shared" si="190"/>
        <v>5.4166666666666679</v>
      </c>
      <c r="Y1186" s="7">
        <f t="shared" si="191"/>
        <v>15.416666666666668</v>
      </c>
      <c r="Z1186" s="3"/>
      <c r="AA1186" s="18">
        <f>SUMIFS(Sheet3!C:C,Sheet3!B:B,'Franchise Wastage '!D1186,Sheet3!A:A,'Franchise Wastage '!#REF!)</f>
        <v>0</v>
      </c>
      <c r="AC1186" s="3">
        <f t="shared" si="184"/>
        <v>10</v>
      </c>
    </row>
    <row r="1187" spans="1:29" x14ac:dyDescent="0.25">
      <c r="A1187" s="3"/>
      <c r="B1187" s="3" t="s">
        <v>249</v>
      </c>
      <c r="C1187" s="20" t="s">
        <v>160</v>
      </c>
      <c r="D1187" s="20" t="s">
        <v>161</v>
      </c>
      <c r="E1187" s="3">
        <v>92.5</v>
      </c>
      <c r="F1187" s="3">
        <v>2.5</v>
      </c>
      <c r="G1187" s="3" t="s">
        <v>10</v>
      </c>
      <c r="H1187" s="3">
        <v>7.5</v>
      </c>
      <c r="I1187" s="21"/>
      <c r="J1187" s="21">
        <v>1000</v>
      </c>
      <c r="K1187" s="5">
        <f t="shared" si="186"/>
        <v>4.166666666666667</v>
      </c>
      <c r="L1187" s="6">
        <f t="shared" si="187"/>
        <v>0</v>
      </c>
      <c r="M1187" s="3"/>
      <c r="N1187" s="11">
        <f t="shared" si="185"/>
        <v>11.666666666666668</v>
      </c>
      <c r="O1187" s="21"/>
      <c r="P1187" s="5">
        <v>1</v>
      </c>
      <c r="Q1187" s="5">
        <v>0.25</v>
      </c>
      <c r="R1187" s="12">
        <f t="shared" si="188"/>
        <v>12.916666666666668</v>
      </c>
      <c r="S1187" s="3"/>
      <c r="T1187" s="21">
        <f>SUMIFS('Shop Wastage+CS Margin'!F:F,'Shop Wastage+CS Margin'!D:D,'Franchise Wastage '!D1187,'Shop Wastage+CS Margin'!C:C,'Franchise Wastage '!C1187)</f>
        <v>35</v>
      </c>
      <c r="U1187" s="13">
        <f>SUMIFS('Shop Wastage+CS Margin'!A:A,'Shop Wastage+CS Margin'!D:D,'Franchise Wastage '!D1187,'Shop Wastage+CS Margin'!C:C,'Franchise Wastage '!C1187)</f>
        <v>5</v>
      </c>
      <c r="V1187" s="16">
        <f t="shared" si="189"/>
        <v>18.166666666666668</v>
      </c>
      <c r="W1187" s="3">
        <v>18</v>
      </c>
      <c r="X1187" s="7">
        <f t="shared" si="190"/>
        <v>5.0833333333333321</v>
      </c>
      <c r="Y1187" s="7">
        <f t="shared" si="191"/>
        <v>22.083333333333332</v>
      </c>
      <c r="Z1187" s="3"/>
      <c r="AA1187" s="18">
        <f>SUMIFS(Sheet3!C:C,Sheet3!B:B,'Franchise Wastage '!D1187,Sheet3!A:A,'Franchise Wastage '!#REF!)</f>
        <v>0</v>
      </c>
      <c r="AC1187" s="3">
        <f t="shared" si="184"/>
        <v>17</v>
      </c>
    </row>
    <row r="1188" spans="1:29" x14ac:dyDescent="0.25">
      <c r="A1188" s="3"/>
      <c r="B1188" s="3" t="s">
        <v>2157</v>
      </c>
      <c r="C1188" s="20" t="s">
        <v>470</v>
      </c>
      <c r="D1188" s="20" t="s">
        <v>472</v>
      </c>
      <c r="E1188" s="3">
        <v>65</v>
      </c>
      <c r="F1188" s="3">
        <v>0.6</v>
      </c>
      <c r="G1188" s="3" t="s">
        <v>10</v>
      </c>
      <c r="H1188" s="3">
        <v>12</v>
      </c>
      <c r="I1188" s="21"/>
      <c r="J1188" s="21">
        <v>1000</v>
      </c>
      <c r="K1188" s="5">
        <f t="shared" si="186"/>
        <v>1</v>
      </c>
      <c r="L1188" s="6">
        <f t="shared" si="187"/>
        <v>0</v>
      </c>
      <c r="M1188" s="3"/>
      <c r="N1188" s="11">
        <f t="shared" si="185"/>
        <v>13</v>
      </c>
      <c r="O1188" s="21"/>
      <c r="P1188" s="5">
        <v>1</v>
      </c>
      <c r="Q1188" s="5">
        <v>0.25</v>
      </c>
      <c r="R1188" s="12">
        <f t="shared" si="188"/>
        <v>14.25</v>
      </c>
      <c r="S1188" s="3"/>
      <c r="T1188" s="21">
        <f>SUMIFS('Shop Wastage+CS Margin'!F:F,'Shop Wastage+CS Margin'!D:D,'Franchise Wastage '!D1188,'Shop Wastage+CS Margin'!C:C,'Franchise Wastage '!C1188)</f>
        <v>33</v>
      </c>
      <c r="U1188" s="13">
        <f>SUMIFS('Shop Wastage+CS Margin'!A:A,'Shop Wastage+CS Margin'!D:D,'Franchise Wastage '!D1188,'Shop Wastage+CS Margin'!C:C,'Franchise Wastage '!C1188)</f>
        <v>5</v>
      </c>
      <c r="V1188" s="16">
        <f t="shared" si="189"/>
        <v>19.5</v>
      </c>
      <c r="W1188" s="3">
        <v>19</v>
      </c>
      <c r="X1188" s="7">
        <f t="shared" si="190"/>
        <v>4.75</v>
      </c>
      <c r="Y1188" s="7">
        <f t="shared" si="191"/>
        <v>18.75</v>
      </c>
      <c r="Z1188" s="3"/>
      <c r="AA1188" s="18">
        <f>SUMIFS(Sheet3!C:C,Sheet3!B:B,'Franchise Wastage '!D1188,Sheet3!A:A,'Franchise Wastage '!#REF!)</f>
        <v>0</v>
      </c>
      <c r="AC1188" s="3">
        <f t="shared" si="184"/>
        <v>14</v>
      </c>
    </row>
    <row r="1189" spans="1:29" x14ac:dyDescent="0.25">
      <c r="A1189" s="3"/>
      <c r="B1189" s="3" t="s">
        <v>2157</v>
      </c>
      <c r="C1189" s="20" t="s">
        <v>158</v>
      </c>
      <c r="D1189" s="20" t="s">
        <v>255</v>
      </c>
      <c r="E1189" s="3">
        <v>75</v>
      </c>
      <c r="F1189" s="3">
        <v>1</v>
      </c>
      <c r="G1189" s="3" t="s">
        <v>10</v>
      </c>
      <c r="H1189" s="3">
        <v>11</v>
      </c>
      <c r="I1189" s="21"/>
      <c r="J1189" s="21">
        <v>1000</v>
      </c>
      <c r="K1189" s="5">
        <f t="shared" si="186"/>
        <v>1.6666666666666667</v>
      </c>
      <c r="L1189" s="6">
        <f t="shared" si="187"/>
        <v>0</v>
      </c>
      <c r="M1189" s="3"/>
      <c r="N1189" s="11">
        <f t="shared" si="185"/>
        <v>12.666666666666666</v>
      </c>
      <c r="O1189" s="21"/>
      <c r="P1189" s="5">
        <v>1</v>
      </c>
      <c r="Q1189" s="5">
        <v>0.25</v>
      </c>
      <c r="R1189" s="12">
        <f t="shared" si="188"/>
        <v>13.916666666666666</v>
      </c>
      <c r="S1189" s="3"/>
      <c r="T1189" s="21">
        <f>SUMIFS('Shop Wastage+CS Margin'!F:F,'Shop Wastage+CS Margin'!D:D,'Franchise Wastage '!D1189,'Shop Wastage+CS Margin'!C:C,'Franchise Wastage '!C1189)</f>
        <v>31</v>
      </c>
      <c r="U1189" s="13">
        <f>SUMIFS('Shop Wastage+CS Margin'!A:A,'Shop Wastage+CS Margin'!D:D,'Franchise Wastage '!D1189,'Shop Wastage+CS Margin'!C:C,'Franchise Wastage '!C1189)</f>
        <v>5</v>
      </c>
      <c r="V1189" s="16">
        <f t="shared" si="189"/>
        <v>19.166666666666664</v>
      </c>
      <c r="W1189" s="3">
        <v>19</v>
      </c>
      <c r="X1189" s="7">
        <f t="shared" si="190"/>
        <v>5.0833333333333339</v>
      </c>
      <c r="Y1189" s="7">
        <f t="shared" si="191"/>
        <v>17.083333333333336</v>
      </c>
      <c r="Z1189" s="3"/>
      <c r="AA1189" s="18">
        <f>SUMIFS(Sheet3!C:C,Sheet3!B:B,'Franchise Wastage '!D1189,Sheet3!A:A,'Franchise Wastage '!#REF!)</f>
        <v>0</v>
      </c>
      <c r="AC1189" s="3">
        <f t="shared" si="184"/>
        <v>12</v>
      </c>
    </row>
    <row r="1190" spans="1:29" x14ac:dyDescent="0.25">
      <c r="A1190" s="3"/>
      <c r="B1190" s="3" t="s">
        <v>2157</v>
      </c>
      <c r="C1190" s="20" t="s">
        <v>164</v>
      </c>
      <c r="D1190" s="20" t="s">
        <v>326</v>
      </c>
      <c r="E1190" s="3">
        <v>75</v>
      </c>
      <c r="F1190" s="3">
        <v>0.6</v>
      </c>
      <c r="G1190" s="3" t="s">
        <v>10</v>
      </c>
      <c r="H1190" s="3">
        <v>11</v>
      </c>
      <c r="I1190" s="21"/>
      <c r="J1190" s="21">
        <v>1000</v>
      </c>
      <c r="K1190" s="5">
        <f t="shared" si="186"/>
        <v>1</v>
      </c>
      <c r="L1190" s="6">
        <f t="shared" si="187"/>
        <v>0</v>
      </c>
      <c r="M1190" s="3"/>
      <c r="N1190" s="11">
        <f t="shared" si="185"/>
        <v>12</v>
      </c>
      <c r="O1190" s="21"/>
      <c r="P1190" s="5">
        <v>1</v>
      </c>
      <c r="Q1190" s="5">
        <v>0.25</v>
      </c>
      <c r="R1190" s="12">
        <f t="shared" si="188"/>
        <v>13.25</v>
      </c>
      <c r="S1190" s="3"/>
      <c r="T1190" s="21">
        <f>SUMIFS('Shop Wastage+CS Margin'!F:F,'Shop Wastage+CS Margin'!D:D,'Franchise Wastage '!D1190,'Shop Wastage+CS Margin'!C:C,'Franchise Wastage '!C1190)</f>
        <v>31</v>
      </c>
      <c r="U1190" s="13">
        <f>SUMIFS('Shop Wastage+CS Margin'!A:A,'Shop Wastage+CS Margin'!D:D,'Franchise Wastage '!D1190,'Shop Wastage+CS Margin'!C:C,'Franchise Wastage '!C1190)</f>
        <v>5</v>
      </c>
      <c r="V1190" s="16">
        <f t="shared" si="189"/>
        <v>18.5</v>
      </c>
      <c r="W1190" s="3">
        <v>19</v>
      </c>
      <c r="X1190" s="7">
        <f t="shared" si="190"/>
        <v>5.75</v>
      </c>
      <c r="Y1190" s="7">
        <f t="shared" si="191"/>
        <v>17.75</v>
      </c>
      <c r="Z1190" s="3"/>
      <c r="AA1190" s="18">
        <f>SUMIFS(Sheet3!C:C,Sheet3!B:B,'Franchise Wastage '!D1190,Sheet3!A:A,'Franchise Wastage '!#REF!)</f>
        <v>0</v>
      </c>
      <c r="AC1190" s="3">
        <f t="shared" si="184"/>
        <v>12</v>
      </c>
    </row>
    <row r="1191" spans="1:29" x14ac:dyDescent="0.25">
      <c r="A1191" s="3"/>
      <c r="B1191" s="3" t="s">
        <v>2157</v>
      </c>
      <c r="C1191" s="20" t="s">
        <v>327</v>
      </c>
      <c r="D1191" s="20" t="s">
        <v>328</v>
      </c>
      <c r="E1191" s="3">
        <v>65</v>
      </c>
      <c r="F1191" s="3">
        <v>0.6</v>
      </c>
      <c r="G1191" s="3" t="s">
        <v>10</v>
      </c>
      <c r="H1191" s="3">
        <v>11</v>
      </c>
      <c r="I1191" s="21"/>
      <c r="J1191" s="21">
        <v>1000</v>
      </c>
      <c r="K1191" s="5">
        <f t="shared" si="186"/>
        <v>1</v>
      </c>
      <c r="L1191" s="6">
        <f t="shared" si="187"/>
        <v>0</v>
      </c>
      <c r="M1191" s="3"/>
      <c r="N1191" s="11">
        <f t="shared" si="185"/>
        <v>12</v>
      </c>
      <c r="O1191" s="21"/>
      <c r="P1191" s="5">
        <v>1</v>
      </c>
      <c r="Q1191" s="5">
        <v>0.25</v>
      </c>
      <c r="R1191" s="12">
        <f t="shared" si="188"/>
        <v>13.25</v>
      </c>
      <c r="S1191" s="3"/>
      <c r="T1191" s="21">
        <f>SUMIFS('Shop Wastage+CS Margin'!F:F,'Shop Wastage+CS Margin'!D:D,'Franchise Wastage '!D1191,'Shop Wastage+CS Margin'!C:C,'Franchise Wastage '!C1191)</f>
        <v>34</v>
      </c>
      <c r="U1191" s="13">
        <f>SUMIFS('Shop Wastage+CS Margin'!A:A,'Shop Wastage+CS Margin'!D:D,'Franchise Wastage '!D1191,'Shop Wastage+CS Margin'!C:C,'Franchise Wastage '!C1191)</f>
        <v>5</v>
      </c>
      <c r="V1191" s="16">
        <f t="shared" si="189"/>
        <v>18.5</v>
      </c>
      <c r="W1191" s="3">
        <v>19</v>
      </c>
      <c r="X1191" s="7">
        <f t="shared" si="190"/>
        <v>5.75</v>
      </c>
      <c r="Y1191" s="7">
        <f t="shared" si="191"/>
        <v>20.75</v>
      </c>
      <c r="Z1191" s="3"/>
      <c r="AA1191" s="18">
        <f>SUMIFS(Sheet3!C:C,Sheet3!B:B,'Franchise Wastage '!D1191,Sheet3!A:A,'Franchise Wastage '!#REF!)</f>
        <v>0</v>
      </c>
      <c r="AC1191" s="3">
        <f t="shared" si="184"/>
        <v>15</v>
      </c>
    </row>
    <row r="1192" spans="1:29" x14ac:dyDescent="0.25">
      <c r="A1192" s="3"/>
      <c r="B1192" s="3" t="s">
        <v>2157</v>
      </c>
      <c r="C1192" s="20" t="s">
        <v>327</v>
      </c>
      <c r="D1192" s="20" t="s">
        <v>328</v>
      </c>
      <c r="E1192" s="3">
        <v>70</v>
      </c>
      <c r="F1192" s="3">
        <v>0.6</v>
      </c>
      <c r="G1192" s="3" t="s">
        <v>10</v>
      </c>
      <c r="H1192" s="3">
        <v>12</v>
      </c>
      <c r="I1192" s="21"/>
      <c r="J1192" s="21">
        <v>1000</v>
      </c>
      <c r="K1192" s="5">
        <f t="shared" si="186"/>
        <v>1</v>
      </c>
      <c r="L1192" s="6">
        <f t="shared" si="187"/>
        <v>0</v>
      </c>
      <c r="M1192" s="3"/>
      <c r="N1192" s="11">
        <f t="shared" si="185"/>
        <v>13</v>
      </c>
      <c r="O1192" s="21"/>
      <c r="P1192" s="5">
        <v>1</v>
      </c>
      <c r="Q1192" s="5">
        <v>0.25</v>
      </c>
      <c r="R1192" s="12">
        <f t="shared" si="188"/>
        <v>14.25</v>
      </c>
      <c r="S1192" s="3"/>
      <c r="T1192" s="21">
        <f>SUMIFS('Shop Wastage+CS Margin'!F:F,'Shop Wastage+CS Margin'!D:D,'Franchise Wastage '!D1192,'Shop Wastage+CS Margin'!C:C,'Franchise Wastage '!C1192)</f>
        <v>34</v>
      </c>
      <c r="U1192" s="13">
        <f>SUMIFS('Shop Wastage+CS Margin'!A:A,'Shop Wastage+CS Margin'!D:D,'Franchise Wastage '!D1192,'Shop Wastage+CS Margin'!C:C,'Franchise Wastage '!C1192)</f>
        <v>5</v>
      </c>
      <c r="V1192" s="16">
        <f t="shared" si="189"/>
        <v>19.5</v>
      </c>
      <c r="W1192" s="3">
        <v>19</v>
      </c>
      <c r="X1192" s="7">
        <f t="shared" si="190"/>
        <v>4.75</v>
      </c>
      <c r="Y1192" s="7">
        <f t="shared" si="191"/>
        <v>19.75</v>
      </c>
      <c r="Z1192" s="3"/>
      <c r="AA1192" s="18">
        <f>SUMIFS(Sheet3!C:C,Sheet3!B:B,'Franchise Wastage '!D1192,Sheet3!A:A,'Franchise Wastage '!#REF!)</f>
        <v>0</v>
      </c>
      <c r="AC1192" s="3">
        <f t="shared" si="184"/>
        <v>15</v>
      </c>
    </row>
    <row r="1193" spans="1:29" x14ac:dyDescent="0.25">
      <c r="A1193" s="3"/>
      <c r="B1193" s="3" t="s">
        <v>2157</v>
      </c>
      <c r="C1193" s="20" t="s">
        <v>327</v>
      </c>
      <c r="D1193" s="20" t="s">
        <v>330</v>
      </c>
      <c r="E1193" s="3">
        <v>65</v>
      </c>
      <c r="F1193" s="3">
        <v>0.6</v>
      </c>
      <c r="G1193" s="3" t="s">
        <v>10</v>
      </c>
      <c r="H1193" s="3">
        <v>11</v>
      </c>
      <c r="I1193" s="21"/>
      <c r="J1193" s="21">
        <v>1000</v>
      </c>
      <c r="K1193" s="5">
        <f t="shared" si="186"/>
        <v>1</v>
      </c>
      <c r="L1193" s="6">
        <f t="shared" si="187"/>
        <v>0</v>
      </c>
      <c r="M1193" s="3"/>
      <c r="N1193" s="11">
        <f t="shared" si="185"/>
        <v>12</v>
      </c>
      <c r="O1193" s="21"/>
      <c r="P1193" s="5">
        <v>1</v>
      </c>
      <c r="Q1193" s="5">
        <v>0.25</v>
      </c>
      <c r="R1193" s="12">
        <f t="shared" si="188"/>
        <v>13.25</v>
      </c>
      <c r="S1193" s="3"/>
      <c r="T1193" s="21">
        <f>SUMIFS('Shop Wastage+CS Margin'!F:F,'Shop Wastage+CS Margin'!D:D,'Franchise Wastage '!D1193,'Shop Wastage+CS Margin'!C:C,'Franchise Wastage '!C1193)</f>
        <v>32</v>
      </c>
      <c r="U1193" s="13">
        <f>SUMIFS('Shop Wastage+CS Margin'!A:A,'Shop Wastage+CS Margin'!D:D,'Franchise Wastage '!D1193,'Shop Wastage+CS Margin'!C:C,'Franchise Wastage '!C1193)</f>
        <v>5</v>
      </c>
      <c r="V1193" s="16">
        <f t="shared" si="189"/>
        <v>18.5</v>
      </c>
      <c r="W1193" s="3">
        <v>19</v>
      </c>
      <c r="X1193" s="7">
        <f t="shared" si="190"/>
        <v>5.75</v>
      </c>
      <c r="Y1193" s="7">
        <f t="shared" si="191"/>
        <v>18.75</v>
      </c>
      <c r="Z1193" s="3"/>
      <c r="AA1193" s="18">
        <f>SUMIFS(Sheet3!C:C,Sheet3!B:B,'Franchise Wastage '!D1193,Sheet3!A:A,'Franchise Wastage '!#REF!)</f>
        <v>0</v>
      </c>
      <c r="AC1193" s="3">
        <f t="shared" si="184"/>
        <v>13</v>
      </c>
    </row>
    <row r="1194" spans="1:29" x14ac:dyDescent="0.25">
      <c r="A1194" s="3"/>
      <c r="B1194" s="3" t="s">
        <v>2157</v>
      </c>
      <c r="C1194" s="20" t="s">
        <v>327</v>
      </c>
      <c r="D1194" s="20" t="s">
        <v>331</v>
      </c>
      <c r="E1194" s="3">
        <v>65</v>
      </c>
      <c r="F1194" s="3">
        <v>0.6</v>
      </c>
      <c r="G1194" s="3" t="s">
        <v>10</v>
      </c>
      <c r="H1194" s="3">
        <v>11</v>
      </c>
      <c r="I1194" s="21"/>
      <c r="J1194" s="21">
        <v>1000</v>
      </c>
      <c r="K1194" s="5">
        <f t="shared" si="186"/>
        <v>1</v>
      </c>
      <c r="L1194" s="6">
        <f t="shared" si="187"/>
        <v>0</v>
      </c>
      <c r="M1194" s="3"/>
      <c r="N1194" s="11">
        <f t="shared" si="185"/>
        <v>12</v>
      </c>
      <c r="O1194" s="21"/>
      <c r="P1194" s="5">
        <v>1</v>
      </c>
      <c r="Q1194" s="5">
        <v>0.25</v>
      </c>
      <c r="R1194" s="12">
        <f t="shared" si="188"/>
        <v>13.25</v>
      </c>
      <c r="S1194" s="3"/>
      <c r="T1194" s="21">
        <f>SUMIFS('Shop Wastage+CS Margin'!F:F,'Shop Wastage+CS Margin'!D:D,'Franchise Wastage '!D1194,'Shop Wastage+CS Margin'!C:C,'Franchise Wastage '!C1194)</f>
        <v>32</v>
      </c>
      <c r="U1194" s="13">
        <f>SUMIFS('Shop Wastage+CS Margin'!A:A,'Shop Wastage+CS Margin'!D:D,'Franchise Wastage '!D1194,'Shop Wastage+CS Margin'!C:C,'Franchise Wastage '!C1194)</f>
        <v>5</v>
      </c>
      <c r="V1194" s="16">
        <f t="shared" si="189"/>
        <v>18.5</v>
      </c>
      <c r="W1194" s="3">
        <v>19</v>
      </c>
      <c r="X1194" s="7">
        <f t="shared" si="190"/>
        <v>5.75</v>
      </c>
      <c r="Y1194" s="7">
        <f t="shared" si="191"/>
        <v>18.75</v>
      </c>
      <c r="Z1194" s="3"/>
      <c r="AA1194" s="18">
        <f>SUMIFS(Sheet3!C:C,Sheet3!B:B,'Franchise Wastage '!D1194,Sheet3!A:A,'Franchise Wastage '!#REF!)</f>
        <v>0</v>
      </c>
      <c r="AC1194" s="3">
        <f t="shared" si="184"/>
        <v>13</v>
      </c>
    </row>
    <row r="1195" spans="1:29" x14ac:dyDescent="0.25">
      <c r="A1195" s="3"/>
      <c r="B1195" s="3" t="s">
        <v>2157</v>
      </c>
      <c r="C1195" s="20" t="s">
        <v>327</v>
      </c>
      <c r="D1195" s="20" t="s">
        <v>331</v>
      </c>
      <c r="E1195" s="3">
        <v>70</v>
      </c>
      <c r="F1195" s="3">
        <v>0.6</v>
      </c>
      <c r="G1195" s="3" t="s">
        <v>10</v>
      </c>
      <c r="H1195" s="3">
        <v>12</v>
      </c>
      <c r="I1195" s="21"/>
      <c r="J1195" s="21">
        <v>1000</v>
      </c>
      <c r="K1195" s="5">
        <f t="shared" si="186"/>
        <v>1</v>
      </c>
      <c r="L1195" s="6">
        <f t="shared" si="187"/>
        <v>0</v>
      </c>
      <c r="M1195" s="3"/>
      <c r="N1195" s="11">
        <f t="shared" si="185"/>
        <v>13</v>
      </c>
      <c r="O1195" s="21"/>
      <c r="P1195" s="5">
        <v>1</v>
      </c>
      <c r="Q1195" s="5">
        <v>0.25</v>
      </c>
      <c r="R1195" s="12">
        <f t="shared" si="188"/>
        <v>14.25</v>
      </c>
      <c r="S1195" s="3"/>
      <c r="T1195" s="21">
        <f>SUMIFS('Shop Wastage+CS Margin'!F:F,'Shop Wastage+CS Margin'!D:D,'Franchise Wastage '!D1195,'Shop Wastage+CS Margin'!C:C,'Franchise Wastage '!C1195)</f>
        <v>32</v>
      </c>
      <c r="U1195" s="13">
        <f>SUMIFS('Shop Wastage+CS Margin'!A:A,'Shop Wastage+CS Margin'!D:D,'Franchise Wastage '!D1195,'Shop Wastage+CS Margin'!C:C,'Franchise Wastage '!C1195)</f>
        <v>5</v>
      </c>
      <c r="V1195" s="16">
        <f t="shared" si="189"/>
        <v>19.5</v>
      </c>
      <c r="W1195" s="3">
        <v>19</v>
      </c>
      <c r="X1195" s="7">
        <f t="shared" si="190"/>
        <v>4.75</v>
      </c>
      <c r="Y1195" s="7">
        <f t="shared" si="191"/>
        <v>17.75</v>
      </c>
      <c r="Z1195" s="3"/>
      <c r="AA1195" s="18">
        <f>SUMIFS(Sheet3!C:C,Sheet3!B:B,'Franchise Wastage '!D1195,Sheet3!A:A,'Franchise Wastage '!#REF!)</f>
        <v>0</v>
      </c>
      <c r="AC1195" s="3">
        <f t="shared" si="184"/>
        <v>13</v>
      </c>
    </row>
    <row r="1196" spans="1:29" x14ac:dyDescent="0.25">
      <c r="A1196" s="3"/>
      <c r="B1196" s="3" t="s">
        <v>2157</v>
      </c>
      <c r="C1196" s="20" t="s">
        <v>41</v>
      </c>
      <c r="D1196" s="20" t="s">
        <v>333</v>
      </c>
      <c r="E1196" s="3">
        <v>65</v>
      </c>
      <c r="F1196" s="3">
        <v>0.6</v>
      </c>
      <c r="G1196" s="3" t="s">
        <v>10</v>
      </c>
      <c r="H1196" s="3">
        <v>11</v>
      </c>
      <c r="I1196" s="21"/>
      <c r="J1196" s="21">
        <v>1000</v>
      </c>
      <c r="K1196" s="5">
        <f t="shared" si="186"/>
        <v>1</v>
      </c>
      <c r="L1196" s="6">
        <f t="shared" si="187"/>
        <v>0</v>
      </c>
      <c r="M1196" s="3"/>
      <c r="N1196" s="11">
        <f t="shared" si="185"/>
        <v>12</v>
      </c>
      <c r="O1196" s="21"/>
      <c r="P1196" s="5">
        <v>1</v>
      </c>
      <c r="Q1196" s="5">
        <v>0.25</v>
      </c>
      <c r="R1196" s="12">
        <f t="shared" si="188"/>
        <v>13.25</v>
      </c>
      <c r="S1196" s="3"/>
      <c r="T1196" s="21">
        <f>SUMIFS('Shop Wastage+CS Margin'!F:F,'Shop Wastage+CS Margin'!D:D,'Franchise Wastage '!D1196,'Shop Wastage+CS Margin'!C:C,'Franchise Wastage '!C1196)</f>
        <v>32</v>
      </c>
      <c r="U1196" s="13">
        <f>SUMIFS('Shop Wastage+CS Margin'!A:A,'Shop Wastage+CS Margin'!D:D,'Franchise Wastage '!D1196,'Shop Wastage+CS Margin'!C:C,'Franchise Wastage '!C1196)</f>
        <v>5</v>
      </c>
      <c r="V1196" s="16">
        <f t="shared" si="189"/>
        <v>18.5</v>
      </c>
      <c r="W1196" s="3">
        <v>19</v>
      </c>
      <c r="X1196" s="7">
        <f t="shared" si="190"/>
        <v>5.75</v>
      </c>
      <c r="Y1196" s="7">
        <f t="shared" si="191"/>
        <v>18.75</v>
      </c>
      <c r="Z1196" s="3"/>
      <c r="AA1196" s="18">
        <f>SUMIFS(Sheet3!C:C,Sheet3!B:B,'Franchise Wastage '!D1196,Sheet3!A:A,'Franchise Wastage '!#REF!)</f>
        <v>0</v>
      </c>
      <c r="AC1196" s="3">
        <f t="shared" si="184"/>
        <v>13</v>
      </c>
    </row>
    <row r="1197" spans="1:29" x14ac:dyDescent="0.25">
      <c r="A1197" s="3"/>
      <c r="B1197" s="3" t="s">
        <v>2157</v>
      </c>
      <c r="C1197" s="20" t="s">
        <v>41</v>
      </c>
      <c r="D1197" s="20" t="s">
        <v>503</v>
      </c>
      <c r="E1197" s="3">
        <v>70</v>
      </c>
      <c r="F1197" s="3">
        <v>0.6</v>
      </c>
      <c r="G1197" s="3" t="s">
        <v>10</v>
      </c>
      <c r="H1197" s="3">
        <v>12</v>
      </c>
      <c r="I1197" s="21"/>
      <c r="J1197" s="21">
        <v>1000</v>
      </c>
      <c r="K1197" s="5">
        <f t="shared" si="186"/>
        <v>1</v>
      </c>
      <c r="L1197" s="6">
        <f t="shared" si="187"/>
        <v>0</v>
      </c>
      <c r="M1197" s="3"/>
      <c r="N1197" s="11">
        <f t="shared" si="185"/>
        <v>13</v>
      </c>
      <c r="O1197" s="21"/>
      <c r="P1197" s="5">
        <v>1</v>
      </c>
      <c r="Q1197" s="5">
        <v>0.25</v>
      </c>
      <c r="R1197" s="12">
        <f t="shared" si="188"/>
        <v>14.25</v>
      </c>
      <c r="S1197" s="3"/>
      <c r="T1197" s="21">
        <f>SUMIFS('Shop Wastage+CS Margin'!F:F,'Shop Wastage+CS Margin'!D:D,'Franchise Wastage '!D1197,'Shop Wastage+CS Margin'!C:C,'Franchise Wastage '!C1197)</f>
        <v>34</v>
      </c>
      <c r="U1197" s="13">
        <f>SUMIFS('Shop Wastage+CS Margin'!A:A,'Shop Wastage+CS Margin'!D:D,'Franchise Wastage '!D1197,'Shop Wastage+CS Margin'!C:C,'Franchise Wastage '!C1197)</f>
        <v>5</v>
      </c>
      <c r="V1197" s="16">
        <f t="shared" si="189"/>
        <v>19.5</v>
      </c>
      <c r="W1197" s="3">
        <v>19</v>
      </c>
      <c r="X1197" s="7">
        <f t="shared" si="190"/>
        <v>4.75</v>
      </c>
      <c r="Y1197" s="7">
        <f t="shared" si="191"/>
        <v>19.75</v>
      </c>
      <c r="Z1197" s="3"/>
      <c r="AA1197" s="18">
        <f>SUMIFS(Sheet3!C:C,Sheet3!B:B,'Franchise Wastage '!D1197,Sheet3!A:A,'Franchise Wastage '!#REF!)</f>
        <v>0</v>
      </c>
      <c r="AC1197" s="3">
        <f t="shared" si="184"/>
        <v>15</v>
      </c>
    </row>
    <row r="1198" spans="1:29" x14ac:dyDescent="0.25">
      <c r="A1198" s="3"/>
      <c r="B1198" s="3" t="s">
        <v>2157</v>
      </c>
      <c r="C1198" s="20" t="s">
        <v>41</v>
      </c>
      <c r="D1198" s="20" t="s">
        <v>504</v>
      </c>
      <c r="E1198" s="3">
        <v>65</v>
      </c>
      <c r="F1198" s="3">
        <v>0.6</v>
      </c>
      <c r="G1198" s="3" t="s">
        <v>10</v>
      </c>
      <c r="H1198" s="3">
        <v>11</v>
      </c>
      <c r="I1198" s="21"/>
      <c r="J1198" s="21">
        <v>1000</v>
      </c>
      <c r="K1198" s="5">
        <f t="shared" si="186"/>
        <v>1</v>
      </c>
      <c r="L1198" s="6">
        <f t="shared" si="187"/>
        <v>0</v>
      </c>
      <c r="M1198" s="3"/>
      <c r="N1198" s="11">
        <f t="shared" si="185"/>
        <v>12</v>
      </c>
      <c r="O1198" s="21"/>
      <c r="P1198" s="5">
        <v>1</v>
      </c>
      <c r="Q1198" s="5">
        <v>0.25</v>
      </c>
      <c r="R1198" s="12">
        <f t="shared" si="188"/>
        <v>13.25</v>
      </c>
      <c r="S1198" s="3"/>
      <c r="T1198" s="21">
        <f>SUMIFS('Shop Wastage+CS Margin'!F:F,'Shop Wastage+CS Margin'!D:D,'Franchise Wastage '!D1198,'Shop Wastage+CS Margin'!C:C,'Franchise Wastage '!C1198)</f>
        <v>34</v>
      </c>
      <c r="U1198" s="13">
        <f>SUMIFS('Shop Wastage+CS Margin'!A:A,'Shop Wastage+CS Margin'!D:D,'Franchise Wastage '!D1198,'Shop Wastage+CS Margin'!C:C,'Franchise Wastage '!C1198)</f>
        <v>5</v>
      </c>
      <c r="V1198" s="16">
        <f t="shared" si="189"/>
        <v>18.5</v>
      </c>
      <c r="W1198" s="3">
        <v>19</v>
      </c>
      <c r="X1198" s="7">
        <f t="shared" si="190"/>
        <v>5.75</v>
      </c>
      <c r="Y1198" s="7">
        <f t="shared" si="191"/>
        <v>20.75</v>
      </c>
      <c r="Z1198" s="3"/>
      <c r="AA1198" s="18">
        <f>SUMIFS(Sheet3!C:C,Sheet3!B:B,'Franchise Wastage '!D1198,Sheet3!A:A,'Franchise Wastage '!#REF!)</f>
        <v>0</v>
      </c>
      <c r="AC1198" s="3">
        <f t="shared" si="184"/>
        <v>15</v>
      </c>
    </row>
    <row r="1199" spans="1:29" x14ac:dyDescent="0.25">
      <c r="A1199" s="3"/>
      <c r="B1199" s="3" t="s">
        <v>2157</v>
      </c>
      <c r="C1199" s="20" t="s">
        <v>41</v>
      </c>
      <c r="D1199" s="20" t="s">
        <v>42</v>
      </c>
      <c r="E1199" s="3">
        <v>75</v>
      </c>
      <c r="F1199" s="3">
        <v>0.7</v>
      </c>
      <c r="G1199" s="3" t="s">
        <v>10</v>
      </c>
      <c r="H1199" s="3">
        <v>14</v>
      </c>
      <c r="I1199" s="21"/>
      <c r="J1199" s="21">
        <v>1000</v>
      </c>
      <c r="K1199" s="5">
        <f t="shared" si="186"/>
        <v>1.1666666666666667</v>
      </c>
      <c r="L1199" s="6">
        <f t="shared" si="187"/>
        <v>0</v>
      </c>
      <c r="M1199" s="3"/>
      <c r="N1199" s="11">
        <f t="shared" si="185"/>
        <v>15.166666666666666</v>
      </c>
      <c r="O1199" s="21"/>
      <c r="P1199" s="5">
        <v>1</v>
      </c>
      <c r="Q1199" s="5">
        <v>0.25</v>
      </c>
      <c r="R1199" s="12">
        <f t="shared" si="188"/>
        <v>16.416666666666664</v>
      </c>
      <c r="S1199" s="3"/>
      <c r="T1199" s="21">
        <f>SUMIFS('Shop Wastage+CS Margin'!F:F,'Shop Wastage+CS Margin'!D:D,'Franchise Wastage '!D1199,'Shop Wastage+CS Margin'!C:C,'Franchise Wastage '!C1199)</f>
        <v>34</v>
      </c>
      <c r="U1199" s="13">
        <f>SUMIFS('Shop Wastage+CS Margin'!A:A,'Shop Wastage+CS Margin'!D:D,'Franchise Wastage '!D1199,'Shop Wastage+CS Margin'!C:C,'Franchise Wastage '!C1199)</f>
        <v>5</v>
      </c>
      <c r="V1199" s="16">
        <f t="shared" si="189"/>
        <v>21.666666666666664</v>
      </c>
      <c r="W1199" s="3">
        <v>19</v>
      </c>
      <c r="X1199" s="7">
        <f t="shared" si="190"/>
        <v>2.5833333333333357</v>
      </c>
      <c r="Y1199" s="7">
        <f t="shared" si="191"/>
        <v>17.583333333333336</v>
      </c>
      <c r="Z1199" s="3"/>
      <c r="AA1199" s="18">
        <f>SUMIFS(Sheet3!C:C,Sheet3!B:B,'Franchise Wastage '!D1199,Sheet3!A:A,'Franchise Wastage '!#REF!)</f>
        <v>0</v>
      </c>
      <c r="AC1199" s="3">
        <f t="shared" si="184"/>
        <v>15</v>
      </c>
    </row>
    <row r="1200" spans="1:29" x14ac:dyDescent="0.25">
      <c r="A1200" s="3"/>
      <c r="B1200" s="3" t="s">
        <v>2159</v>
      </c>
      <c r="C1200" s="20" t="s">
        <v>87</v>
      </c>
      <c r="D1200" s="20" t="s">
        <v>88</v>
      </c>
      <c r="E1200" s="3">
        <v>100</v>
      </c>
      <c r="F1200" s="3">
        <v>1</v>
      </c>
      <c r="G1200" s="3" t="s">
        <v>10</v>
      </c>
      <c r="H1200" s="3">
        <v>0</v>
      </c>
      <c r="I1200" s="21"/>
      <c r="J1200" s="21">
        <v>1000</v>
      </c>
      <c r="K1200" s="5">
        <f t="shared" si="186"/>
        <v>1.6666666666666667</v>
      </c>
      <c r="L1200" s="6">
        <f t="shared" si="187"/>
        <v>0</v>
      </c>
      <c r="M1200" s="3"/>
      <c r="N1200" s="11">
        <f t="shared" si="185"/>
        <v>1.6666666666666667</v>
      </c>
      <c r="O1200" s="21"/>
      <c r="P1200" s="5">
        <v>1</v>
      </c>
      <c r="Q1200" s="5">
        <v>0.25</v>
      </c>
      <c r="R1200" s="12">
        <f t="shared" si="188"/>
        <v>2.916666666666667</v>
      </c>
      <c r="S1200" s="3"/>
      <c r="T1200" s="21">
        <f>SUMIFS('Shop Wastage+CS Margin'!F:F,'Shop Wastage+CS Margin'!D:D,'Franchise Wastage '!D1200,'Shop Wastage+CS Margin'!C:C,'Franchise Wastage '!C1200)</f>
        <v>9</v>
      </c>
      <c r="U1200" s="13">
        <f>SUMIFS('Shop Wastage+CS Margin'!A:A,'Shop Wastage+CS Margin'!D:D,'Franchise Wastage '!D1200,'Shop Wastage+CS Margin'!C:C,'Franchise Wastage '!C1200)</f>
        <v>2</v>
      </c>
      <c r="V1200" s="16">
        <f t="shared" si="189"/>
        <v>5.166666666666667</v>
      </c>
      <c r="W1200" s="3">
        <v>5</v>
      </c>
      <c r="X1200" s="7">
        <f t="shared" si="190"/>
        <v>2.083333333333333</v>
      </c>
      <c r="Y1200" s="7">
        <f t="shared" si="191"/>
        <v>6.083333333333333</v>
      </c>
      <c r="Z1200" s="3"/>
      <c r="AA1200" s="18">
        <f>SUMIFS(Sheet3!C:C,Sheet3!B:B,'Franchise Wastage '!D1200,Sheet3!A:A,'Franchise Wastage '!#REF!)</f>
        <v>0</v>
      </c>
      <c r="AC1200" s="3">
        <f t="shared" ref="AC1200:AC1247" si="192">T1200-W1200</f>
        <v>4</v>
      </c>
    </row>
    <row r="1201" spans="1:29" x14ac:dyDescent="0.25">
      <c r="A1201" s="3"/>
      <c r="B1201" s="3" t="s">
        <v>2159</v>
      </c>
      <c r="C1201" s="20" t="s">
        <v>87</v>
      </c>
      <c r="D1201" s="20" t="s">
        <v>89</v>
      </c>
      <c r="E1201" s="3">
        <v>100</v>
      </c>
      <c r="F1201" s="3">
        <v>1</v>
      </c>
      <c r="G1201" s="3" t="s">
        <v>10</v>
      </c>
      <c r="H1201" s="3">
        <v>0</v>
      </c>
      <c r="I1201" s="21"/>
      <c r="J1201" s="21">
        <v>1000</v>
      </c>
      <c r="K1201" s="5">
        <f t="shared" si="186"/>
        <v>1.6666666666666667</v>
      </c>
      <c r="L1201" s="6">
        <f t="shared" si="187"/>
        <v>0</v>
      </c>
      <c r="M1201" s="3"/>
      <c r="N1201" s="11">
        <f t="shared" si="185"/>
        <v>1.6666666666666667</v>
      </c>
      <c r="O1201" s="21"/>
      <c r="P1201" s="5">
        <v>1</v>
      </c>
      <c r="Q1201" s="5">
        <v>0.25</v>
      </c>
      <c r="R1201" s="12">
        <f t="shared" si="188"/>
        <v>2.916666666666667</v>
      </c>
      <c r="S1201" s="3"/>
      <c r="T1201" s="21">
        <f>SUMIFS('Shop Wastage+CS Margin'!F:F,'Shop Wastage+CS Margin'!D:D,'Franchise Wastage '!D1201,'Shop Wastage+CS Margin'!C:C,'Franchise Wastage '!C1201)</f>
        <v>9</v>
      </c>
      <c r="U1201" s="13">
        <f>SUMIFS('Shop Wastage+CS Margin'!A:A,'Shop Wastage+CS Margin'!D:D,'Franchise Wastage '!D1201,'Shop Wastage+CS Margin'!C:C,'Franchise Wastage '!C1201)</f>
        <v>2</v>
      </c>
      <c r="V1201" s="16">
        <f t="shared" si="189"/>
        <v>5.166666666666667</v>
      </c>
      <c r="W1201" s="3">
        <v>5</v>
      </c>
      <c r="X1201" s="7">
        <f t="shared" si="190"/>
        <v>2.083333333333333</v>
      </c>
      <c r="Y1201" s="7">
        <f t="shared" si="191"/>
        <v>6.083333333333333</v>
      </c>
      <c r="Z1201" s="3"/>
      <c r="AA1201" s="18">
        <f>SUMIFS(Sheet3!C:C,Sheet3!B:B,'Franchise Wastage '!D1201,Sheet3!A:A,'Franchise Wastage '!#REF!)</f>
        <v>0</v>
      </c>
      <c r="AC1201" s="3">
        <f t="shared" si="192"/>
        <v>4</v>
      </c>
    </row>
    <row r="1202" spans="1:29" x14ac:dyDescent="0.25">
      <c r="A1202" s="3"/>
      <c r="B1202" s="3" t="s">
        <v>2159</v>
      </c>
      <c r="C1202" s="20" t="s">
        <v>87</v>
      </c>
      <c r="D1202" s="20" t="s">
        <v>91</v>
      </c>
      <c r="E1202" s="3">
        <v>100</v>
      </c>
      <c r="F1202" s="3">
        <v>1</v>
      </c>
      <c r="G1202" s="3" t="s">
        <v>10</v>
      </c>
      <c r="H1202" s="3">
        <v>0</v>
      </c>
      <c r="I1202" s="21"/>
      <c r="J1202" s="21">
        <v>1000</v>
      </c>
      <c r="K1202" s="5">
        <f t="shared" si="186"/>
        <v>1.6666666666666667</v>
      </c>
      <c r="L1202" s="6">
        <f t="shared" si="187"/>
        <v>0</v>
      </c>
      <c r="M1202" s="3"/>
      <c r="N1202" s="11">
        <f t="shared" si="185"/>
        <v>1.6666666666666667</v>
      </c>
      <c r="O1202" s="21"/>
      <c r="P1202" s="5">
        <v>1</v>
      </c>
      <c r="Q1202" s="5">
        <v>0.25</v>
      </c>
      <c r="R1202" s="12">
        <f t="shared" si="188"/>
        <v>2.916666666666667</v>
      </c>
      <c r="S1202" s="3"/>
      <c r="T1202" s="21">
        <f>SUMIFS('Shop Wastage+CS Margin'!F:F,'Shop Wastage+CS Margin'!D:D,'Franchise Wastage '!D1202,'Shop Wastage+CS Margin'!C:C,'Franchise Wastage '!C1202)</f>
        <v>9</v>
      </c>
      <c r="U1202" s="13">
        <f>SUMIFS('Shop Wastage+CS Margin'!A:A,'Shop Wastage+CS Margin'!D:D,'Franchise Wastage '!D1202,'Shop Wastage+CS Margin'!C:C,'Franchise Wastage '!C1202)</f>
        <v>2</v>
      </c>
      <c r="V1202" s="16">
        <f t="shared" si="189"/>
        <v>5.166666666666667</v>
      </c>
      <c r="W1202" s="3">
        <v>5</v>
      </c>
      <c r="X1202" s="7">
        <f t="shared" si="190"/>
        <v>2.083333333333333</v>
      </c>
      <c r="Y1202" s="7">
        <f t="shared" si="191"/>
        <v>6.083333333333333</v>
      </c>
      <c r="Z1202" s="3"/>
      <c r="AA1202" s="18">
        <f>SUMIFS(Sheet3!C:C,Sheet3!B:B,'Franchise Wastage '!D1202,Sheet3!A:A,'Franchise Wastage '!#REF!)</f>
        <v>0</v>
      </c>
      <c r="AC1202" s="3">
        <f t="shared" si="192"/>
        <v>4</v>
      </c>
    </row>
    <row r="1203" spans="1:29" x14ac:dyDescent="0.25">
      <c r="A1203" s="3"/>
      <c r="B1203" s="3" t="s">
        <v>2159</v>
      </c>
      <c r="C1203" s="20" t="s">
        <v>87</v>
      </c>
      <c r="D1203" s="20" t="s">
        <v>92</v>
      </c>
      <c r="E1203" s="3">
        <v>100</v>
      </c>
      <c r="F1203" s="3">
        <v>1</v>
      </c>
      <c r="G1203" s="3" t="s">
        <v>10</v>
      </c>
      <c r="H1203" s="3">
        <v>0</v>
      </c>
      <c r="I1203" s="21"/>
      <c r="J1203" s="21">
        <v>1000</v>
      </c>
      <c r="K1203" s="5">
        <f t="shared" si="186"/>
        <v>1.6666666666666667</v>
      </c>
      <c r="L1203" s="6">
        <f t="shared" si="187"/>
        <v>0</v>
      </c>
      <c r="M1203" s="3"/>
      <c r="N1203" s="11">
        <f t="shared" si="185"/>
        <v>1.6666666666666667</v>
      </c>
      <c r="O1203" s="21"/>
      <c r="P1203" s="5">
        <v>1</v>
      </c>
      <c r="Q1203" s="5">
        <v>0.25</v>
      </c>
      <c r="R1203" s="12">
        <f t="shared" si="188"/>
        <v>2.916666666666667</v>
      </c>
      <c r="S1203" s="3"/>
      <c r="T1203" s="21">
        <f>SUMIFS('Shop Wastage+CS Margin'!F:F,'Shop Wastage+CS Margin'!D:D,'Franchise Wastage '!D1203,'Shop Wastage+CS Margin'!C:C,'Franchise Wastage '!C1203)</f>
        <v>9</v>
      </c>
      <c r="U1203" s="13">
        <f>SUMIFS('Shop Wastage+CS Margin'!A:A,'Shop Wastage+CS Margin'!D:D,'Franchise Wastage '!D1203,'Shop Wastage+CS Margin'!C:C,'Franchise Wastage '!C1203)</f>
        <v>2</v>
      </c>
      <c r="V1203" s="16">
        <f t="shared" si="189"/>
        <v>5.166666666666667</v>
      </c>
      <c r="W1203" s="3">
        <v>5</v>
      </c>
      <c r="X1203" s="7">
        <f t="shared" si="190"/>
        <v>2.083333333333333</v>
      </c>
      <c r="Y1203" s="7">
        <f t="shared" si="191"/>
        <v>6.083333333333333</v>
      </c>
      <c r="Z1203" s="3"/>
      <c r="AA1203" s="18">
        <f>SUMIFS(Sheet3!C:C,Sheet3!B:B,'Franchise Wastage '!D1203,Sheet3!A:A,'Franchise Wastage '!#REF!)</f>
        <v>0</v>
      </c>
      <c r="AC1203" s="3">
        <f t="shared" si="192"/>
        <v>4</v>
      </c>
    </row>
    <row r="1204" spans="1:29" x14ac:dyDescent="0.25">
      <c r="A1204" s="3"/>
      <c r="B1204" s="3" t="s">
        <v>2159</v>
      </c>
      <c r="C1204" s="20" t="s">
        <v>87</v>
      </c>
      <c r="D1204" s="20" t="s">
        <v>93</v>
      </c>
      <c r="E1204" s="3">
        <v>100</v>
      </c>
      <c r="F1204" s="3">
        <v>1</v>
      </c>
      <c r="G1204" s="3" t="s">
        <v>10</v>
      </c>
      <c r="H1204" s="3">
        <v>0</v>
      </c>
      <c r="I1204" s="21"/>
      <c r="J1204" s="21">
        <v>1000</v>
      </c>
      <c r="K1204" s="5">
        <f t="shared" si="186"/>
        <v>1.6666666666666667</v>
      </c>
      <c r="L1204" s="6">
        <f t="shared" si="187"/>
        <v>0</v>
      </c>
      <c r="M1204" s="3"/>
      <c r="N1204" s="11">
        <f t="shared" si="185"/>
        <v>1.6666666666666667</v>
      </c>
      <c r="O1204" s="21"/>
      <c r="P1204" s="5">
        <v>1</v>
      </c>
      <c r="Q1204" s="5">
        <v>0.25</v>
      </c>
      <c r="R1204" s="12">
        <f t="shared" si="188"/>
        <v>2.916666666666667</v>
      </c>
      <c r="S1204" s="3"/>
      <c r="T1204" s="21">
        <f>SUMIFS('Shop Wastage+CS Margin'!F:F,'Shop Wastage+CS Margin'!D:D,'Franchise Wastage '!D1204,'Shop Wastage+CS Margin'!C:C,'Franchise Wastage '!C1204)</f>
        <v>9</v>
      </c>
      <c r="U1204" s="13">
        <f>SUMIFS('Shop Wastage+CS Margin'!A:A,'Shop Wastage+CS Margin'!D:D,'Franchise Wastage '!D1204,'Shop Wastage+CS Margin'!C:C,'Franchise Wastage '!C1204)</f>
        <v>2</v>
      </c>
      <c r="V1204" s="16">
        <f t="shared" si="189"/>
        <v>5.166666666666667</v>
      </c>
      <c r="W1204" s="3">
        <v>5</v>
      </c>
      <c r="X1204" s="7">
        <f t="shared" si="190"/>
        <v>2.083333333333333</v>
      </c>
      <c r="Y1204" s="7">
        <f t="shared" si="191"/>
        <v>6.083333333333333</v>
      </c>
      <c r="Z1204" s="3"/>
      <c r="AA1204" s="18">
        <f>SUMIFS(Sheet3!C:C,Sheet3!B:B,'Franchise Wastage '!D1204,Sheet3!A:A,'Franchise Wastage '!#REF!)</f>
        <v>0</v>
      </c>
      <c r="AC1204" s="3">
        <f t="shared" si="192"/>
        <v>4</v>
      </c>
    </row>
    <row r="1205" spans="1:29" x14ac:dyDescent="0.25">
      <c r="A1205" s="3"/>
      <c r="B1205" s="3" t="s">
        <v>2159</v>
      </c>
      <c r="C1205" s="20" t="s">
        <v>87</v>
      </c>
      <c r="D1205" s="20" t="s">
        <v>100</v>
      </c>
      <c r="E1205" s="3">
        <v>100</v>
      </c>
      <c r="F1205" s="3">
        <v>1</v>
      </c>
      <c r="G1205" s="3" t="s">
        <v>10</v>
      </c>
      <c r="H1205" s="3">
        <v>0</v>
      </c>
      <c r="I1205" s="21"/>
      <c r="J1205" s="21">
        <v>1000</v>
      </c>
      <c r="K1205" s="5">
        <f t="shared" si="186"/>
        <v>1.6666666666666667</v>
      </c>
      <c r="L1205" s="6">
        <f t="shared" si="187"/>
        <v>0</v>
      </c>
      <c r="M1205" s="3"/>
      <c r="N1205" s="11">
        <f t="shared" si="185"/>
        <v>1.6666666666666667</v>
      </c>
      <c r="O1205" s="21"/>
      <c r="P1205" s="5">
        <v>1</v>
      </c>
      <c r="Q1205" s="5">
        <v>0.25</v>
      </c>
      <c r="R1205" s="12">
        <f t="shared" si="188"/>
        <v>2.916666666666667</v>
      </c>
      <c r="S1205" s="3"/>
      <c r="T1205" s="21">
        <f>SUMIFS('Shop Wastage+CS Margin'!F:F,'Shop Wastage+CS Margin'!D:D,'Franchise Wastage '!D1205,'Shop Wastage+CS Margin'!C:C,'Franchise Wastage '!C1205)</f>
        <v>10</v>
      </c>
      <c r="U1205" s="13">
        <f>SUMIFS('Shop Wastage+CS Margin'!A:A,'Shop Wastage+CS Margin'!D:D,'Franchise Wastage '!D1205,'Shop Wastage+CS Margin'!C:C,'Franchise Wastage '!C1205)</f>
        <v>2</v>
      </c>
      <c r="V1205" s="16">
        <f t="shared" si="189"/>
        <v>5.166666666666667</v>
      </c>
      <c r="W1205" s="3">
        <v>6</v>
      </c>
      <c r="X1205" s="7">
        <f t="shared" si="190"/>
        <v>3.083333333333333</v>
      </c>
      <c r="Y1205" s="7">
        <f t="shared" si="191"/>
        <v>7.083333333333333</v>
      </c>
      <c r="Z1205" s="3"/>
      <c r="AA1205" s="18">
        <f>SUMIFS(Sheet3!C:C,Sheet3!B:B,'Franchise Wastage '!D1205,Sheet3!A:A,'Franchise Wastage '!#REF!)</f>
        <v>0</v>
      </c>
      <c r="AC1205" s="3">
        <f t="shared" si="192"/>
        <v>4</v>
      </c>
    </row>
    <row r="1206" spans="1:29" x14ac:dyDescent="0.25">
      <c r="A1206" s="3"/>
      <c r="B1206" s="3" t="s">
        <v>2159</v>
      </c>
      <c r="C1206" s="20" t="s">
        <v>87</v>
      </c>
      <c r="D1206" s="20" t="s">
        <v>1747</v>
      </c>
      <c r="E1206" s="3">
        <v>100</v>
      </c>
      <c r="F1206" s="3">
        <v>1</v>
      </c>
      <c r="G1206" s="3" t="s">
        <v>10</v>
      </c>
      <c r="H1206" s="3">
        <v>0</v>
      </c>
      <c r="I1206" s="21"/>
      <c r="J1206" s="21">
        <v>1000</v>
      </c>
      <c r="K1206" s="5">
        <f t="shared" si="186"/>
        <v>1.6666666666666667</v>
      </c>
      <c r="L1206" s="6">
        <f t="shared" si="187"/>
        <v>0</v>
      </c>
      <c r="M1206" s="3"/>
      <c r="N1206" s="11">
        <f t="shared" si="185"/>
        <v>1.6666666666666667</v>
      </c>
      <c r="O1206" s="21"/>
      <c r="P1206" s="5">
        <v>1</v>
      </c>
      <c r="Q1206" s="5">
        <v>0.25</v>
      </c>
      <c r="R1206" s="12">
        <f t="shared" si="188"/>
        <v>2.916666666666667</v>
      </c>
      <c r="S1206" s="3"/>
      <c r="T1206" s="21">
        <f>SUMIFS('Shop Wastage+CS Margin'!F:F,'Shop Wastage+CS Margin'!D:D,'Franchise Wastage '!D1206,'Shop Wastage+CS Margin'!C:C,'Franchise Wastage '!C1206)</f>
        <v>12</v>
      </c>
      <c r="U1206" s="13">
        <f>SUMIFS('Shop Wastage+CS Margin'!A:A,'Shop Wastage+CS Margin'!D:D,'Franchise Wastage '!D1206,'Shop Wastage+CS Margin'!C:C,'Franchise Wastage '!C1206)</f>
        <v>2</v>
      </c>
      <c r="V1206" s="16">
        <f t="shared" si="189"/>
        <v>5.166666666666667</v>
      </c>
      <c r="W1206" s="3">
        <v>5</v>
      </c>
      <c r="X1206" s="7">
        <f t="shared" si="190"/>
        <v>2.083333333333333</v>
      </c>
      <c r="Y1206" s="7">
        <f t="shared" si="191"/>
        <v>9.0833333333333321</v>
      </c>
      <c r="Z1206" s="3"/>
      <c r="AA1206" s="18">
        <f>SUMIFS(Sheet3!C:C,Sheet3!B:B,'Franchise Wastage '!D1206,Sheet3!A:A,'Franchise Wastage '!#REF!)</f>
        <v>0</v>
      </c>
      <c r="AC1206" s="3">
        <f t="shared" si="192"/>
        <v>7</v>
      </c>
    </row>
    <row r="1207" spans="1:29" x14ac:dyDescent="0.25">
      <c r="A1207" s="3"/>
      <c r="B1207" s="3" t="s">
        <v>2160</v>
      </c>
      <c r="C1207" s="20" t="s">
        <v>443</v>
      </c>
      <c r="D1207" s="20" t="s">
        <v>445</v>
      </c>
      <c r="E1207" s="3">
        <v>85</v>
      </c>
      <c r="F1207" s="3">
        <v>110</v>
      </c>
      <c r="G1207" s="3" t="s">
        <v>20</v>
      </c>
      <c r="H1207" s="3">
        <v>15</v>
      </c>
      <c r="I1207" s="21"/>
      <c r="J1207" s="21">
        <v>20</v>
      </c>
      <c r="K1207" s="5">
        <f t="shared" si="186"/>
        <v>0</v>
      </c>
      <c r="L1207" s="6">
        <f t="shared" si="187"/>
        <v>9.1666666666666661</v>
      </c>
      <c r="M1207" s="3"/>
      <c r="N1207" s="11">
        <f t="shared" si="185"/>
        <v>24.166666666666664</v>
      </c>
      <c r="O1207" s="21"/>
      <c r="P1207" s="5">
        <v>1</v>
      </c>
      <c r="Q1207" s="5">
        <v>0.25</v>
      </c>
      <c r="R1207" s="12">
        <f t="shared" si="188"/>
        <v>25.416666666666664</v>
      </c>
      <c r="S1207" s="3"/>
      <c r="T1207" s="21">
        <f>SUMIFS('Shop Wastage+CS Margin'!F:F,'Shop Wastage+CS Margin'!D:D,'Franchise Wastage '!D1207,'Shop Wastage+CS Margin'!C:C,'Franchise Wastage '!C1207)</f>
        <v>70</v>
      </c>
      <c r="U1207" s="13">
        <f>SUMIFS('Shop Wastage+CS Margin'!A:A,'Shop Wastage+CS Margin'!D:D,'Franchise Wastage '!D1207,'Shop Wastage+CS Margin'!C:C,'Franchise Wastage '!C1207)</f>
        <v>5</v>
      </c>
      <c r="V1207" s="16">
        <f t="shared" si="189"/>
        <v>30.666666666666664</v>
      </c>
      <c r="W1207" s="3">
        <v>50</v>
      </c>
      <c r="X1207" s="7">
        <f t="shared" si="190"/>
        <v>24.583333333333336</v>
      </c>
      <c r="Y1207" s="7">
        <f t="shared" si="191"/>
        <v>44.583333333333336</v>
      </c>
      <c r="Z1207" s="3"/>
      <c r="AA1207" s="18">
        <f>SUMIFS(Sheet3!C:C,Sheet3!B:B,'Franchise Wastage '!D1207,Sheet3!A:A,'Franchise Wastage '!#REF!)</f>
        <v>0</v>
      </c>
      <c r="AC1207" s="3">
        <f t="shared" si="192"/>
        <v>20</v>
      </c>
    </row>
    <row r="1208" spans="1:29" x14ac:dyDescent="0.25">
      <c r="A1208" s="3"/>
      <c r="B1208" s="3" t="s">
        <v>2160</v>
      </c>
      <c r="C1208" s="20" t="s">
        <v>443</v>
      </c>
      <c r="D1208" s="20" t="s">
        <v>453</v>
      </c>
      <c r="E1208" s="3">
        <v>85</v>
      </c>
      <c r="F1208" s="3">
        <v>20</v>
      </c>
      <c r="G1208" s="3" t="s">
        <v>10</v>
      </c>
      <c r="H1208" s="3">
        <v>15</v>
      </c>
      <c r="I1208" s="21"/>
      <c r="J1208" s="21">
        <v>1000</v>
      </c>
      <c r="K1208" s="5">
        <f t="shared" si="186"/>
        <v>33.333333333333336</v>
      </c>
      <c r="L1208" s="6">
        <f t="shared" si="187"/>
        <v>0</v>
      </c>
      <c r="M1208" s="3"/>
      <c r="N1208" s="11">
        <f t="shared" si="185"/>
        <v>48.333333333333336</v>
      </c>
      <c r="O1208" s="21"/>
      <c r="P1208" s="5">
        <v>1</v>
      </c>
      <c r="Q1208" s="5">
        <v>0.25</v>
      </c>
      <c r="R1208" s="12">
        <f t="shared" si="188"/>
        <v>49.583333333333336</v>
      </c>
      <c r="S1208" s="3"/>
      <c r="T1208" s="21">
        <f>SUMIFS('Shop Wastage+CS Margin'!F:F,'Shop Wastage+CS Margin'!D:D,'Franchise Wastage '!D1208,'Shop Wastage+CS Margin'!C:C,'Franchise Wastage '!C1208)</f>
        <v>85</v>
      </c>
      <c r="U1208" s="13">
        <f>SUMIFS('Shop Wastage+CS Margin'!A:A,'Shop Wastage+CS Margin'!D:D,'Franchise Wastage '!D1208,'Shop Wastage+CS Margin'!C:C,'Franchise Wastage '!C1208)</f>
        <v>5</v>
      </c>
      <c r="V1208" s="16">
        <f t="shared" si="189"/>
        <v>54.833333333333336</v>
      </c>
      <c r="W1208" s="3">
        <v>55</v>
      </c>
      <c r="X1208" s="7">
        <f t="shared" si="190"/>
        <v>5.4166666666666643</v>
      </c>
      <c r="Y1208" s="7">
        <f t="shared" si="191"/>
        <v>35.416666666666664</v>
      </c>
      <c r="Z1208" s="3"/>
      <c r="AA1208" s="18">
        <f>SUMIFS(Sheet3!C:C,Sheet3!B:B,'Franchise Wastage '!D1208,Sheet3!A:A,'Franchise Wastage '!#REF!)</f>
        <v>0</v>
      </c>
      <c r="AC1208" s="3">
        <f t="shared" si="192"/>
        <v>30</v>
      </c>
    </row>
    <row r="1209" spans="1:29" x14ac:dyDescent="0.25">
      <c r="A1209" s="3"/>
      <c r="B1209" s="3" t="s">
        <v>455</v>
      </c>
      <c r="C1209" s="20" t="s">
        <v>164</v>
      </c>
      <c r="D1209" s="20" t="s">
        <v>367</v>
      </c>
      <c r="E1209" s="3">
        <v>97</v>
      </c>
      <c r="F1209" s="3">
        <v>0.5</v>
      </c>
      <c r="G1209" s="3" t="s">
        <v>10</v>
      </c>
      <c r="H1209" s="3">
        <v>3</v>
      </c>
      <c r="I1209" s="21"/>
      <c r="J1209" s="21">
        <v>1000</v>
      </c>
      <c r="K1209" s="5">
        <f t="shared" si="186"/>
        <v>0.83333333333333337</v>
      </c>
      <c r="L1209" s="6">
        <f t="shared" si="187"/>
        <v>0</v>
      </c>
      <c r="M1209" s="3"/>
      <c r="N1209" s="11">
        <f t="shared" si="185"/>
        <v>3.8333333333333335</v>
      </c>
      <c r="O1209" s="21"/>
      <c r="P1209" s="5">
        <v>0.5</v>
      </c>
      <c r="Q1209" s="5">
        <v>0.25</v>
      </c>
      <c r="R1209" s="12">
        <f t="shared" si="188"/>
        <v>4.5833333333333339</v>
      </c>
      <c r="S1209" s="3"/>
      <c r="T1209" s="21">
        <f>SUMIFS('Shop Wastage+CS Margin'!F:F,'Shop Wastage+CS Margin'!D:D,'Franchise Wastage '!D1209,'Shop Wastage+CS Margin'!C:C,'Franchise Wastage '!C1209)</f>
        <v>9</v>
      </c>
      <c r="U1209" s="13">
        <f>SUMIFS('Shop Wastage+CS Margin'!A:A,'Shop Wastage+CS Margin'!D:D,'Franchise Wastage '!D1209,'Shop Wastage+CS Margin'!C:C,'Franchise Wastage '!C1209)</f>
        <v>2</v>
      </c>
      <c r="V1209" s="16">
        <f t="shared" si="189"/>
        <v>6.8333333333333339</v>
      </c>
      <c r="W1209" s="3">
        <v>6.5</v>
      </c>
      <c r="X1209" s="7">
        <f t="shared" si="190"/>
        <v>1.9166666666666661</v>
      </c>
      <c r="Y1209" s="7">
        <f t="shared" si="191"/>
        <v>4.4166666666666661</v>
      </c>
      <c r="Z1209" s="3"/>
      <c r="AA1209" s="18">
        <f>SUMIFS(Sheet3!C:C,Sheet3!B:B,'Franchise Wastage '!D1209,Sheet3!A:A,'Franchise Wastage '!#REF!)</f>
        <v>0</v>
      </c>
      <c r="AC1209" s="3">
        <f t="shared" si="192"/>
        <v>2.5</v>
      </c>
    </row>
    <row r="1210" spans="1:29" x14ac:dyDescent="0.25">
      <c r="A1210" s="3"/>
      <c r="B1210" s="3" t="s">
        <v>455</v>
      </c>
      <c r="C1210" s="20" t="s">
        <v>164</v>
      </c>
      <c r="D1210" s="20" t="s">
        <v>456</v>
      </c>
      <c r="E1210" s="3">
        <v>97</v>
      </c>
      <c r="F1210" s="3">
        <v>0.5</v>
      </c>
      <c r="G1210" s="3" t="s">
        <v>10</v>
      </c>
      <c r="H1210" s="3">
        <v>3</v>
      </c>
      <c r="I1210" s="21"/>
      <c r="J1210" s="21">
        <v>1000</v>
      </c>
      <c r="K1210" s="5">
        <f t="shared" si="186"/>
        <v>0.83333333333333337</v>
      </c>
      <c r="L1210" s="6">
        <f t="shared" si="187"/>
        <v>0</v>
      </c>
      <c r="M1210" s="3"/>
      <c r="N1210" s="11">
        <f t="shared" si="185"/>
        <v>3.8333333333333335</v>
      </c>
      <c r="O1210" s="21"/>
      <c r="P1210" s="5">
        <v>0.5</v>
      </c>
      <c r="Q1210" s="5">
        <v>0.25</v>
      </c>
      <c r="R1210" s="12">
        <f t="shared" si="188"/>
        <v>4.5833333333333339</v>
      </c>
      <c r="S1210" s="3"/>
      <c r="T1210" s="21">
        <f>SUMIFS('Shop Wastage+CS Margin'!F:F,'Shop Wastage+CS Margin'!D:D,'Franchise Wastage '!D1210,'Shop Wastage+CS Margin'!C:C,'Franchise Wastage '!C1210)</f>
        <v>20</v>
      </c>
      <c r="U1210" s="13">
        <f>SUMIFS('Shop Wastage+CS Margin'!A:A,'Shop Wastage+CS Margin'!D:D,'Franchise Wastage '!D1210,'Shop Wastage+CS Margin'!C:C,'Franchise Wastage '!C1210)</f>
        <v>2</v>
      </c>
      <c r="V1210" s="16">
        <f t="shared" si="189"/>
        <v>6.8333333333333339</v>
      </c>
      <c r="W1210" s="3">
        <v>6.5</v>
      </c>
      <c r="X1210" s="7">
        <f t="shared" si="190"/>
        <v>1.9166666666666661</v>
      </c>
      <c r="Y1210" s="7">
        <f t="shared" si="191"/>
        <v>15.416666666666666</v>
      </c>
      <c r="Z1210" s="3"/>
      <c r="AA1210" s="18">
        <f>SUMIFS(Sheet3!C:C,Sheet3!B:B,'Franchise Wastage '!D1210,Sheet3!A:A,'Franchise Wastage '!#REF!)</f>
        <v>0</v>
      </c>
      <c r="AC1210" s="3">
        <f t="shared" si="192"/>
        <v>13.5</v>
      </c>
    </row>
    <row r="1211" spans="1:29" x14ac:dyDescent="0.25">
      <c r="A1211" s="3"/>
      <c r="B1211" s="3" t="s">
        <v>455</v>
      </c>
      <c r="C1211" s="20" t="s">
        <v>164</v>
      </c>
      <c r="D1211" s="20" t="s">
        <v>368</v>
      </c>
      <c r="E1211" s="3">
        <v>97</v>
      </c>
      <c r="F1211" s="3">
        <v>0.5</v>
      </c>
      <c r="G1211" s="3" t="s">
        <v>10</v>
      </c>
      <c r="H1211" s="3">
        <v>3</v>
      </c>
      <c r="I1211" s="21"/>
      <c r="J1211" s="21">
        <v>1000</v>
      </c>
      <c r="K1211" s="5">
        <f t="shared" si="186"/>
        <v>0.83333333333333337</v>
      </c>
      <c r="L1211" s="6">
        <f t="shared" si="187"/>
        <v>0</v>
      </c>
      <c r="M1211" s="3"/>
      <c r="N1211" s="11">
        <f t="shared" si="185"/>
        <v>3.8333333333333335</v>
      </c>
      <c r="O1211" s="21"/>
      <c r="P1211" s="5">
        <v>0.5</v>
      </c>
      <c r="Q1211" s="5">
        <v>0.25</v>
      </c>
      <c r="R1211" s="12">
        <f t="shared" si="188"/>
        <v>4.5833333333333339</v>
      </c>
      <c r="S1211" s="3"/>
      <c r="T1211" s="21">
        <f>SUMIFS('Shop Wastage+CS Margin'!F:F,'Shop Wastage+CS Margin'!D:D,'Franchise Wastage '!D1211,'Shop Wastage+CS Margin'!C:C,'Franchise Wastage '!C1211)</f>
        <v>9</v>
      </c>
      <c r="U1211" s="13">
        <f>SUMIFS('Shop Wastage+CS Margin'!A:A,'Shop Wastage+CS Margin'!D:D,'Franchise Wastage '!D1211,'Shop Wastage+CS Margin'!C:C,'Franchise Wastage '!C1211)</f>
        <v>2</v>
      </c>
      <c r="V1211" s="16">
        <f t="shared" si="189"/>
        <v>6.8333333333333339</v>
      </c>
      <c r="W1211" s="3">
        <v>6.5</v>
      </c>
      <c r="X1211" s="7">
        <f t="shared" si="190"/>
        <v>1.9166666666666661</v>
      </c>
      <c r="Y1211" s="7">
        <f t="shared" si="191"/>
        <v>4.4166666666666661</v>
      </c>
      <c r="Z1211" s="3"/>
      <c r="AA1211" s="18">
        <f>SUMIFS(Sheet3!C:C,Sheet3!B:B,'Franchise Wastage '!D1211,Sheet3!A:A,'Franchise Wastage '!#REF!)</f>
        <v>0</v>
      </c>
      <c r="AC1211" s="3">
        <f t="shared" si="192"/>
        <v>2.5</v>
      </c>
    </row>
    <row r="1212" spans="1:29" x14ac:dyDescent="0.25">
      <c r="A1212" s="3"/>
      <c r="B1212" s="3" t="s">
        <v>455</v>
      </c>
      <c r="C1212" s="20" t="s">
        <v>164</v>
      </c>
      <c r="D1212" s="20" t="s">
        <v>369</v>
      </c>
      <c r="E1212" s="3">
        <v>97</v>
      </c>
      <c r="F1212" s="3">
        <v>0.5</v>
      </c>
      <c r="G1212" s="3" t="s">
        <v>10</v>
      </c>
      <c r="H1212" s="3">
        <v>3</v>
      </c>
      <c r="I1212" s="21"/>
      <c r="J1212" s="21">
        <v>1000</v>
      </c>
      <c r="K1212" s="5">
        <f t="shared" si="186"/>
        <v>0.83333333333333337</v>
      </c>
      <c r="L1212" s="6">
        <f t="shared" si="187"/>
        <v>0</v>
      </c>
      <c r="M1212" s="3"/>
      <c r="N1212" s="11">
        <f t="shared" si="185"/>
        <v>3.8333333333333335</v>
      </c>
      <c r="O1212" s="21"/>
      <c r="P1212" s="5">
        <v>0.5</v>
      </c>
      <c r="Q1212" s="5">
        <v>0.25</v>
      </c>
      <c r="R1212" s="12">
        <f t="shared" si="188"/>
        <v>4.5833333333333339</v>
      </c>
      <c r="S1212" s="3"/>
      <c r="T1212" s="21">
        <f>SUMIFS('Shop Wastage+CS Margin'!F:F,'Shop Wastage+CS Margin'!D:D,'Franchise Wastage '!D1212,'Shop Wastage+CS Margin'!C:C,'Franchise Wastage '!C1212)</f>
        <v>9</v>
      </c>
      <c r="U1212" s="13">
        <f>SUMIFS('Shop Wastage+CS Margin'!A:A,'Shop Wastage+CS Margin'!D:D,'Franchise Wastage '!D1212,'Shop Wastage+CS Margin'!C:C,'Franchise Wastage '!C1212)</f>
        <v>2</v>
      </c>
      <c r="V1212" s="16">
        <f t="shared" si="189"/>
        <v>6.8333333333333339</v>
      </c>
      <c r="W1212" s="3">
        <v>6.5</v>
      </c>
      <c r="X1212" s="7">
        <f t="shared" si="190"/>
        <v>1.9166666666666661</v>
      </c>
      <c r="Y1212" s="7">
        <f t="shared" si="191"/>
        <v>4.4166666666666661</v>
      </c>
      <c r="Z1212" s="3"/>
      <c r="AA1212" s="18">
        <f>SUMIFS(Sheet3!C:C,Sheet3!B:B,'Franchise Wastage '!D1212,Sheet3!A:A,'Franchise Wastage '!#REF!)</f>
        <v>0</v>
      </c>
      <c r="AC1212" s="3">
        <f t="shared" si="192"/>
        <v>2.5</v>
      </c>
    </row>
    <row r="1213" spans="1:29" x14ac:dyDescent="0.25">
      <c r="A1213" s="3"/>
      <c r="B1213" s="3" t="s">
        <v>455</v>
      </c>
      <c r="C1213" s="20" t="s">
        <v>164</v>
      </c>
      <c r="D1213" s="20" t="s">
        <v>457</v>
      </c>
      <c r="E1213" s="3">
        <v>97</v>
      </c>
      <c r="F1213" s="3">
        <v>0.5</v>
      </c>
      <c r="G1213" s="3" t="s">
        <v>10</v>
      </c>
      <c r="H1213" s="3">
        <v>3</v>
      </c>
      <c r="I1213" s="21"/>
      <c r="J1213" s="21">
        <v>1000</v>
      </c>
      <c r="K1213" s="5">
        <f t="shared" si="186"/>
        <v>0.83333333333333337</v>
      </c>
      <c r="L1213" s="6">
        <f t="shared" si="187"/>
        <v>0</v>
      </c>
      <c r="M1213" s="3"/>
      <c r="N1213" s="11">
        <f t="shared" si="185"/>
        <v>3.8333333333333335</v>
      </c>
      <c r="O1213" s="21"/>
      <c r="P1213" s="5">
        <v>0.5</v>
      </c>
      <c r="Q1213" s="5">
        <v>0.25</v>
      </c>
      <c r="R1213" s="12">
        <f t="shared" si="188"/>
        <v>4.5833333333333339</v>
      </c>
      <c r="S1213" s="3"/>
      <c r="T1213" s="21">
        <f>SUMIFS('Shop Wastage+CS Margin'!F:F,'Shop Wastage+CS Margin'!D:D,'Franchise Wastage '!D1213,'Shop Wastage+CS Margin'!C:C,'Franchise Wastage '!C1213)</f>
        <v>9</v>
      </c>
      <c r="U1213" s="13">
        <f>SUMIFS('Shop Wastage+CS Margin'!A:A,'Shop Wastage+CS Margin'!D:D,'Franchise Wastage '!D1213,'Shop Wastage+CS Margin'!C:C,'Franchise Wastage '!C1213)</f>
        <v>2</v>
      </c>
      <c r="V1213" s="16">
        <f t="shared" si="189"/>
        <v>6.8333333333333339</v>
      </c>
      <c r="W1213" s="3">
        <v>6.5</v>
      </c>
      <c r="X1213" s="7">
        <f t="shared" si="190"/>
        <v>1.9166666666666661</v>
      </c>
      <c r="Y1213" s="7">
        <f t="shared" si="191"/>
        <v>4.4166666666666661</v>
      </c>
      <c r="Z1213" s="3"/>
      <c r="AA1213" s="18">
        <f>SUMIFS(Sheet3!C:C,Sheet3!B:B,'Franchise Wastage '!D1213,Sheet3!A:A,'Franchise Wastage '!#REF!)</f>
        <v>0</v>
      </c>
      <c r="AC1213" s="3">
        <f t="shared" si="192"/>
        <v>2.5</v>
      </c>
    </row>
    <row r="1214" spans="1:29" x14ac:dyDescent="0.25">
      <c r="A1214" s="3"/>
      <c r="B1214" s="3" t="s">
        <v>455</v>
      </c>
      <c r="C1214" s="20" t="s">
        <v>164</v>
      </c>
      <c r="D1214" s="20" t="s">
        <v>370</v>
      </c>
      <c r="E1214" s="3">
        <v>97</v>
      </c>
      <c r="F1214" s="3">
        <v>0.5</v>
      </c>
      <c r="G1214" s="3" t="s">
        <v>10</v>
      </c>
      <c r="H1214" s="3">
        <v>3</v>
      </c>
      <c r="I1214" s="21"/>
      <c r="J1214" s="21">
        <v>1000</v>
      </c>
      <c r="K1214" s="5">
        <f t="shared" si="186"/>
        <v>0.83333333333333337</v>
      </c>
      <c r="L1214" s="6">
        <f t="shared" si="187"/>
        <v>0</v>
      </c>
      <c r="M1214" s="3"/>
      <c r="N1214" s="11">
        <f t="shared" si="185"/>
        <v>3.8333333333333335</v>
      </c>
      <c r="O1214" s="21"/>
      <c r="P1214" s="5">
        <v>0.5</v>
      </c>
      <c r="Q1214" s="5">
        <v>0.25</v>
      </c>
      <c r="R1214" s="12">
        <f t="shared" si="188"/>
        <v>4.5833333333333339</v>
      </c>
      <c r="S1214" s="3"/>
      <c r="T1214" s="21">
        <f>SUMIFS('Shop Wastage+CS Margin'!F:F,'Shop Wastage+CS Margin'!D:D,'Franchise Wastage '!D1214,'Shop Wastage+CS Margin'!C:C,'Franchise Wastage '!C1214)</f>
        <v>9</v>
      </c>
      <c r="U1214" s="13">
        <f>SUMIFS('Shop Wastage+CS Margin'!A:A,'Shop Wastage+CS Margin'!D:D,'Franchise Wastage '!D1214,'Shop Wastage+CS Margin'!C:C,'Franchise Wastage '!C1214)</f>
        <v>2</v>
      </c>
      <c r="V1214" s="16">
        <f t="shared" si="189"/>
        <v>6.8333333333333339</v>
      </c>
      <c r="W1214" s="3">
        <v>6.5</v>
      </c>
      <c r="X1214" s="7">
        <f t="shared" si="190"/>
        <v>1.9166666666666661</v>
      </c>
      <c r="Y1214" s="7">
        <f t="shared" si="191"/>
        <v>4.4166666666666661</v>
      </c>
      <c r="Z1214" s="3"/>
      <c r="AA1214" s="18">
        <f>SUMIFS(Sheet3!C:C,Sheet3!B:B,'Franchise Wastage '!D1214,Sheet3!A:A,'Franchise Wastage '!#REF!)</f>
        <v>0</v>
      </c>
      <c r="AC1214" s="3">
        <f t="shared" si="192"/>
        <v>2.5</v>
      </c>
    </row>
    <row r="1215" spans="1:29" x14ac:dyDescent="0.25">
      <c r="A1215" s="3"/>
      <c r="B1215" s="3" t="s">
        <v>455</v>
      </c>
      <c r="C1215" s="20" t="s">
        <v>164</v>
      </c>
      <c r="D1215" s="20" t="s">
        <v>371</v>
      </c>
      <c r="E1215" s="3">
        <v>97</v>
      </c>
      <c r="F1215" s="3">
        <v>0.5</v>
      </c>
      <c r="G1215" s="3" t="s">
        <v>10</v>
      </c>
      <c r="H1215" s="3">
        <v>3</v>
      </c>
      <c r="I1215" s="21"/>
      <c r="J1215" s="21">
        <v>1000</v>
      </c>
      <c r="K1215" s="5">
        <f t="shared" si="186"/>
        <v>0.83333333333333337</v>
      </c>
      <c r="L1215" s="6">
        <f t="shared" si="187"/>
        <v>0</v>
      </c>
      <c r="M1215" s="3"/>
      <c r="N1215" s="11">
        <f t="shared" si="185"/>
        <v>3.8333333333333335</v>
      </c>
      <c r="O1215" s="21"/>
      <c r="P1215" s="5">
        <v>0.5</v>
      </c>
      <c r="Q1215" s="5">
        <v>0.25</v>
      </c>
      <c r="R1215" s="12">
        <f t="shared" si="188"/>
        <v>4.5833333333333339</v>
      </c>
      <c r="S1215" s="3"/>
      <c r="T1215" s="21">
        <f>SUMIFS('Shop Wastage+CS Margin'!F:F,'Shop Wastage+CS Margin'!D:D,'Franchise Wastage '!D1215,'Shop Wastage+CS Margin'!C:C,'Franchise Wastage '!C1215)</f>
        <v>10</v>
      </c>
      <c r="U1215" s="13">
        <f>SUMIFS('Shop Wastage+CS Margin'!A:A,'Shop Wastage+CS Margin'!D:D,'Franchise Wastage '!D1215,'Shop Wastage+CS Margin'!C:C,'Franchise Wastage '!C1215)</f>
        <v>2</v>
      </c>
      <c r="V1215" s="16">
        <f t="shared" si="189"/>
        <v>6.8333333333333339</v>
      </c>
      <c r="W1215" s="3">
        <v>6.5</v>
      </c>
      <c r="X1215" s="7">
        <f t="shared" si="190"/>
        <v>1.9166666666666661</v>
      </c>
      <c r="Y1215" s="7">
        <f t="shared" si="191"/>
        <v>5.4166666666666661</v>
      </c>
      <c r="Z1215" s="3"/>
      <c r="AA1215" s="18">
        <f>SUMIFS(Sheet3!C:C,Sheet3!B:B,'Franchise Wastage '!D1215,Sheet3!A:A,'Franchise Wastage '!#REF!)</f>
        <v>0</v>
      </c>
      <c r="AC1215" s="3">
        <f t="shared" si="192"/>
        <v>3.5</v>
      </c>
    </row>
    <row r="1216" spans="1:29" x14ac:dyDescent="0.25">
      <c r="A1216" s="3"/>
      <c r="B1216" s="3" t="s">
        <v>455</v>
      </c>
      <c r="C1216" s="20" t="s">
        <v>164</v>
      </c>
      <c r="D1216" s="20" t="s">
        <v>372</v>
      </c>
      <c r="E1216" s="3">
        <v>97</v>
      </c>
      <c r="F1216" s="3">
        <v>0.5</v>
      </c>
      <c r="G1216" s="3" t="s">
        <v>10</v>
      </c>
      <c r="H1216" s="3">
        <v>3</v>
      </c>
      <c r="I1216" s="21"/>
      <c r="J1216" s="21">
        <v>1000</v>
      </c>
      <c r="K1216" s="5">
        <f t="shared" si="186"/>
        <v>0.83333333333333337</v>
      </c>
      <c r="L1216" s="6">
        <f t="shared" si="187"/>
        <v>0</v>
      </c>
      <c r="M1216" s="3"/>
      <c r="N1216" s="11">
        <f t="shared" si="185"/>
        <v>3.8333333333333335</v>
      </c>
      <c r="O1216" s="21"/>
      <c r="P1216" s="5">
        <v>0.5</v>
      </c>
      <c r="Q1216" s="5">
        <v>0.25</v>
      </c>
      <c r="R1216" s="12">
        <f t="shared" si="188"/>
        <v>4.5833333333333339</v>
      </c>
      <c r="S1216" s="3"/>
      <c r="T1216" s="21">
        <f>SUMIFS('Shop Wastage+CS Margin'!F:F,'Shop Wastage+CS Margin'!D:D,'Franchise Wastage '!D1216,'Shop Wastage+CS Margin'!C:C,'Franchise Wastage '!C1216)</f>
        <v>10</v>
      </c>
      <c r="U1216" s="13">
        <f>SUMIFS('Shop Wastage+CS Margin'!A:A,'Shop Wastage+CS Margin'!D:D,'Franchise Wastage '!D1216,'Shop Wastage+CS Margin'!C:C,'Franchise Wastage '!C1216)</f>
        <v>2</v>
      </c>
      <c r="V1216" s="16">
        <f t="shared" si="189"/>
        <v>6.8333333333333339</v>
      </c>
      <c r="W1216" s="3">
        <v>6.5</v>
      </c>
      <c r="X1216" s="7">
        <f t="shared" si="190"/>
        <v>1.9166666666666661</v>
      </c>
      <c r="Y1216" s="7">
        <f t="shared" si="191"/>
        <v>5.4166666666666661</v>
      </c>
      <c r="Z1216" s="3"/>
      <c r="AA1216" s="18">
        <f>SUMIFS(Sheet3!C:C,Sheet3!B:B,'Franchise Wastage '!D1216,Sheet3!A:A,'Franchise Wastage '!#REF!)</f>
        <v>0</v>
      </c>
      <c r="AC1216" s="3">
        <f t="shared" si="192"/>
        <v>3.5</v>
      </c>
    </row>
    <row r="1217" spans="1:29" x14ac:dyDescent="0.25">
      <c r="A1217" s="3"/>
      <c r="B1217" s="3" t="s">
        <v>455</v>
      </c>
      <c r="C1217" s="20" t="s">
        <v>164</v>
      </c>
      <c r="D1217" s="20" t="s">
        <v>373</v>
      </c>
      <c r="E1217" s="3">
        <v>97</v>
      </c>
      <c r="F1217" s="3">
        <v>0.5</v>
      </c>
      <c r="G1217" s="3" t="s">
        <v>10</v>
      </c>
      <c r="H1217" s="3">
        <v>3</v>
      </c>
      <c r="I1217" s="21"/>
      <c r="J1217" s="21">
        <v>1000</v>
      </c>
      <c r="K1217" s="5">
        <f t="shared" si="186"/>
        <v>0.83333333333333337</v>
      </c>
      <c r="L1217" s="6">
        <f t="shared" si="187"/>
        <v>0</v>
      </c>
      <c r="M1217" s="3"/>
      <c r="N1217" s="11">
        <f t="shared" si="185"/>
        <v>3.8333333333333335</v>
      </c>
      <c r="O1217" s="21"/>
      <c r="P1217" s="5">
        <v>0.5</v>
      </c>
      <c r="Q1217" s="5">
        <v>0.25</v>
      </c>
      <c r="R1217" s="12">
        <f t="shared" si="188"/>
        <v>4.5833333333333339</v>
      </c>
      <c r="S1217" s="3"/>
      <c r="T1217" s="21">
        <f>SUMIFS('Shop Wastage+CS Margin'!F:F,'Shop Wastage+CS Margin'!D:D,'Franchise Wastage '!D1217,'Shop Wastage+CS Margin'!C:C,'Franchise Wastage '!C1217)</f>
        <v>10</v>
      </c>
      <c r="U1217" s="13">
        <f>SUMIFS('Shop Wastage+CS Margin'!A:A,'Shop Wastage+CS Margin'!D:D,'Franchise Wastage '!D1217,'Shop Wastage+CS Margin'!C:C,'Franchise Wastage '!C1217)</f>
        <v>2</v>
      </c>
      <c r="V1217" s="16">
        <f t="shared" si="189"/>
        <v>6.8333333333333339</v>
      </c>
      <c r="W1217" s="3">
        <v>6.5</v>
      </c>
      <c r="X1217" s="7">
        <f t="shared" si="190"/>
        <v>1.9166666666666661</v>
      </c>
      <c r="Y1217" s="7">
        <f t="shared" si="191"/>
        <v>5.4166666666666661</v>
      </c>
      <c r="Z1217" s="3"/>
      <c r="AA1217" s="18">
        <f>SUMIFS(Sheet3!C:C,Sheet3!B:B,'Franchise Wastage '!D1217,Sheet3!A:A,'Franchise Wastage '!#REF!)</f>
        <v>0</v>
      </c>
      <c r="AC1217" s="3">
        <f t="shared" si="192"/>
        <v>3.5</v>
      </c>
    </row>
    <row r="1218" spans="1:29" x14ac:dyDescent="0.25">
      <c r="A1218" s="3"/>
      <c r="B1218" s="3" t="s">
        <v>455</v>
      </c>
      <c r="C1218" s="20" t="s">
        <v>164</v>
      </c>
      <c r="D1218" s="20" t="s">
        <v>458</v>
      </c>
      <c r="E1218" s="3">
        <v>97</v>
      </c>
      <c r="F1218" s="3">
        <v>0.5</v>
      </c>
      <c r="G1218" s="3" t="s">
        <v>10</v>
      </c>
      <c r="H1218" s="3">
        <v>3</v>
      </c>
      <c r="I1218" s="21"/>
      <c r="J1218" s="21">
        <v>1000</v>
      </c>
      <c r="K1218" s="5">
        <f t="shared" si="186"/>
        <v>0.83333333333333337</v>
      </c>
      <c r="L1218" s="6">
        <f t="shared" si="187"/>
        <v>0</v>
      </c>
      <c r="M1218" s="3"/>
      <c r="N1218" s="11">
        <f t="shared" si="185"/>
        <v>3.8333333333333335</v>
      </c>
      <c r="O1218" s="21"/>
      <c r="P1218" s="5">
        <v>0.5</v>
      </c>
      <c r="Q1218" s="5">
        <v>0.25</v>
      </c>
      <c r="R1218" s="12">
        <f t="shared" si="188"/>
        <v>4.5833333333333339</v>
      </c>
      <c r="S1218" s="3"/>
      <c r="T1218" s="21">
        <f>SUMIFS('Shop Wastage+CS Margin'!F:F,'Shop Wastage+CS Margin'!D:D,'Franchise Wastage '!D1218,'Shop Wastage+CS Margin'!C:C,'Franchise Wastage '!C1218)</f>
        <v>10</v>
      </c>
      <c r="U1218" s="13">
        <f>SUMIFS('Shop Wastage+CS Margin'!A:A,'Shop Wastage+CS Margin'!D:D,'Franchise Wastage '!D1218,'Shop Wastage+CS Margin'!C:C,'Franchise Wastage '!C1218)</f>
        <v>2</v>
      </c>
      <c r="V1218" s="16">
        <f t="shared" si="189"/>
        <v>6.8333333333333339</v>
      </c>
      <c r="W1218" s="3">
        <v>6.5</v>
      </c>
      <c r="X1218" s="7">
        <f t="shared" si="190"/>
        <v>1.9166666666666661</v>
      </c>
      <c r="Y1218" s="7">
        <f t="shared" si="191"/>
        <v>5.4166666666666661</v>
      </c>
      <c r="Z1218" s="3"/>
      <c r="AA1218" s="18">
        <f>SUMIFS(Sheet3!C:C,Sheet3!B:B,'Franchise Wastage '!D1218,Sheet3!A:A,'Franchise Wastage '!#REF!)</f>
        <v>0</v>
      </c>
      <c r="AC1218" s="3">
        <f t="shared" si="192"/>
        <v>3.5</v>
      </c>
    </row>
    <row r="1219" spans="1:29" x14ac:dyDescent="0.25">
      <c r="A1219" s="3"/>
      <c r="B1219" s="3" t="s">
        <v>455</v>
      </c>
      <c r="C1219" s="20" t="s">
        <v>164</v>
      </c>
      <c r="D1219" s="20" t="s">
        <v>374</v>
      </c>
      <c r="E1219" s="3">
        <v>97</v>
      </c>
      <c r="F1219" s="3">
        <v>0.5</v>
      </c>
      <c r="G1219" s="3" t="s">
        <v>10</v>
      </c>
      <c r="H1219" s="3">
        <v>3</v>
      </c>
      <c r="I1219" s="21"/>
      <c r="J1219" s="21">
        <v>1000</v>
      </c>
      <c r="K1219" s="5">
        <f t="shared" si="186"/>
        <v>0.83333333333333337</v>
      </c>
      <c r="L1219" s="6">
        <f t="shared" si="187"/>
        <v>0</v>
      </c>
      <c r="M1219" s="3"/>
      <c r="N1219" s="11">
        <f t="shared" si="185"/>
        <v>3.8333333333333335</v>
      </c>
      <c r="O1219" s="21"/>
      <c r="P1219" s="5">
        <v>0.5</v>
      </c>
      <c r="Q1219" s="5">
        <v>0.25</v>
      </c>
      <c r="R1219" s="12">
        <f t="shared" si="188"/>
        <v>4.5833333333333339</v>
      </c>
      <c r="S1219" s="3"/>
      <c r="T1219" s="21">
        <f>SUMIFS('Shop Wastage+CS Margin'!F:F,'Shop Wastage+CS Margin'!D:D,'Franchise Wastage '!D1219,'Shop Wastage+CS Margin'!C:C,'Franchise Wastage '!C1219)</f>
        <v>10</v>
      </c>
      <c r="U1219" s="13">
        <f>SUMIFS('Shop Wastage+CS Margin'!A:A,'Shop Wastage+CS Margin'!D:D,'Franchise Wastage '!D1219,'Shop Wastage+CS Margin'!C:C,'Franchise Wastage '!C1219)</f>
        <v>2</v>
      </c>
      <c r="V1219" s="16">
        <f t="shared" si="189"/>
        <v>6.8333333333333339</v>
      </c>
      <c r="W1219" s="3">
        <v>6.5</v>
      </c>
      <c r="X1219" s="7">
        <f t="shared" si="190"/>
        <v>1.9166666666666661</v>
      </c>
      <c r="Y1219" s="7">
        <f t="shared" si="191"/>
        <v>5.4166666666666661</v>
      </c>
      <c r="Z1219" s="3"/>
      <c r="AA1219" s="18">
        <f>SUMIFS(Sheet3!C:C,Sheet3!B:B,'Franchise Wastage '!D1219,Sheet3!A:A,'Franchise Wastage '!#REF!)</f>
        <v>0</v>
      </c>
      <c r="AC1219" s="3">
        <f t="shared" si="192"/>
        <v>3.5</v>
      </c>
    </row>
    <row r="1220" spans="1:29" x14ac:dyDescent="0.25">
      <c r="A1220" s="3"/>
      <c r="B1220" s="3" t="s">
        <v>455</v>
      </c>
      <c r="C1220" s="20" t="s">
        <v>164</v>
      </c>
      <c r="D1220" s="20" t="s">
        <v>375</v>
      </c>
      <c r="E1220" s="3">
        <v>97</v>
      </c>
      <c r="F1220" s="3">
        <v>0.5</v>
      </c>
      <c r="G1220" s="3" t="s">
        <v>10</v>
      </c>
      <c r="H1220" s="3">
        <v>3</v>
      </c>
      <c r="I1220" s="21"/>
      <c r="J1220" s="21">
        <v>1000</v>
      </c>
      <c r="K1220" s="5">
        <f t="shared" si="186"/>
        <v>0.83333333333333337</v>
      </c>
      <c r="L1220" s="6">
        <f t="shared" si="187"/>
        <v>0</v>
      </c>
      <c r="M1220" s="3"/>
      <c r="N1220" s="11">
        <f t="shared" si="185"/>
        <v>3.8333333333333335</v>
      </c>
      <c r="O1220" s="21"/>
      <c r="P1220" s="5">
        <v>0.5</v>
      </c>
      <c r="Q1220" s="5">
        <v>0.25</v>
      </c>
      <c r="R1220" s="12">
        <f t="shared" si="188"/>
        <v>4.5833333333333339</v>
      </c>
      <c r="S1220" s="3"/>
      <c r="T1220" s="21">
        <f>SUMIFS('Shop Wastage+CS Margin'!F:F,'Shop Wastage+CS Margin'!D:D,'Franchise Wastage '!D1220,'Shop Wastage+CS Margin'!C:C,'Franchise Wastage '!C1220)</f>
        <v>10</v>
      </c>
      <c r="U1220" s="13">
        <f>SUMIFS('Shop Wastage+CS Margin'!A:A,'Shop Wastage+CS Margin'!D:D,'Franchise Wastage '!D1220,'Shop Wastage+CS Margin'!C:C,'Franchise Wastage '!C1220)</f>
        <v>2</v>
      </c>
      <c r="V1220" s="16">
        <f t="shared" si="189"/>
        <v>6.8333333333333339</v>
      </c>
      <c r="W1220" s="3">
        <v>6.5</v>
      </c>
      <c r="X1220" s="7">
        <f t="shared" si="190"/>
        <v>1.9166666666666661</v>
      </c>
      <c r="Y1220" s="7">
        <f t="shared" si="191"/>
        <v>5.4166666666666661</v>
      </c>
      <c r="Z1220" s="3"/>
      <c r="AA1220" s="18">
        <f>SUMIFS(Sheet3!C:C,Sheet3!B:B,'Franchise Wastage '!D1220,Sheet3!A:A,'Franchise Wastage '!#REF!)</f>
        <v>0</v>
      </c>
      <c r="AC1220" s="3">
        <f t="shared" si="192"/>
        <v>3.5</v>
      </c>
    </row>
    <row r="1221" spans="1:29" x14ac:dyDescent="0.25">
      <c r="A1221" s="3"/>
      <c r="B1221" s="3" t="s">
        <v>455</v>
      </c>
      <c r="C1221" s="20" t="s">
        <v>164</v>
      </c>
      <c r="D1221" s="20" t="s">
        <v>380</v>
      </c>
      <c r="E1221" s="3">
        <v>97</v>
      </c>
      <c r="F1221" s="3">
        <v>0.5</v>
      </c>
      <c r="G1221" s="3" t="s">
        <v>10</v>
      </c>
      <c r="H1221" s="3">
        <v>3</v>
      </c>
      <c r="I1221" s="21"/>
      <c r="J1221" s="21">
        <v>1000</v>
      </c>
      <c r="K1221" s="5">
        <f t="shared" si="186"/>
        <v>0.83333333333333337</v>
      </c>
      <c r="L1221" s="6">
        <f t="shared" si="187"/>
        <v>0</v>
      </c>
      <c r="M1221" s="3"/>
      <c r="N1221" s="11">
        <f t="shared" si="185"/>
        <v>3.8333333333333335</v>
      </c>
      <c r="O1221" s="21"/>
      <c r="P1221" s="5">
        <v>0.5</v>
      </c>
      <c r="Q1221" s="5">
        <v>0.25</v>
      </c>
      <c r="R1221" s="12">
        <f t="shared" si="188"/>
        <v>4.5833333333333339</v>
      </c>
      <c r="S1221" s="3"/>
      <c r="T1221" s="21">
        <f>SUMIFS('Shop Wastage+CS Margin'!F:F,'Shop Wastage+CS Margin'!D:D,'Franchise Wastage '!D1221,'Shop Wastage+CS Margin'!C:C,'Franchise Wastage '!C1221)</f>
        <v>10</v>
      </c>
      <c r="U1221" s="13">
        <f>SUMIFS('Shop Wastage+CS Margin'!A:A,'Shop Wastage+CS Margin'!D:D,'Franchise Wastage '!D1221,'Shop Wastage+CS Margin'!C:C,'Franchise Wastage '!C1221)</f>
        <v>2</v>
      </c>
      <c r="V1221" s="16">
        <f t="shared" si="189"/>
        <v>6.8333333333333339</v>
      </c>
      <c r="W1221" s="3">
        <v>6.5</v>
      </c>
      <c r="X1221" s="7">
        <f t="shared" si="190"/>
        <v>1.9166666666666661</v>
      </c>
      <c r="Y1221" s="7">
        <f t="shared" si="191"/>
        <v>5.4166666666666661</v>
      </c>
      <c r="Z1221" s="3"/>
      <c r="AA1221" s="18">
        <f>SUMIFS(Sheet3!C:C,Sheet3!B:B,'Franchise Wastage '!D1221,Sheet3!A:A,'Franchise Wastage '!#REF!)</f>
        <v>0</v>
      </c>
      <c r="AC1221" s="3">
        <f t="shared" si="192"/>
        <v>3.5</v>
      </c>
    </row>
    <row r="1222" spans="1:29" x14ac:dyDescent="0.25">
      <c r="A1222" s="3"/>
      <c r="B1222" s="3" t="s">
        <v>455</v>
      </c>
      <c r="C1222" s="20" t="s">
        <v>164</v>
      </c>
      <c r="D1222" s="20" t="s">
        <v>459</v>
      </c>
      <c r="E1222" s="3">
        <v>97</v>
      </c>
      <c r="F1222" s="3">
        <v>0.5</v>
      </c>
      <c r="G1222" s="3" t="s">
        <v>10</v>
      </c>
      <c r="H1222" s="3">
        <v>3</v>
      </c>
      <c r="I1222" s="21"/>
      <c r="J1222" s="21">
        <v>1000</v>
      </c>
      <c r="K1222" s="5">
        <f t="shared" si="186"/>
        <v>0.83333333333333337</v>
      </c>
      <c r="L1222" s="6">
        <f t="shared" si="187"/>
        <v>0</v>
      </c>
      <c r="M1222" s="3"/>
      <c r="N1222" s="11">
        <f t="shared" si="185"/>
        <v>3.8333333333333335</v>
      </c>
      <c r="O1222" s="21"/>
      <c r="P1222" s="5">
        <v>0.5</v>
      </c>
      <c r="Q1222" s="5">
        <v>0.25</v>
      </c>
      <c r="R1222" s="12">
        <f t="shared" si="188"/>
        <v>4.5833333333333339</v>
      </c>
      <c r="S1222" s="3"/>
      <c r="T1222" s="21">
        <f>SUMIFS('Shop Wastage+CS Margin'!F:F,'Shop Wastage+CS Margin'!D:D,'Franchise Wastage '!D1222,'Shop Wastage+CS Margin'!C:C,'Franchise Wastage '!C1222)</f>
        <v>10</v>
      </c>
      <c r="U1222" s="13">
        <f>SUMIFS('Shop Wastage+CS Margin'!A:A,'Shop Wastage+CS Margin'!D:D,'Franchise Wastage '!D1222,'Shop Wastage+CS Margin'!C:C,'Franchise Wastage '!C1222)</f>
        <v>2</v>
      </c>
      <c r="V1222" s="16">
        <f t="shared" si="189"/>
        <v>6.8333333333333339</v>
      </c>
      <c r="W1222" s="3">
        <v>6.5</v>
      </c>
      <c r="X1222" s="7">
        <f t="shared" si="190"/>
        <v>1.9166666666666661</v>
      </c>
      <c r="Y1222" s="7">
        <f t="shared" si="191"/>
        <v>5.4166666666666661</v>
      </c>
      <c r="Z1222" s="3"/>
      <c r="AA1222" s="18">
        <f>SUMIFS(Sheet3!C:C,Sheet3!B:B,'Franchise Wastage '!D1222,Sheet3!A:A,'Franchise Wastage '!#REF!)</f>
        <v>0</v>
      </c>
      <c r="AC1222" s="3">
        <f t="shared" si="192"/>
        <v>3.5</v>
      </c>
    </row>
    <row r="1223" spans="1:29" x14ac:dyDescent="0.25">
      <c r="A1223" s="3"/>
      <c r="B1223" s="3" t="s">
        <v>455</v>
      </c>
      <c r="C1223" s="20" t="s">
        <v>164</v>
      </c>
      <c r="D1223" s="20" t="s">
        <v>385</v>
      </c>
      <c r="E1223" s="3">
        <v>97</v>
      </c>
      <c r="F1223" s="3">
        <v>0.5</v>
      </c>
      <c r="G1223" s="3" t="s">
        <v>10</v>
      </c>
      <c r="H1223" s="3">
        <v>3</v>
      </c>
      <c r="I1223" s="21"/>
      <c r="J1223" s="21">
        <v>1000</v>
      </c>
      <c r="K1223" s="5">
        <f t="shared" si="186"/>
        <v>0.83333333333333337</v>
      </c>
      <c r="L1223" s="6">
        <f t="shared" si="187"/>
        <v>0</v>
      </c>
      <c r="M1223" s="3"/>
      <c r="N1223" s="11">
        <f t="shared" si="185"/>
        <v>3.8333333333333335</v>
      </c>
      <c r="O1223" s="21"/>
      <c r="P1223" s="5">
        <v>0.5</v>
      </c>
      <c r="Q1223" s="5">
        <v>0.25</v>
      </c>
      <c r="R1223" s="12">
        <f t="shared" si="188"/>
        <v>4.5833333333333339</v>
      </c>
      <c r="S1223" s="3"/>
      <c r="T1223" s="21">
        <f>SUMIFS('Shop Wastage+CS Margin'!F:F,'Shop Wastage+CS Margin'!D:D,'Franchise Wastage '!D1223,'Shop Wastage+CS Margin'!C:C,'Franchise Wastage '!C1223)</f>
        <v>10</v>
      </c>
      <c r="U1223" s="13">
        <f>SUMIFS('Shop Wastage+CS Margin'!A:A,'Shop Wastage+CS Margin'!D:D,'Franchise Wastage '!D1223,'Shop Wastage+CS Margin'!C:C,'Franchise Wastage '!C1223)</f>
        <v>2</v>
      </c>
      <c r="V1223" s="16">
        <f t="shared" si="189"/>
        <v>6.8333333333333339</v>
      </c>
      <c r="W1223" s="3">
        <v>6.5</v>
      </c>
      <c r="X1223" s="7">
        <f t="shared" si="190"/>
        <v>1.9166666666666661</v>
      </c>
      <c r="Y1223" s="7">
        <f t="shared" si="191"/>
        <v>5.4166666666666661</v>
      </c>
      <c r="Z1223" s="3"/>
      <c r="AA1223" s="18">
        <f>SUMIFS(Sheet3!C:C,Sheet3!B:B,'Franchise Wastage '!D1223,Sheet3!A:A,'Franchise Wastage '!#REF!)</f>
        <v>0</v>
      </c>
      <c r="AC1223" s="3">
        <f t="shared" si="192"/>
        <v>3.5</v>
      </c>
    </row>
    <row r="1224" spans="1:29" x14ac:dyDescent="0.25">
      <c r="A1224" s="3"/>
      <c r="B1224" s="3" t="s">
        <v>455</v>
      </c>
      <c r="C1224" s="20" t="s">
        <v>387</v>
      </c>
      <c r="D1224" s="20" t="s">
        <v>390</v>
      </c>
      <c r="E1224" s="3">
        <v>97</v>
      </c>
      <c r="F1224" s="3">
        <v>0.4</v>
      </c>
      <c r="G1224" s="3" t="s">
        <v>10</v>
      </c>
      <c r="H1224" s="3">
        <v>3</v>
      </c>
      <c r="I1224" s="21"/>
      <c r="J1224" s="21">
        <v>1000</v>
      </c>
      <c r="K1224" s="5">
        <f t="shared" si="186"/>
        <v>0.66666666666666663</v>
      </c>
      <c r="L1224" s="6">
        <f t="shared" si="187"/>
        <v>0</v>
      </c>
      <c r="M1224" s="3"/>
      <c r="N1224" s="11">
        <f t="shared" ref="N1224:N1270" si="193">VALUE(K1224+L1224+H1224)</f>
        <v>3.6666666666666665</v>
      </c>
      <c r="O1224" s="21"/>
      <c r="P1224" s="5">
        <v>0.5</v>
      </c>
      <c r="Q1224" s="5">
        <v>0.25</v>
      </c>
      <c r="R1224" s="12">
        <f t="shared" si="188"/>
        <v>4.4166666666666661</v>
      </c>
      <c r="S1224" s="3"/>
      <c r="T1224" s="21">
        <f>SUMIFS('Shop Wastage+CS Margin'!F:F,'Shop Wastage+CS Margin'!D:D,'Franchise Wastage '!D1224,'Shop Wastage+CS Margin'!C:C,'Franchise Wastage '!C1224)</f>
        <v>10</v>
      </c>
      <c r="U1224" s="13">
        <f>SUMIFS('Shop Wastage+CS Margin'!A:A,'Shop Wastage+CS Margin'!D:D,'Franchise Wastage '!D1224,'Shop Wastage+CS Margin'!C:C,'Franchise Wastage '!C1224)</f>
        <v>2</v>
      </c>
      <c r="V1224" s="16">
        <f t="shared" si="189"/>
        <v>6.6666666666666661</v>
      </c>
      <c r="W1224" s="3">
        <v>6.5</v>
      </c>
      <c r="X1224" s="7">
        <f t="shared" si="190"/>
        <v>2.0833333333333339</v>
      </c>
      <c r="Y1224" s="7">
        <f t="shared" si="191"/>
        <v>5.5833333333333339</v>
      </c>
      <c r="Z1224" s="3"/>
      <c r="AA1224" s="18">
        <f>SUMIFS(Sheet3!C:C,Sheet3!B:B,'Franchise Wastage '!D1224,Sheet3!A:A,'Franchise Wastage '!#REF!)</f>
        <v>0</v>
      </c>
      <c r="AC1224" s="3">
        <f t="shared" si="192"/>
        <v>3.5</v>
      </c>
    </row>
    <row r="1225" spans="1:29" x14ac:dyDescent="0.25">
      <c r="A1225" s="3"/>
      <c r="B1225" s="3" t="s">
        <v>455</v>
      </c>
      <c r="C1225" s="20" t="s">
        <v>387</v>
      </c>
      <c r="D1225" s="20" t="s">
        <v>391</v>
      </c>
      <c r="E1225" s="3">
        <v>97</v>
      </c>
      <c r="F1225" s="3">
        <v>0.4</v>
      </c>
      <c r="G1225" s="3" t="s">
        <v>10</v>
      </c>
      <c r="H1225" s="3">
        <v>3</v>
      </c>
      <c r="I1225" s="21"/>
      <c r="J1225" s="21">
        <v>1000</v>
      </c>
      <c r="K1225" s="5">
        <f t="shared" ref="K1225:K1271" si="194">((IF(G1225="Net Wt",F1225,"0"))*J1225)/($D$1*10)</f>
        <v>0.66666666666666663</v>
      </c>
      <c r="L1225" s="6">
        <f t="shared" ref="L1225:L1271" si="195">(((IF(G1225="Pcs",F1225,"0"))/J1225)*1000)/($D$1*10)</f>
        <v>0</v>
      </c>
      <c r="M1225" s="3"/>
      <c r="N1225" s="11">
        <f t="shared" si="193"/>
        <v>3.6666666666666665</v>
      </c>
      <c r="O1225" s="21"/>
      <c r="P1225" s="5">
        <v>0.5</v>
      </c>
      <c r="Q1225" s="5">
        <v>0.25</v>
      </c>
      <c r="R1225" s="12">
        <f t="shared" ref="R1225:R1271" si="196">N1225+P1225+Q1225</f>
        <v>4.4166666666666661</v>
      </c>
      <c r="S1225" s="3"/>
      <c r="T1225" s="21">
        <f>SUMIFS('Shop Wastage+CS Margin'!F:F,'Shop Wastage+CS Margin'!D:D,'Franchise Wastage '!D1225,'Shop Wastage+CS Margin'!C:C,'Franchise Wastage '!C1225)</f>
        <v>10</v>
      </c>
      <c r="U1225" s="13">
        <f>SUMIFS('Shop Wastage+CS Margin'!A:A,'Shop Wastage+CS Margin'!D:D,'Franchise Wastage '!D1225,'Shop Wastage+CS Margin'!C:C,'Franchise Wastage '!C1225)</f>
        <v>2</v>
      </c>
      <c r="V1225" s="16">
        <f t="shared" ref="V1225:V1271" si="197">R1225+U1225+Q1225</f>
        <v>6.6666666666666661</v>
      </c>
      <c r="W1225" s="3">
        <v>6.5</v>
      </c>
      <c r="X1225" s="7">
        <f t="shared" ref="X1225:X1271" si="198">W1225-R1225</f>
        <v>2.0833333333333339</v>
      </c>
      <c r="Y1225" s="7">
        <f t="shared" ref="Y1225:Y1271" si="199">VALUE(T1225-R1225)</f>
        <v>5.5833333333333339</v>
      </c>
      <c r="Z1225" s="3"/>
      <c r="AA1225" s="18">
        <f>SUMIFS(Sheet3!C:C,Sheet3!B:B,'Franchise Wastage '!D1225,Sheet3!A:A,'Franchise Wastage '!#REF!)</f>
        <v>0</v>
      </c>
      <c r="AC1225" s="3">
        <f t="shared" si="192"/>
        <v>3.5</v>
      </c>
    </row>
    <row r="1226" spans="1:29" x14ac:dyDescent="0.25">
      <c r="A1226" s="3"/>
      <c r="B1226" s="3" t="s">
        <v>455</v>
      </c>
      <c r="C1226" s="20" t="s">
        <v>387</v>
      </c>
      <c r="D1226" s="20" t="s">
        <v>395</v>
      </c>
      <c r="E1226" s="3">
        <v>97</v>
      </c>
      <c r="F1226" s="3">
        <v>0.4</v>
      </c>
      <c r="G1226" s="3" t="s">
        <v>10</v>
      </c>
      <c r="H1226" s="3">
        <v>3</v>
      </c>
      <c r="I1226" s="21"/>
      <c r="J1226" s="21">
        <v>1000</v>
      </c>
      <c r="K1226" s="5">
        <f t="shared" si="194"/>
        <v>0.66666666666666663</v>
      </c>
      <c r="L1226" s="6">
        <f t="shared" si="195"/>
        <v>0</v>
      </c>
      <c r="M1226" s="3"/>
      <c r="N1226" s="11">
        <f t="shared" si="193"/>
        <v>3.6666666666666665</v>
      </c>
      <c r="O1226" s="21"/>
      <c r="P1226" s="5">
        <v>0.5</v>
      </c>
      <c r="Q1226" s="5">
        <v>0.25</v>
      </c>
      <c r="R1226" s="12">
        <f t="shared" si="196"/>
        <v>4.4166666666666661</v>
      </c>
      <c r="S1226" s="3"/>
      <c r="T1226" s="21">
        <f>SUMIFS('Shop Wastage+CS Margin'!F:F,'Shop Wastage+CS Margin'!D:D,'Franchise Wastage '!D1226,'Shop Wastage+CS Margin'!C:C,'Franchise Wastage '!C1226)</f>
        <v>10</v>
      </c>
      <c r="U1226" s="13">
        <f>SUMIFS('Shop Wastage+CS Margin'!A:A,'Shop Wastage+CS Margin'!D:D,'Franchise Wastage '!D1226,'Shop Wastage+CS Margin'!C:C,'Franchise Wastage '!C1226)</f>
        <v>2</v>
      </c>
      <c r="V1226" s="16">
        <f t="shared" si="197"/>
        <v>6.6666666666666661</v>
      </c>
      <c r="W1226" s="3">
        <v>6.5</v>
      </c>
      <c r="X1226" s="7">
        <f t="shared" si="198"/>
        <v>2.0833333333333339</v>
      </c>
      <c r="Y1226" s="7">
        <f t="shared" si="199"/>
        <v>5.5833333333333339</v>
      </c>
      <c r="Z1226" s="3"/>
      <c r="AA1226" s="18">
        <f>SUMIFS(Sheet3!C:C,Sheet3!B:B,'Franchise Wastage '!D1226,Sheet3!A:A,'Franchise Wastage '!#REF!)</f>
        <v>0</v>
      </c>
      <c r="AC1226" s="3">
        <f t="shared" si="192"/>
        <v>3.5</v>
      </c>
    </row>
    <row r="1227" spans="1:29" x14ac:dyDescent="0.25">
      <c r="A1227" s="3"/>
      <c r="B1227" s="3" t="s">
        <v>455</v>
      </c>
      <c r="C1227" s="20" t="s">
        <v>387</v>
      </c>
      <c r="D1227" s="20" t="s">
        <v>396</v>
      </c>
      <c r="E1227" s="3">
        <v>97</v>
      </c>
      <c r="F1227" s="3">
        <v>0.4</v>
      </c>
      <c r="G1227" s="3" t="s">
        <v>10</v>
      </c>
      <c r="H1227" s="3">
        <v>3</v>
      </c>
      <c r="I1227" s="21"/>
      <c r="J1227" s="21">
        <v>1000</v>
      </c>
      <c r="K1227" s="5">
        <f t="shared" si="194"/>
        <v>0.66666666666666663</v>
      </c>
      <c r="L1227" s="6">
        <f t="shared" si="195"/>
        <v>0</v>
      </c>
      <c r="M1227" s="3"/>
      <c r="N1227" s="11">
        <f t="shared" si="193"/>
        <v>3.6666666666666665</v>
      </c>
      <c r="O1227" s="21"/>
      <c r="P1227" s="5">
        <v>0.5</v>
      </c>
      <c r="Q1227" s="5">
        <v>0.25</v>
      </c>
      <c r="R1227" s="12">
        <f t="shared" si="196"/>
        <v>4.4166666666666661</v>
      </c>
      <c r="S1227" s="3"/>
      <c r="T1227" s="21">
        <f>SUMIFS('Shop Wastage+CS Margin'!F:F,'Shop Wastage+CS Margin'!D:D,'Franchise Wastage '!D1227,'Shop Wastage+CS Margin'!C:C,'Franchise Wastage '!C1227)</f>
        <v>10</v>
      </c>
      <c r="U1227" s="13">
        <f>SUMIFS('Shop Wastage+CS Margin'!A:A,'Shop Wastage+CS Margin'!D:D,'Franchise Wastage '!D1227,'Shop Wastage+CS Margin'!C:C,'Franchise Wastage '!C1227)</f>
        <v>2</v>
      </c>
      <c r="V1227" s="16">
        <f t="shared" si="197"/>
        <v>6.6666666666666661</v>
      </c>
      <c r="W1227" s="3">
        <v>6.5</v>
      </c>
      <c r="X1227" s="7">
        <f t="shared" si="198"/>
        <v>2.0833333333333339</v>
      </c>
      <c r="Y1227" s="7">
        <f t="shared" si="199"/>
        <v>5.5833333333333339</v>
      </c>
      <c r="Z1227" s="3"/>
      <c r="AA1227" s="18">
        <f>SUMIFS(Sheet3!C:C,Sheet3!B:B,'Franchise Wastage '!D1227,Sheet3!A:A,'Franchise Wastage '!#REF!)</f>
        <v>0</v>
      </c>
      <c r="AC1227" s="3">
        <f t="shared" si="192"/>
        <v>3.5</v>
      </c>
    </row>
    <row r="1228" spans="1:29" x14ac:dyDescent="0.25">
      <c r="A1228" s="3"/>
      <c r="B1228" s="3" t="s">
        <v>455</v>
      </c>
      <c r="C1228" s="20" t="s">
        <v>387</v>
      </c>
      <c r="D1228" s="20" t="s">
        <v>397</v>
      </c>
      <c r="E1228" s="3">
        <v>97</v>
      </c>
      <c r="F1228" s="3">
        <v>0.4</v>
      </c>
      <c r="G1228" s="3" t="s">
        <v>10</v>
      </c>
      <c r="H1228" s="3">
        <v>3</v>
      </c>
      <c r="I1228" s="21"/>
      <c r="J1228" s="21">
        <v>1000</v>
      </c>
      <c r="K1228" s="5">
        <f t="shared" si="194"/>
        <v>0.66666666666666663</v>
      </c>
      <c r="L1228" s="6">
        <f t="shared" si="195"/>
        <v>0</v>
      </c>
      <c r="M1228" s="3"/>
      <c r="N1228" s="11">
        <f t="shared" si="193"/>
        <v>3.6666666666666665</v>
      </c>
      <c r="O1228" s="21"/>
      <c r="P1228" s="5">
        <v>0.5</v>
      </c>
      <c r="Q1228" s="5">
        <v>0.25</v>
      </c>
      <c r="R1228" s="12">
        <f t="shared" si="196"/>
        <v>4.4166666666666661</v>
      </c>
      <c r="S1228" s="3"/>
      <c r="T1228" s="21">
        <f>SUMIFS('Shop Wastage+CS Margin'!F:F,'Shop Wastage+CS Margin'!D:D,'Franchise Wastage '!D1228,'Shop Wastage+CS Margin'!C:C,'Franchise Wastage '!C1228)</f>
        <v>10</v>
      </c>
      <c r="U1228" s="13">
        <f>SUMIFS('Shop Wastage+CS Margin'!A:A,'Shop Wastage+CS Margin'!D:D,'Franchise Wastage '!D1228,'Shop Wastage+CS Margin'!C:C,'Franchise Wastage '!C1228)</f>
        <v>2</v>
      </c>
      <c r="V1228" s="16">
        <f t="shared" si="197"/>
        <v>6.6666666666666661</v>
      </c>
      <c r="W1228" s="3">
        <v>6.5</v>
      </c>
      <c r="X1228" s="7">
        <f t="shared" si="198"/>
        <v>2.0833333333333339</v>
      </c>
      <c r="Y1228" s="7">
        <f t="shared" si="199"/>
        <v>5.5833333333333339</v>
      </c>
      <c r="Z1228" s="3"/>
      <c r="AA1228" s="18">
        <f>SUMIFS(Sheet3!C:C,Sheet3!B:B,'Franchise Wastage '!D1228,Sheet3!A:A,'Franchise Wastage '!#REF!)</f>
        <v>0</v>
      </c>
      <c r="AC1228" s="3">
        <f t="shared" si="192"/>
        <v>3.5</v>
      </c>
    </row>
    <row r="1229" spans="1:29" x14ac:dyDescent="0.25">
      <c r="A1229" s="3"/>
      <c r="B1229" s="3" t="s">
        <v>455</v>
      </c>
      <c r="C1229" s="20" t="s">
        <v>387</v>
      </c>
      <c r="D1229" s="20" t="s">
        <v>399</v>
      </c>
      <c r="E1229" s="3">
        <v>97</v>
      </c>
      <c r="F1229" s="3">
        <v>0.4</v>
      </c>
      <c r="G1229" s="3" t="s">
        <v>10</v>
      </c>
      <c r="H1229" s="3">
        <v>3</v>
      </c>
      <c r="I1229" s="21"/>
      <c r="J1229" s="21">
        <v>1000</v>
      </c>
      <c r="K1229" s="5">
        <f t="shared" si="194"/>
        <v>0.66666666666666663</v>
      </c>
      <c r="L1229" s="6">
        <f t="shared" si="195"/>
        <v>0</v>
      </c>
      <c r="M1229" s="3"/>
      <c r="N1229" s="11">
        <f t="shared" si="193"/>
        <v>3.6666666666666665</v>
      </c>
      <c r="O1229" s="21"/>
      <c r="P1229" s="5">
        <v>0.5</v>
      </c>
      <c r="Q1229" s="5">
        <v>0.25</v>
      </c>
      <c r="R1229" s="12">
        <f t="shared" si="196"/>
        <v>4.4166666666666661</v>
      </c>
      <c r="S1229" s="3"/>
      <c r="T1229" s="21">
        <f>SUMIFS('Shop Wastage+CS Margin'!F:F,'Shop Wastage+CS Margin'!D:D,'Franchise Wastage '!D1229,'Shop Wastage+CS Margin'!C:C,'Franchise Wastage '!C1229)</f>
        <v>10</v>
      </c>
      <c r="U1229" s="13">
        <f>SUMIFS('Shop Wastage+CS Margin'!A:A,'Shop Wastage+CS Margin'!D:D,'Franchise Wastage '!D1229,'Shop Wastage+CS Margin'!C:C,'Franchise Wastage '!C1229)</f>
        <v>2</v>
      </c>
      <c r="V1229" s="16">
        <f t="shared" si="197"/>
        <v>6.6666666666666661</v>
      </c>
      <c r="W1229" s="3">
        <v>6.5</v>
      </c>
      <c r="X1229" s="7">
        <f t="shared" si="198"/>
        <v>2.0833333333333339</v>
      </c>
      <c r="Y1229" s="7">
        <f t="shared" si="199"/>
        <v>5.5833333333333339</v>
      </c>
      <c r="Z1229" s="3"/>
      <c r="AA1229" s="18">
        <f>SUMIFS(Sheet3!C:C,Sheet3!B:B,'Franchise Wastage '!D1229,Sheet3!A:A,'Franchise Wastage '!#REF!)</f>
        <v>0</v>
      </c>
      <c r="AC1229" s="3">
        <f t="shared" si="192"/>
        <v>3.5</v>
      </c>
    </row>
    <row r="1230" spans="1:29" x14ac:dyDescent="0.25">
      <c r="A1230" s="3"/>
      <c r="B1230" s="3" t="s">
        <v>455</v>
      </c>
      <c r="C1230" s="20" t="s">
        <v>401</v>
      </c>
      <c r="D1230" s="20" t="s">
        <v>402</v>
      </c>
      <c r="E1230" s="3">
        <v>97</v>
      </c>
      <c r="F1230" s="3">
        <v>0.5</v>
      </c>
      <c r="G1230" s="3" t="s">
        <v>10</v>
      </c>
      <c r="H1230" s="3">
        <v>3</v>
      </c>
      <c r="I1230" s="21"/>
      <c r="J1230" s="21">
        <v>1000</v>
      </c>
      <c r="K1230" s="5">
        <f t="shared" si="194"/>
        <v>0.83333333333333337</v>
      </c>
      <c r="L1230" s="6">
        <f t="shared" si="195"/>
        <v>0</v>
      </c>
      <c r="M1230" s="3"/>
      <c r="N1230" s="11">
        <f t="shared" si="193"/>
        <v>3.8333333333333335</v>
      </c>
      <c r="O1230" s="21"/>
      <c r="P1230" s="5">
        <v>0.5</v>
      </c>
      <c r="Q1230" s="5">
        <v>0.25</v>
      </c>
      <c r="R1230" s="12">
        <f t="shared" si="196"/>
        <v>4.5833333333333339</v>
      </c>
      <c r="S1230" s="3"/>
      <c r="T1230" s="21">
        <f>SUMIFS('Shop Wastage+CS Margin'!F:F,'Shop Wastage+CS Margin'!D:D,'Franchise Wastage '!D1230,'Shop Wastage+CS Margin'!C:C,'Franchise Wastage '!C1230)</f>
        <v>9</v>
      </c>
      <c r="U1230" s="13">
        <f>SUMIFS('Shop Wastage+CS Margin'!A:A,'Shop Wastage+CS Margin'!D:D,'Franchise Wastage '!D1230,'Shop Wastage+CS Margin'!C:C,'Franchise Wastage '!C1230)</f>
        <v>2</v>
      </c>
      <c r="V1230" s="16">
        <f t="shared" si="197"/>
        <v>6.8333333333333339</v>
      </c>
      <c r="W1230" s="3">
        <v>6.5</v>
      </c>
      <c r="X1230" s="7">
        <f t="shared" si="198"/>
        <v>1.9166666666666661</v>
      </c>
      <c r="Y1230" s="7">
        <f t="shared" si="199"/>
        <v>4.4166666666666661</v>
      </c>
      <c r="Z1230" s="3"/>
      <c r="AA1230" s="18">
        <f>SUMIFS(Sheet3!C:C,Sheet3!B:B,'Franchise Wastage '!D1230,Sheet3!A:A,'Franchise Wastage '!#REF!)</f>
        <v>0</v>
      </c>
      <c r="AC1230" s="3">
        <f t="shared" si="192"/>
        <v>2.5</v>
      </c>
    </row>
    <row r="1231" spans="1:29" x14ac:dyDescent="0.25">
      <c r="A1231" s="3"/>
      <c r="B1231" s="3" t="s">
        <v>455</v>
      </c>
      <c r="C1231" s="20" t="s">
        <v>401</v>
      </c>
      <c r="D1231" s="20" t="s">
        <v>403</v>
      </c>
      <c r="E1231" s="3">
        <v>97</v>
      </c>
      <c r="F1231" s="3">
        <v>0.5</v>
      </c>
      <c r="G1231" s="3" t="s">
        <v>10</v>
      </c>
      <c r="H1231" s="3">
        <v>3</v>
      </c>
      <c r="I1231" s="21"/>
      <c r="J1231" s="21">
        <v>1000</v>
      </c>
      <c r="K1231" s="5">
        <f t="shared" si="194"/>
        <v>0.83333333333333337</v>
      </c>
      <c r="L1231" s="6">
        <f t="shared" si="195"/>
        <v>0</v>
      </c>
      <c r="M1231" s="3"/>
      <c r="N1231" s="11">
        <f t="shared" si="193"/>
        <v>3.8333333333333335</v>
      </c>
      <c r="O1231" s="21"/>
      <c r="P1231" s="5">
        <v>0.5</v>
      </c>
      <c r="Q1231" s="5">
        <v>0.25</v>
      </c>
      <c r="R1231" s="12">
        <f t="shared" si="196"/>
        <v>4.5833333333333339</v>
      </c>
      <c r="S1231" s="3"/>
      <c r="T1231" s="21">
        <f>SUMIFS('Shop Wastage+CS Margin'!F:F,'Shop Wastage+CS Margin'!D:D,'Franchise Wastage '!D1231,'Shop Wastage+CS Margin'!C:C,'Franchise Wastage '!C1231)</f>
        <v>9</v>
      </c>
      <c r="U1231" s="13">
        <f>SUMIFS('Shop Wastage+CS Margin'!A:A,'Shop Wastage+CS Margin'!D:D,'Franchise Wastage '!D1231,'Shop Wastage+CS Margin'!C:C,'Franchise Wastage '!C1231)</f>
        <v>2</v>
      </c>
      <c r="V1231" s="16">
        <f t="shared" si="197"/>
        <v>6.8333333333333339</v>
      </c>
      <c r="W1231" s="3">
        <v>6.5</v>
      </c>
      <c r="X1231" s="7">
        <f t="shared" si="198"/>
        <v>1.9166666666666661</v>
      </c>
      <c r="Y1231" s="7">
        <f t="shared" si="199"/>
        <v>4.4166666666666661</v>
      </c>
      <c r="Z1231" s="3"/>
      <c r="AA1231" s="18">
        <f>SUMIFS(Sheet3!C:C,Sheet3!B:B,'Franchise Wastage '!D1231,Sheet3!A:A,'Franchise Wastage '!#REF!)</f>
        <v>0</v>
      </c>
      <c r="AC1231" s="3">
        <f t="shared" si="192"/>
        <v>2.5</v>
      </c>
    </row>
    <row r="1232" spans="1:29" x14ac:dyDescent="0.25">
      <c r="A1232" s="3"/>
      <c r="B1232" s="3" t="s">
        <v>455</v>
      </c>
      <c r="C1232" s="20" t="s">
        <v>401</v>
      </c>
      <c r="D1232" s="20" t="s">
        <v>404</v>
      </c>
      <c r="E1232" s="3">
        <v>97</v>
      </c>
      <c r="F1232" s="3">
        <v>1.3</v>
      </c>
      <c r="G1232" s="3" t="s">
        <v>10</v>
      </c>
      <c r="H1232" s="3">
        <v>3</v>
      </c>
      <c r="I1232" s="21"/>
      <c r="J1232" s="21">
        <v>1000</v>
      </c>
      <c r="K1232" s="5">
        <f t="shared" si="194"/>
        <v>2.1666666666666665</v>
      </c>
      <c r="L1232" s="6">
        <f t="shared" si="195"/>
        <v>0</v>
      </c>
      <c r="M1232" s="3"/>
      <c r="N1232" s="11">
        <f t="shared" si="193"/>
        <v>5.1666666666666661</v>
      </c>
      <c r="O1232" s="21"/>
      <c r="P1232" s="5">
        <v>0.5</v>
      </c>
      <c r="Q1232" s="5">
        <v>0.25</v>
      </c>
      <c r="R1232" s="12">
        <f t="shared" si="196"/>
        <v>5.9166666666666661</v>
      </c>
      <c r="S1232" s="3"/>
      <c r="T1232" s="21">
        <f>SUMIFS('Shop Wastage+CS Margin'!F:F,'Shop Wastage+CS Margin'!D:D,'Franchise Wastage '!D1232,'Shop Wastage+CS Margin'!C:C,'Franchise Wastage '!C1232)</f>
        <v>13</v>
      </c>
      <c r="U1232" s="13">
        <f>SUMIFS('Shop Wastage+CS Margin'!A:A,'Shop Wastage+CS Margin'!D:D,'Franchise Wastage '!D1232,'Shop Wastage+CS Margin'!C:C,'Franchise Wastage '!C1232)</f>
        <v>3</v>
      </c>
      <c r="V1232" s="16">
        <f t="shared" si="197"/>
        <v>9.1666666666666661</v>
      </c>
      <c r="W1232" s="3">
        <v>9</v>
      </c>
      <c r="X1232" s="7">
        <f t="shared" si="198"/>
        <v>3.0833333333333339</v>
      </c>
      <c r="Y1232" s="7">
        <f t="shared" si="199"/>
        <v>7.0833333333333339</v>
      </c>
      <c r="Z1232" s="3"/>
      <c r="AA1232" s="18">
        <f>SUMIFS(Sheet3!C:C,Sheet3!B:B,'Franchise Wastage '!D1232,Sheet3!A:A,'Franchise Wastage '!#REF!)</f>
        <v>0</v>
      </c>
      <c r="AC1232" s="3">
        <f t="shared" si="192"/>
        <v>4</v>
      </c>
    </row>
    <row r="1233" spans="1:29" x14ac:dyDescent="0.25">
      <c r="A1233" s="3"/>
      <c r="B1233" s="3" t="s">
        <v>455</v>
      </c>
      <c r="C1233" s="20" t="s">
        <v>401</v>
      </c>
      <c r="D1233" s="20" t="s">
        <v>405</v>
      </c>
      <c r="E1233" s="3">
        <v>97</v>
      </c>
      <c r="F1233" s="3">
        <v>0.5</v>
      </c>
      <c r="G1233" s="3" t="s">
        <v>10</v>
      </c>
      <c r="H1233" s="3">
        <v>3</v>
      </c>
      <c r="I1233" s="21"/>
      <c r="J1233" s="21">
        <v>1000</v>
      </c>
      <c r="K1233" s="5">
        <f t="shared" si="194"/>
        <v>0.83333333333333337</v>
      </c>
      <c r="L1233" s="6">
        <f t="shared" si="195"/>
        <v>0</v>
      </c>
      <c r="M1233" s="3"/>
      <c r="N1233" s="11">
        <f t="shared" si="193"/>
        <v>3.8333333333333335</v>
      </c>
      <c r="O1233" s="21"/>
      <c r="P1233" s="5">
        <v>0.5</v>
      </c>
      <c r="Q1233" s="5">
        <v>0.25</v>
      </c>
      <c r="R1233" s="12">
        <f t="shared" si="196"/>
        <v>4.5833333333333339</v>
      </c>
      <c r="S1233" s="3"/>
      <c r="T1233" s="21">
        <f>SUMIFS('Shop Wastage+CS Margin'!F:F,'Shop Wastage+CS Margin'!D:D,'Franchise Wastage '!D1233,'Shop Wastage+CS Margin'!C:C,'Franchise Wastage '!C1233)</f>
        <v>9</v>
      </c>
      <c r="U1233" s="13">
        <f>SUMIFS('Shop Wastage+CS Margin'!A:A,'Shop Wastage+CS Margin'!D:D,'Franchise Wastage '!D1233,'Shop Wastage+CS Margin'!C:C,'Franchise Wastage '!C1233)</f>
        <v>2</v>
      </c>
      <c r="V1233" s="16">
        <f t="shared" si="197"/>
        <v>6.8333333333333339</v>
      </c>
      <c r="W1233" s="3">
        <v>6.5</v>
      </c>
      <c r="X1233" s="7">
        <f t="shared" si="198"/>
        <v>1.9166666666666661</v>
      </c>
      <c r="Y1233" s="7">
        <f t="shared" si="199"/>
        <v>4.4166666666666661</v>
      </c>
      <c r="Z1233" s="3"/>
      <c r="AA1233" s="18">
        <f>SUMIFS(Sheet3!C:C,Sheet3!B:B,'Franchise Wastage '!D1233,Sheet3!A:A,'Franchise Wastage '!#REF!)</f>
        <v>0</v>
      </c>
      <c r="AC1233" s="3">
        <f t="shared" si="192"/>
        <v>2.5</v>
      </c>
    </row>
    <row r="1234" spans="1:29" x14ac:dyDescent="0.25">
      <c r="A1234" s="3"/>
      <c r="B1234" s="3" t="s">
        <v>455</v>
      </c>
      <c r="C1234" s="20" t="s">
        <v>401</v>
      </c>
      <c r="D1234" s="20" t="s">
        <v>407</v>
      </c>
      <c r="E1234" s="3">
        <v>97</v>
      </c>
      <c r="F1234" s="3">
        <v>0.5</v>
      </c>
      <c r="G1234" s="3" t="s">
        <v>10</v>
      </c>
      <c r="H1234" s="3">
        <v>3</v>
      </c>
      <c r="I1234" s="21"/>
      <c r="J1234" s="21">
        <v>1000</v>
      </c>
      <c r="K1234" s="5">
        <f t="shared" si="194"/>
        <v>0.83333333333333337</v>
      </c>
      <c r="L1234" s="6">
        <f t="shared" si="195"/>
        <v>0</v>
      </c>
      <c r="M1234" s="3"/>
      <c r="N1234" s="11">
        <f t="shared" si="193"/>
        <v>3.8333333333333335</v>
      </c>
      <c r="O1234" s="21"/>
      <c r="P1234" s="5">
        <v>0.5</v>
      </c>
      <c r="Q1234" s="5">
        <v>0.25</v>
      </c>
      <c r="R1234" s="12">
        <f t="shared" si="196"/>
        <v>4.5833333333333339</v>
      </c>
      <c r="S1234" s="3"/>
      <c r="T1234" s="21">
        <f>SUMIFS('Shop Wastage+CS Margin'!F:F,'Shop Wastage+CS Margin'!D:D,'Franchise Wastage '!D1234,'Shop Wastage+CS Margin'!C:C,'Franchise Wastage '!C1234)</f>
        <v>9</v>
      </c>
      <c r="U1234" s="13">
        <f>SUMIFS('Shop Wastage+CS Margin'!A:A,'Shop Wastage+CS Margin'!D:D,'Franchise Wastage '!D1234,'Shop Wastage+CS Margin'!C:C,'Franchise Wastage '!C1234)</f>
        <v>2</v>
      </c>
      <c r="V1234" s="16">
        <f t="shared" si="197"/>
        <v>6.8333333333333339</v>
      </c>
      <c r="W1234" s="3">
        <v>6.5</v>
      </c>
      <c r="X1234" s="7">
        <f t="shared" si="198"/>
        <v>1.9166666666666661</v>
      </c>
      <c r="Y1234" s="7">
        <f t="shared" si="199"/>
        <v>4.4166666666666661</v>
      </c>
      <c r="Z1234" s="3"/>
      <c r="AA1234" s="18">
        <f>SUMIFS(Sheet3!C:C,Sheet3!B:B,'Franchise Wastage '!D1234,Sheet3!A:A,'Franchise Wastage '!#REF!)</f>
        <v>0</v>
      </c>
      <c r="AC1234" s="3">
        <f t="shared" si="192"/>
        <v>2.5</v>
      </c>
    </row>
    <row r="1235" spans="1:29" x14ac:dyDescent="0.25">
      <c r="A1235" s="3"/>
      <c r="B1235" s="3" t="s">
        <v>455</v>
      </c>
      <c r="C1235" s="20" t="s">
        <v>401</v>
      </c>
      <c r="D1235" s="20" t="s">
        <v>408</v>
      </c>
      <c r="E1235" s="3">
        <v>97</v>
      </c>
      <c r="F1235" s="3">
        <v>0.5</v>
      </c>
      <c r="G1235" s="3" t="s">
        <v>10</v>
      </c>
      <c r="H1235" s="3">
        <v>3</v>
      </c>
      <c r="I1235" s="21"/>
      <c r="J1235" s="21">
        <v>1000</v>
      </c>
      <c r="K1235" s="5">
        <f t="shared" si="194"/>
        <v>0.83333333333333337</v>
      </c>
      <c r="L1235" s="6">
        <f t="shared" si="195"/>
        <v>0</v>
      </c>
      <c r="M1235" s="3"/>
      <c r="N1235" s="11">
        <f t="shared" si="193"/>
        <v>3.8333333333333335</v>
      </c>
      <c r="O1235" s="21"/>
      <c r="P1235" s="5">
        <v>0.5</v>
      </c>
      <c r="Q1235" s="5">
        <v>0.25</v>
      </c>
      <c r="R1235" s="12">
        <f t="shared" si="196"/>
        <v>4.5833333333333339</v>
      </c>
      <c r="S1235" s="3"/>
      <c r="T1235" s="21">
        <f>SUMIFS('Shop Wastage+CS Margin'!F:F,'Shop Wastage+CS Margin'!D:D,'Franchise Wastage '!D1235,'Shop Wastage+CS Margin'!C:C,'Franchise Wastage '!C1235)</f>
        <v>9</v>
      </c>
      <c r="U1235" s="13">
        <f>SUMIFS('Shop Wastage+CS Margin'!A:A,'Shop Wastage+CS Margin'!D:D,'Franchise Wastage '!D1235,'Shop Wastage+CS Margin'!C:C,'Franchise Wastage '!C1235)</f>
        <v>2</v>
      </c>
      <c r="V1235" s="16">
        <f t="shared" si="197"/>
        <v>6.8333333333333339</v>
      </c>
      <c r="W1235" s="3">
        <v>6.5</v>
      </c>
      <c r="X1235" s="7">
        <f t="shared" si="198"/>
        <v>1.9166666666666661</v>
      </c>
      <c r="Y1235" s="7">
        <f t="shared" si="199"/>
        <v>4.4166666666666661</v>
      </c>
      <c r="Z1235" s="3"/>
      <c r="AA1235" s="18">
        <f>SUMIFS(Sheet3!C:C,Sheet3!B:B,'Franchise Wastage '!D1235,Sheet3!A:A,'Franchise Wastage '!#REF!)</f>
        <v>0</v>
      </c>
      <c r="AC1235" s="3">
        <f t="shared" si="192"/>
        <v>2.5</v>
      </c>
    </row>
    <row r="1236" spans="1:29" x14ac:dyDescent="0.25">
      <c r="A1236" s="3"/>
      <c r="B1236" s="3" t="s">
        <v>2171</v>
      </c>
      <c r="C1236" s="20" t="s">
        <v>56</v>
      </c>
      <c r="D1236" s="20" t="s">
        <v>61</v>
      </c>
      <c r="E1236" s="3">
        <v>80</v>
      </c>
      <c r="F1236" s="3">
        <v>0</v>
      </c>
      <c r="G1236" s="3" t="s">
        <v>10</v>
      </c>
      <c r="H1236" s="3">
        <v>16</v>
      </c>
      <c r="I1236" s="21"/>
      <c r="J1236" s="21">
        <v>1000</v>
      </c>
      <c r="K1236" s="5">
        <f t="shared" si="194"/>
        <v>0</v>
      </c>
      <c r="L1236" s="6">
        <f t="shared" si="195"/>
        <v>0</v>
      </c>
      <c r="M1236" s="3"/>
      <c r="N1236" s="11">
        <f t="shared" si="193"/>
        <v>16</v>
      </c>
      <c r="O1236" s="21"/>
      <c r="P1236" s="5">
        <v>1</v>
      </c>
      <c r="Q1236" s="5">
        <v>0.25</v>
      </c>
      <c r="R1236" s="12">
        <f t="shared" si="196"/>
        <v>17.25</v>
      </c>
      <c r="S1236" s="3"/>
      <c r="T1236" s="21">
        <f>SUMIFS('Shop Wastage+CS Margin'!F:F,'Shop Wastage+CS Margin'!D:D,'Franchise Wastage '!D1236,'Shop Wastage+CS Margin'!C:C,'Franchise Wastage '!C1236)</f>
        <v>41</v>
      </c>
      <c r="U1236" s="13">
        <f>SUMIFS('Shop Wastage+CS Margin'!A:A,'Shop Wastage+CS Margin'!D:D,'Franchise Wastage '!D1236,'Shop Wastage+CS Margin'!C:C,'Franchise Wastage '!C1236)</f>
        <v>5</v>
      </c>
      <c r="V1236" s="16">
        <f t="shared" si="197"/>
        <v>22.5</v>
      </c>
      <c r="W1236" s="3">
        <v>23</v>
      </c>
      <c r="X1236" s="7">
        <f t="shared" si="198"/>
        <v>5.75</v>
      </c>
      <c r="Y1236" s="7">
        <f t="shared" si="199"/>
        <v>23.75</v>
      </c>
      <c r="Z1236" s="3"/>
      <c r="AA1236" s="18">
        <f>SUMIFS(Sheet3!C:C,Sheet3!B:B,'Franchise Wastage '!D1236,Sheet3!A:A,'Franchise Wastage '!#REF!)</f>
        <v>0</v>
      </c>
      <c r="AC1236" s="3">
        <f t="shared" si="192"/>
        <v>18</v>
      </c>
    </row>
    <row r="1237" spans="1:29" x14ac:dyDescent="0.25">
      <c r="A1237" s="3"/>
      <c r="B1237" s="3" t="s">
        <v>2171</v>
      </c>
      <c r="C1237" s="20" t="s">
        <v>56</v>
      </c>
      <c r="D1237" s="20" t="s">
        <v>62</v>
      </c>
      <c r="E1237" s="3">
        <v>92.5</v>
      </c>
      <c r="F1237" s="3">
        <v>6</v>
      </c>
      <c r="G1237" s="3" t="s">
        <v>10</v>
      </c>
      <c r="H1237" s="3">
        <v>8.5</v>
      </c>
      <c r="I1237" s="21"/>
      <c r="J1237" s="21">
        <v>1000</v>
      </c>
      <c r="K1237" s="5">
        <f t="shared" si="194"/>
        <v>10</v>
      </c>
      <c r="L1237" s="6">
        <f t="shared" si="195"/>
        <v>0</v>
      </c>
      <c r="M1237" s="3"/>
      <c r="N1237" s="11">
        <f t="shared" si="193"/>
        <v>18.5</v>
      </c>
      <c r="O1237" s="21"/>
      <c r="P1237" s="5">
        <v>1</v>
      </c>
      <c r="Q1237" s="5">
        <v>0.25</v>
      </c>
      <c r="R1237" s="12">
        <f t="shared" si="196"/>
        <v>19.75</v>
      </c>
      <c r="S1237" s="3"/>
      <c r="T1237" s="21">
        <f>SUMIFS('Shop Wastage+CS Margin'!F:F,'Shop Wastage+CS Margin'!D:D,'Franchise Wastage '!D1237,'Shop Wastage+CS Margin'!C:C,'Franchise Wastage '!C1237)</f>
        <v>40</v>
      </c>
      <c r="U1237" s="13">
        <f>SUMIFS('Shop Wastage+CS Margin'!A:A,'Shop Wastage+CS Margin'!D:D,'Franchise Wastage '!D1237,'Shop Wastage+CS Margin'!C:C,'Franchise Wastage '!C1237)</f>
        <v>5</v>
      </c>
      <c r="V1237" s="16">
        <f t="shared" si="197"/>
        <v>25</v>
      </c>
      <c r="W1237" s="3">
        <v>25</v>
      </c>
      <c r="X1237" s="7">
        <f t="shared" si="198"/>
        <v>5.25</v>
      </c>
      <c r="Y1237" s="7">
        <f t="shared" si="199"/>
        <v>20.25</v>
      </c>
      <c r="Z1237" s="3"/>
      <c r="AA1237" s="18">
        <f>SUMIFS(Sheet3!C:C,Sheet3!B:B,'Franchise Wastage '!D1237,Sheet3!A:A,'Franchise Wastage '!#REF!)</f>
        <v>0</v>
      </c>
      <c r="AC1237" s="3">
        <f t="shared" si="192"/>
        <v>15</v>
      </c>
    </row>
    <row r="1238" spans="1:29" x14ac:dyDescent="0.25">
      <c r="A1238" s="3"/>
      <c r="B1238" s="3" t="s">
        <v>2171</v>
      </c>
      <c r="C1238" s="20" t="s">
        <v>56</v>
      </c>
      <c r="D1238" s="20" t="s">
        <v>67</v>
      </c>
      <c r="E1238" s="3">
        <v>92.5</v>
      </c>
      <c r="F1238" s="3">
        <v>6</v>
      </c>
      <c r="G1238" s="3" t="s">
        <v>10</v>
      </c>
      <c r="H1238" s="3">
        <v>8.5</v>
      </c>
      <c r="I1238" s="21"/>
      <c r="J1238" s="21">
        <v>1000</v>
      </c>
      <c r="K1238" s="5">
        <f t="shared" si="194"/>
        <v>10</v>
      </c>
      <c r="L1238" s="6">
        <f t="shared" si="195"/>
        <v>0</v>
      </c>
      <c r="M1238" s="3"/>
      <c r="N1238" s="11">
        <f t="shared" si="193"/>
        <v>18.5</v>
      </c>
      <c r="O1238" s="21"/>
      <c r="P1238" s="5">
        <v>1</v>
      </c>
      <c r="Q1238" s="5">
        <v>0.25</v>
      </c>
      <c r="R1238" s="12">
        <f t="shared" si="196"/>
        <v>19.75</v>
      </c>
      <c r="S1238" s="3"/>
      <c r="T1238" s="21">
        <f>SUMIFS('Shop Wastage+CS Margin'!F:F,'Shop Wastage+CS Margin'!D:D,'Franchise Wastage '!D1238,'Shop Wastage+CS Margin'!C:C,'Franchise Wastage '!C1238)</f>
        <v>56</v>
      </c>
      <c r="U1238" s="13">
        <f>SUMIFS('Shop Wastage+CS Margin'!A:A,'Shop Wastage+CS Margin'!D:D,'Franchise Wastage '!D1238,'Shop Wastage+CS Margin'!C:C,'Franchise Wastage '!C1238)</f>
        <v>5</v>
      </c>
      <c r="V1238" s="16">
        <f t="shared" si="197"/>
        <v>25</v>
      </c>
      <c r="W1238" s="3">
        <v>25</v>
      </c>
      <c r="X1238" s="7">
        <f t="shared" si="198"/>
        <v>5.25</v>
      </c>
      <c r="Y1238" s="7">
        <f t="shared" si="199"/>
        <v>36.25</v>
      </c>
      <c r="Z1238" s="3"/>
      <c r="AA1238" s="18">
        <f>SUMIFS(Sheet3!C:C,Sheet3!B:B,'Franchise Wastage '!D1238,Sheet3!A:A,'Franchise Wastage '!#REF!)</f>
        <v>0</v>
      </c>
      <c r="AC1238" s="3">
        <f t="shared" si="192"/>
        <v>31</v>
      </c>
    </row>
    <row r="1239" spans="1:29" x14ac:dyDescent="0.25">
      <c r="A1239" s="3"/>
      <c r="B1239" s="3" t="s">
        <v>2171</v>
      </c>
      <c r="C1239" s="20" t="s">
        <v>221</v>
      </c>
      <c r="D1239" s="20" t="s">
        <v>565</v>
      </c>
      <c r="E1239" s="3">
        <v>92.5</v>
      </c>
      <c r="F1239" s="3">
        <v>6</v>
      </c>
      <c r="G1239" s="3" t="s">
        <v>10</v>
      </c>
      <c r="H1239" s="3">
        <v>8.5</v>
      </c>
      <c r="I1239" s="21"/>
      <c r="J1239" s="21">
        <v>1000</v>
      </c>
      <c r="K1239" s="5">
        <f t="shared" si="194"/>
        <v>10</v>
      </c>
      <c r="L1239" s="6">
        <f t="shared" si="195"/>
        <v>0</v>
      </c>
      <c r="M1239" s="3"/>
      <c r="N1239" s="11">
        <f t="shared" si="193"/>
        <v>18.5</v>
      </c>
      <c r="O1239" s="21"/>
      <c r="P1239" s="5">
        <v>1</v>
      </c>
      <c r="Q1239" s="5">
        <v>0.25</v>
      </c>
      <c r="R1239" s="12">
        <f t="shared" si="196"/>
        <v>19.75</v>
      </c>
      <c r="S1239" s="3"/>
      <c r="T1239" s="21">
        <f>SUMIFS('Shop Wastage+CS Margin'!F:F,'Shop Wastage+CS Margin'!D:D,'Franchise Wastage '!D1239,'Shop Wastage+CS Margin'!C:C,'Franchise Wastage '!C1239)</f>
        <v>40</v>
      </c>
      <c r="U1239" s="13">
        <f>SUMIFS('Shop Wastage+CS Margin'!A:A,'Shop Wastage+CS Margin'!D:D,'Franchise Wastage '!D1239,'Shop Wastage+CS Margin'!C:C,'Franchise Wastage '!C1239)</f>
        <v>5</v>
      </c>
      <c r="V1239" s="16">
        <f t="shared" si="197"/>
        <v>25</v>
      </c>
      <c r="W1239" s="3">
        <v>25</v>
      </c>
      <c r="X1239" s="7">
        <f t="shared" si="198"/>
        <v>5.25</v>
      </c>
      <c r="Y1239" s="7">
        <f t="shared" si="199"/>
        <v>20.25</v>
      </c>
      <c r="Z1239" s="3"/>
      <c r="AA1239" s="18">
        <f>SUMIFS(Sheet3!C:C,Sheet3!B:B,'Franchise Wastage '!D1239,Sheet3!A:A,'Franchise Wastage '!#REF!)</f>
        <v>0</v>
      </c>
      <c r="AC1239" s="3">
        <f t="shared" si="192"/>
        <v>15</v>
      </c>
    </row>
    <row r="1240" spans="1:29" x14ac:dyDescent="0.25">
      <c r="A1240" s="3"/>
      <c r="B1240" s="3" t="s">
        <v>2139</v>
      </c>
      <c r="C1240" s="20" t="s">
        <v>164</v>
      </c>
      <c r="D1240" s="20" t="s">
        <v>590</v>
      </c>
      <c r="E1240" s="3">
        <v>95</v>
      </c>
      <c r="F1240" s="3">
        <v>1.8</v>
      </c>
      <c r="G1240" s="3" t="s">
        <v>10</v>
      </c>
      <c r="H1240" s="3">
        <v>5</v>
      </c>
      <c r="I1240" s="21"/>
      <c r="J1240" s="21">
        <v>1000</v>
      </c>
      <c r="K1240" s="5">
        <f t="shared" si="194"/>
        <v>3</v>
      </c>
      <c r="L1240" s="6">
        <f t="shared" si="195"/>
        <v>0</v>
      </c>
      <c r="M1240" s="3"/>
      <c r="N1240" s="11">
        <f t="shared" si="193"/>
        <v>8</v>
      </c>
      <c r="O1240" s="21"/>
      <c r="P1240" s="5">
        <v>1</v>
      </c>
      <c r="Q1240" s="5">
        <v>0.25</v>
      </c>
      <c r="R1240" s="12">
        <f t="shared" si="196"/>
        <v>9.25</v>
      </c>
      <c r="S1240" s="3"/>
      <c r="T1240" s="21">
        <f>SUMIFS('Shop Wastage+CS Margin'!F:F,'Shop Wastage+CS Margin'!D:D,'Franchise Wastage '!D1240,'Shop Wastage+CS Margin'!C:C,'Franchise Wastage '!C1240)</f>
        <v>19</v>
      </c>
      <c r="U1240" s="13">
        <f>SUMIFS('Shop Wastage+CS Margin'!A:A,'Shop Wastage+CS Margin'!D:D,'Franchise Wastage '!D1240,'Shop Wastage+CS Margin'!C:C,'Franchise Wastage '!C1240)</f>
        <v>3</v>
      </c>
      <c r="V1240" s="16">
        <f t="shared" si="197"/>
        <v>12.5</v>
      </c>
      <c r="W1240" s="3">
        <v>12</v>
      </c>
      <c r="X1240" s="7">
        <f t="shared" si="198"/>
        <v>2.75</v>
      </c>
      <c r="Y1240" s="7">
        <f t="shared" si="199"/>
        <v>9.75</v>
      </c>
      <c r="Z1240" s="3"/>
      <c r="AA1240" s="18">
        <f>SUMIFS(Sheet3!C:C,Sheet3!B:B,'Franchise Wastage '!D1240,Sheet3!A:A,'Franchise Wastage '!#REF!)</f>
        <v>0</v>
      </c>
      <c r="AC1240" s="3">
        <f t="shared" si="192"/>
        <v>7</v>
      </c>
    </row>
    <row r="1241" spans="1:29" x14ac:dyDescent="0.25">
      <c r="A1241" s="3"/>
      <c r="B1241" s="3" t="s">
        <v>2172</v>
      </c>
      <c r="C1241" s="20" t="s">
        <v>169</v>
      </c>
      <c r="D1241" s="20" t="s">
        <v>534</v>
      </c>
      <c r="E1241" s="3">
        <v>92.5</v>
      </c>
      <c r="F1241" s="3">
        <v>10</v>
      </c>
      <c r="G1241" s="3" t="s">
        <v>10</v>
      </c>
      <c r="H1241" s="3">
        <v>7.5</v>
      </c>
      <c r="I1241" s="21"/>
      <c r="J1241" s="21">
        <v>1000</v>
      </c>
      <c r="K1241" s="5">
        <f t="shared" si="194"/>
        <v>16.666666666666668</v>
      </c>
      <c r="L1241" s="6">
        <f t="shared" si="195"/>
        <v>0</v>
      </c>
      <c r="M1241" s="3"/>
      <c r="N1241" s="11">
        <f t="shared" si="193"/>
        <v>24.166666666666668</v>
      </c>
      <c r="O1241" s="21"/>
      <c r="P1241" s="5">
        <v>1</v>
      </c>
      <c r="Q1241" s="5">
        <v>0.25</v>
      </c>
      <c r="R1241" s="12">
        <f t="shared" si="196"/>
        <v>25.416666666666668</v>
      </c>
      <c r="S1241" s="3"/>
      <c r="T1241" s="21">
        <f>SUMIFS('Shop Wastage+CS Margin'!F:F,'Shop Wastage+CS Margin'!D:D,'Franchise Wastage '!D1241,'Shop Wastage+CS Margin'!C:C,'Franchise Wastage '!C1241)</f>
        <v>35</v>
      </c>
      <c r="U1241" s="13">
        <f>SUMIFS('Shop Wastage+CS Margin'!A:A,'Shop Wastage+CS Margin'!D:D,'Franchise Wastage '!D1241,'Shop Wastage+CS Margin'!C:C,'Franchise Wastage '!C1241)</f>
        <v>5</v>
      </c>
      <c r="V1241" s="16">
        <f t="shared" si="197"/>
        <v>30.666666666666668</v>
      </c>
      <c r="W1241" s="3">
        <v>28</v>
      </c>
      <c r="X1241" s="7">
        <f t="shared" si="198"/>
        <v>2.5833333333333321</v>
      </c>
      <c r="Y1241" s="7">
        <f t="shared" si="199"/>
        <v>9.5833333333333321</v>
      </c>
      <c r="Z1241" s="3"/>
      <c r="AA1241" s="18">
        <f>SUMIFS(Sheet3!C:C,Sheet3!B:B,'Franchise Wastage '!D1241,Sheet3!A:A,'Franchise Wastage '!#REF!)</f>
        <v>0</v>
      </c>
      <c r="AC1241" s="3">
        <f t="shared" si="192"/>
        <v>7</v>
      </c>
    </row>
    <row r="1242" spans="1:29" x14ac:dyDescent="0.25">
      <c r="A1242" s="3"/>
      <c r="B1242" s="3" t="s">
        <v>2172</v>
      </c>
      <c r="C1242" s="20" t="s">
        <v>169</v>
      </c>
      <c r="D1242" s="20" t="s">
        <v>1977</v>
      </c>
      <c r="E1242" s="3">
        <v>92.5</v>
      </c>
      <c r="F1242" s="3">
        <v>10</v>
      </c>
      <c r="G1242" s="3" t="s">
        <v>10</v>
      </c>
      <c r="H1242" s="3">
        <v>7.5</v>
      </c>
      <c r="I1242" s="21"/>
      <c r="J1242" s="21">
        <v>1000</v>
      </c>
      <c r="K1242" s="5">
        <f t="shared" si="194"/>
        <v>16.666666666666668</v>
      </c>
      <c r="L1242" s="6">
        <f t="shared" si="195"/>
        <v>0</v>
      </c>
      <c r="M1242" s="3"/>
      <c r="N1242" s="11">
        <f t="shared" si="193"/>
        <v>24.166666666666668</v>
      </c>
      <c r="O1242" s="21"/>
      <c r="P1242" s="5">
        <v>1</v>
      </c>
      <c r="Q1242" s="5">
        <v>0.25</v>
      </c>
      <c r="R1242" s="12">
        <f t="shared" si="196"/>
        <v>25.416666666666668</v>
      </c>
      <c r="S1242" s="3"/>
      <c r="T1242" s="21">
        <f>SUMIFS('Shop Wastage+CS Margin'!F:F,'Shop Wastage+CS Margin'!D:D,'Franchise Wastage '!D1242,'Shop Wastage+CS Margin'!C:C,'Franchise Wastage '!C1242)</f>
        <v>38</v>
      </c>
      <c r="U1242" s="13">
        <f>SUMIFS('Shop Wastage+CS Margin'!A:A,'Shop Wastage+CS Margin'!D:D,'Franchise Wastage '!D1242,'Shop Wastage+CS Margin'!C:C,'Franchise Wastage '!C1242)</f>
        <v>5</v>
      </c>
      <c r="V1242" s="16">
        <f t="shared" si="197"/>
        <v>30.666666666666668</v>
      </c>
      <c r="W1242" s="3">
        <v>29</v>
      </c>
      <c r="X1242" s="7">
        <f t="shared" si="198"/>
        <v>3.5833333333333321</v>
      </c>
      <c r="Y1242" s="7">
        <f t="shared" si="199"/>
        <v>12.583333333333332</v>
      </c>
      <c r="Z1242" s="3"/>
      <c r="AA1242" s="18">
        <f>SUMIFS(Sheet3!C:C,Sheet3!B:B,'Franchise Wastage '!D1242,Sheet3!A:A,'Franchise Wastage '!#REF!)</f>
        <v>0</v>
      </c>
      <c r="AC1242" s="3">
        <f t="shared" si="192"/>
        <v>9</v>
      </c>
    </row>
    <row r="1243" spans="1:29" x14ac:dyDescent="0.25">
      <c r="A1243" s="3"/>
      <c r="B1243" s="3" t="s">
        <v>2172</v>
      </c>
      <c r="C1243" s="20" t="s">
        <v>169</v>
      </c>
      <c r="D1243" s="20" t="s">
        <v>1978</v>
      </c>
      <c r="E1243" s="3">
        <v>92.5</v>
      </c>
      <c r="F1243" s="3">
        <v>10</v>
      </c>
      <c r="G1243" s="3" t="s">
        <v>10</v>
      </c>
      <c r="H1243" s="3">
        <v>7.5</v>
      </c>
      <c r="I1243" s="21"/>
      <c r="J1243" s="21">
        <v>1000</v>
      </c>
      <c r="K1243" s="5">
        <f t="shared" si="194"/>
        <v>16.666666666666668</v>
      </c>
      <c r="L1243" s="6">
        <f t="shared" si="195"/>
        <v>0</v>
      </c>
      <c r="M1243" s="3"/>
      <c r="N1243" s="11">
        <f t="shared" si="193"/>
        <v>24.166666666666668</v>
      </c>
      <c r="O1243" s="21"/>
      <c r="P1243" s="5">
        <v>1</v>
      </c>
      <c r="Q1243" s="5">
        <v>0.25</v>
      </c>
      <c r="R1243" s="12">
        <f t="shared" si="196"/>
        <v>25.416666666666668</v>
      </c>
      <c r="S1243" s="3"/>
      <c r="T1243" s="21">
        <f>SUMIFS('Shop Wastage+CS Margin'!F:F,'Shop Wastage+CS Margin'!D:D,'Franchise Wastage '!D1243,'Shop Wastage+CS Margin'!C:C,'Franchise Wastage '!C1243)</f>
        <v>38</v>
      </c>
      <c r="U1243" s="13">
        <f>SUMIFS('Shop Wastage+CS Margin'!A:A,'Shop Wastage+CS Margin'!D:D,'Franchise Wastage '!D1243,'Shop Wastage+CS Margin'!C:C,'Franchise Wastage '!C1243)</f>
        <v>5</v>
      </c>
      <c r="V1243" s="16">
        <f t="shared" si="197"/>
        <v>30.666666666666668</v>
      </c>
      <c r="W1243" s="3">
        <v>29</v>
      </c>
      <c r="X1243" s="7">
        <f t="shared" si="198"/>
        <v>3.5833333333333321</v>
      </c>
      <c r="Y1243" s="7">
        <f t="shared" si="199"/>
        <v>12.583333333333332</v>
      </c>
      <c r="Z1243" s="3"/>
      <c r="AA1243" s="18">
        <f>SUMIFS(Sheet3!C:C,Sheet3!B:B,'Franchise Wastage '!D1243,Sheet3!A:A,'Franchise Wastage '!#REF!)</f>
        <v>0</v>
      </c>
      <c r="AC1243" s="3">
        <f t="shared" si="192"/>
        <v>9</v>
      </c>
    </row>
    <row r="1244" spans="1:29" x14ac:dyDescent="0.25">
      <c r="A1244" s="3"/>
      <c r="B1244" s="3" t="s">
        <v>2165</v>
      </c>
      <c r="C1244" s="20" t="s">
        <v>69</v>
      </c>
      <c r="D1244" s="20" t="s">
        <v>513</v>
      </c>
      <c r="E1244" s="3">
        <v>70</v>
      </c>
      <c r="F1244" s="3">
        <v>0.75</v>
      </c>
      <c r="G1244" s="3" t="s">
        <v>10</v>
      </c>
      <c r="H1244" s="3">
        <v>13</v>
      </c>
      <c r="I1244" s="21"/>
      <c r="J1244" s="21">
        <v>1000</v>
      </c>
      <c r="K1244" s="5">
        <f t="shared" si="194"/>
        <v>1.25</v>
      </c>
      <c r="L1244" s="6">
        <f t="shared" si="195"/>
        <v>0</v>
      </c>
      <c r="M1244" s="3"/>
      <c r="N1244" s="11">
        <f t="shared" si="193"/>
        <v>14.25</v>
      </c>
      <c r="O1244" s="21"/>
      <c r="P1244" s="5">
        <v>1</v>
      </c>
      <c r="Q1244" s="5">
        <v>0.25</v>
      </c>
      <c r="R1244" s="12">
        <f t="shared" si="196"/>
        <v>15.5</v>
      </c>
      <c r="S1244" s="3"/>
      <c r="T1244" s="21">
        <f>SUMIFS('Shop Wastage+CS Margin'!F:F,'Shop Wastage+CS Margin'!D:D,'Franchise Wastage '!D1244,'Shop Wastage+CS Margin'!C:C,'Franchise Wastage '!C1244)</f>
        <v>32</v>
      </c>
      <c r="U1244" s="13">
        <f>SUMIFS('Shop Wastage+CS Margin'!A:A,'Shop Wastage+CS Margin'!D:D,'Franchise Wastage '!D1244,'Shop Wastage+CS Margin'!C:C,'Franchise Wastage '!C1244)</f>
        <v>5</v>
      </c>
      <c r="V1244" s="16">
        <f t="shared" si="197"/>
        <v>20.75</v>
      </c>
      <c r="W1244" s="3">
        <v>20</v>
      </c>
      <c r="X1244" s="7">
        <f t="shared" si="198"/>
        <v>4.5</v>
      </c>
      <c r="Y1244" s="7">
        <f t="shared" si="199"/>
        <v>16.5</v>
      </c>
      <c r="Z1244" s="3"/>
      <c r="AA1244" s="18">
        <f>SUMIFS(Sheet3!C:C,Sheet3!B:B,'Franchise Wastage '!D1244,Sheet3!A:A,'Franchise Wastage '!#REF!)</f>
        <v>0</v>
      </c>
      <c r="AC1244" s="3">
        <f t="shared" si="192"/>
        <v>12</v>
      </c>
    </row>
    <row r="1245" spans="1:29" x14ac:dyDescent="0.25">
      <c r="A1245" s="3"/>
      <c r="B1245" s="3" t="s">
        <v>2140</v>
      </c>
      <c r="C1245" s="20" t="s">
        <v>56</v>
      </c>
      <c r="D1245" s="20" t="s">
        <v>30</v>
      </c>
      <c r="E1245" s="3">
        <v>70</v>
      </c>
      <c r="F1245" s="3">
        <v>1.2</v>
      </c>
      <c r="G1245" s="3" t="s">
        <v>10</v>
      </c>
      <c r="H1245" s="3">
        <v>10</v>
      </c>
      <c r="I1245" s="21"/>
      <c r="J1245" s="21">
        <v>1000</v>
      </c>
      <c r="K1245" s="5">
        <f t="shared" si="194"/>
        <v>2</v>
      </c>
      <c r="L1245" s="6">
        <f t="shared" si="195"/>
        <v>0</v>
      </c>
      <c r="M1245" s="3"/>
      <c r="N1245" s="11">
        <f t="shared" si="193"/>
        <v>12</v>
      </c>
      <c r="O1245" s="21"/>
      <c r="P1245" s="5">
        <v>1</v>
      </c>
      <c r="Q1245" s="5">
        <v>0.25</v>
      </c>
      <c r="R1245" s="12">
        <f t="shared" si="196"/>
        <v>13.25</v>
      </c>
      <c r="S1245" s="3"/>
      <c r="T1245" s="21">
        <f>SUMIFS('Shop Wastage+CS Margin'!F:F,'Shop Wastage+CS Margin'!D:D,'Franchise Wastage '!D1245,'Shop Wastage+CS Margin'!C:C,'Franchise Wastage '!C1245)</f>
        <v>35</v>
      </c>
      <c r="U1245" s="13">
        <f>SUMIFS('Shop Wastage+CS Margin'!A:A,'Shop Wastage+CS Margin'!D:D,'Franchise Wastage '!D1245,'Shop Wastage+CS Margin'!C:C,'Franchise Wastage '!C1245)</f>
        <v>5</v>
      </c>
      <c r="V1245" s="16">
        <f t="shared" si="197"/>
        <v>18.5</v>
      </c>
      <c r="W1245" s="3">
        <v>18</v>
      </c>
      <c r="X1245" s="7">
        <f t="shared" si="198"/>
        <v>4.75</v>
      </c>
      <c r="Y1245" s="7">
        <f t="shared" si="199"/>
        <v>21.75</v>
      </c>
      <c r="Z1245" s="3"/>
      <c r="AA1245" s="18">
        <f>SUMIFS(Sheet3!C:C,Sheet3!B:B,'Franchise Wastage '!D1245,Sheet3!A:A,'Franchise Wastage '!#REF!)</f>
        <v>0</v>
      </c>
      <c r="AC1245" s="3">
        <f t="shared" si="192"/>
        <v>17</v>
      </c>
    </row>
    <row r="1246" spans="1:29" x14ac:dyDescent="0.25">
      <c r="A1246" s="3"/>
      <c r="B1246" s="3" t="s">
        <v>2142</v>
      </c>
      <c r="C1246" s="20" t="s">
        <v>56</v>
      </c>
      <c r="D1246" s="20" t="s">
        <v>549</v>
      </c>
      <c r="E1246" s="3">
        <v>60</v>
      </c>
      <c r="F1246" s="3">
        <v>13</v>
      </c>
      <c r="G1246" s="3" t="s">
        <v>10</v>
      </c>
      <c r="H1246" s="3">
        <v>20</v>
      </c>
      <c r="I1246" s="21"/>
      <c r="J1246" s="21">
        <v>1000</v>
      </c>
      <c r="K1246" s="5">
        <f t="shared" si="194"/>
        <v>21.666666666666668</v>
      </c>
      <c r="L1246" s="6">
        <f t="shared" si="195"/>
        <v>0</v>
      </c>
      <c r="M1246" s="3"/>
      <c r="N1246" s="11">
        <f t="shared" si="193"/>
        <v>41.666666666666671</v>
      </c>
      <c r="O1246" s="21"/>
      <c r="P1246" s="5">
        <v>1</v>
      </c>
      <c r="Q1246" s="5">
        <v>0.25</v>
      </c>
      <c r="R1246" s="12">
        <f t="shared" si="196"/>
        <v>42.916666666666671</v>
      </c>
      <c r="S1246" s="3"/>
      <c r="T1246" s="21">
        <f>SUMIFS('Shop Wastage+CS Margin'!F:F,'Shop Wastage+CS Margin'!D:D,'Franchise Wastage '!D1246,'Shop Wastage+CS Margin'!C:C,'Franchise Wastage '!C1246)</f>
        <v>70</v>
      </c>
      <c r="U1246" s="13">
        <f>SUMIFS('Shop Wastage+CS Margin'!A:A,'Shop Wastage+CS Margin'!D:D,'Franchise Wastage '!D1246,'Shop Wastage+CS Margin'!C:C,'Franchise Wastage '!C1246)</f>
        <v>5</v>
      </c>
      <c r="V1246" s="16">
        <f t="shared" si="197"/>
        <v>48.166666666666671</v>
      </c>
      <c r="W1246" s="3">
        <v>48</v>
      </c>
      <c r="X1246" s="7">
        <f t="shared" si="198"/>
        <v>5.0833333333333286</v>
      </c>
      <c r="Y1246" s="7">
        <f t="shared" si="199"/>
        <v>27.083333333333329</v>
      </c>
      <c r="Z1246" s="3"/>
      <c r="AA1246" s="18">
        <f>SUMIFS(Sheet3!C:C,Sheet3!B:B,'Franchise Wastage '!D1246,Sheet3!A:A,'Franchise Wastage '!#REF!)</f>
        <v>0</v>
      </c>
      <c r="AC1246" s="3">
        <f t="shared" si="192"/>
        <v>22</v>
      </c>
    </row>
    <row r="1247" spans="1:29" x14ac:dyDescent="0.25">
      <c r="A1247" s="3"/>
      <c r="B1247" s="3" t="s">
        <v>2142</v>
      </c>
      <c r="C1247" s="20" t="s">
        <v>78</v>
      </c>
      <c r="D1247" s="20" t="s">
        <v>79</v>
      </c>
      <c r="E1247" s="3">
        <v>80</v>
      </c>
      <c r="F1247" s="3">
        <v>4</v>
      </c>
      <c r="G1247" s="3" t="s">
        <v>10</v>
      </c>
      <c r="H1247" s="3">
        <v>10</v>
      </c>
      <c r="I1247" s="21"/>
      <c r="J1247" s="21">
        <v>1000</v>
      </c>
      <c r="K1247" s="5">
        <f t="shared" si="194"/>
        <v>6.666666666666667</v>
      </c>
      <c r="L1247" s="6">
        <f t="shared" si="195"/>
        <v>0</v>
      </c>
      <c r="M1247" s="3"/>
      <c r="N1247" s="11">
        <f t="shared" si="193"/>
        <v>16.666666666666668</v>
      </c>
      <c r="O1247" s="21"/>
      <c r="P1247" s="5">
        <v>1</v>
      </c>
      <c r="Q1247" s="5">
        <v>0.25</v>
      </c>
      <c r="R1247" s="12">
        <f t="shared" si="196"/>
        <v>17.916666666666668</v>
      </c>
      <c r="S1247" s="3"/>
      <c r="T1247" s="21">
        <f>SUMIFS('Shop Wastage+CS Margin'!F:F,'Shop Wastage+CS Margin'!D:D,'Franchise Wastage '!D1247,'Shop Wastage+CS Margin'!C:C,'Franchise Wastage '!C1247)</f>
        <v>50</v>
      </c>
      <c r="U1247" s="13">
        <f>SUMIFS('Shop Wastage+CS Margin'!A:A,'Shop Wastage+CS Margin'!D:D,'Franchise Wastage '!D1247,'Shop Wastage+CS Margin'!C:C,'Franchise Wastage '!C1247)</f>
        <v>5</v>
      </c>
      <c r="V1247" s="16">
        <f t="shared" si="197"/>
        <v>23.166666666666668</v>
      </c>
      <c r="W1247" s="3">
        <v>23</v>
      </c>
      <c r="X1247" s="7">
        <f t="shared" si="198"/>
        <v>5.0833333333333321</v>
      </c>
      <c r="Y1247" s="7">
        <f t="shared" si="199"/>
        <v>32.083333333333329</v>
      </c>
      <c r="Z1247" s="3"/>
      <c r="AA1247" s="18">
        <f>SUMIFS(Sheet3!C:C,Sheet3!B:B,'Franchise Wastage '!D1247,Sheet3!A:A,'Franchise Wastage '!#REF!)</f>
        <v>0</v>
      </c>
      <c r="AC1247" s="3">
        <f t="shared" si="192"/>
        <v>27</v>
      </c>
    </row>
    <row r="1248" spans="1:29" x14ac:dyDescent="0.25">
      <c r="A1248" s="3"/>
      <c r="B1248" s="3" t="s">
        <v>2142</v>
      </c>
      <c r="C1248" s="20" t="s">
        <v>80</v>
      </c>
      <c r="D1248" s="20" t="s">
        <v>81</v>
      </c>
      <c r="E1248" s="3">
        <v>80</v>
      </c>
      <c r="F1248" s="3">
        <v>4</v>
      </c>
      <c r="G1248" s="3" t="s">
        <v>10</v>
      </c>
      <c r="H1248" s="3">
        <v>10</v>
      </c>
      <c r="I1248" s="21"/>
      <c r="J1248" s="21">
        <v>1000</v>
      </c>
      <c r="K1248" s="5">
        <f t="shared" si="194"/>
        <v>6.666666666666667</v>
      </c>
      <c r="L1248" s="6">
        <f t="shared" si="195"/>
        <v>0</v>
      </c>
      <c r="M1248" s="3"/>
      <c r="N1248" s="11">
        <f t="shared" si="193"/>
        <v>16.666666666666668</v>
      </c>
      <c r="O1248" s="21"/>
      <c r="P1248" s="5">
        <v>1</v>
      </c>
      <c r="Q1248" s="5">
        <v>0.25</v>
      </c>
      <c r="R1248" s="12">
        <f t="shared" si="196"/>
        <v>17.916666666666668</v>
      </c>
      <c r="S1248" s="3"/>
      <c r="T1248" s="21">
        <f>SUMIFS('Shop Wastage+CS Margin'!F:F,'Shop Wastage+CS Margin'!D:D,'Franchise Wastage '!D1248,'Shop Wastage+CS Margin'!C:C,'Franchise Wastage '!C1248)</f>
        <v>51</v>
      </c>
      <c r="U1248" s="13">
        <f>SUMIFS('Shop Wastage+CS Margin'!A:A,'Shop Wastage+CS Margin'!D:D,'Franchise Wastage '!D1248,'Shop Wastage+CS Margin'!C:C,'Franchise Wastage '!C1248)</f>
        <v>5</v>
      </c>
      <c r="V1248" s="16">
        <f t="shared" si="197"/>
        <v>23.166666666666668</v>
      </c>
      <c r="W1248" s="3">
        <v>23</v>
      </c>
      <c r="X1248" s="7">
        <f t="shared" si="198"/>
        <v>5.0833333333333321</v>
      </c>
      <c r="Y1248" s="7">
        <f t="shared" si="199"/>
        <v>33.083333333333329</v>
      </c>
      <c r="Z1248" s="3"/>
      <c r="AA1248" s="18">
        <f>SUMIFS(Sheet3!C:C,Sheet3!B:B,'Franchise Wastage '!D1248,Sheet3!A:A,'Franchise Wastage '!#REF!)</f>
        <v>0</v>
      </c>
      <c r="AC1248" s="3">
        <f t="shared" ref="AC1248:AC1282" si="200">T1248-W1248</f>
        <v>28</v>
      </c>
    </row>
    <row r="1249" spans="1:29" x14ac:dyDescent="0.25">
      <c r="A1249" s="3"/>
      <c r="B1249" s="3" t="s">
        <v>2142</v>
      </c>
      <c r="C1249" s="20" t="s">
        <v>443</v>
      </c>
      <c r="D1249" s="20" t="s">
        <v>576</v>
      </c>
      <c r="E1249" s="3">
        <v>65</v>
      </c>
      <c r="F1249" s="3">
        <v>3.5</v>
      </c>
      <c r="G1249" s="3" t="s">
        <v>10</v>
      </c>
      <c r="H1249" s="3">
        <v>18</v>
      </c>
      <c r="I1249" s="21"/>
      <c r="J1249" s="21">
        <v>1000</v>
      </c>
      <c r="K1249" s="5">
        <f t="shared" si="194"/>
        <v>5.833333333333333</v>
      </c>
      <c r="L1249" s="6">
        <f t="shared" si="195"/>
        <v>0</v>
      </c>
      <c r="M1249" s="3"/>
      <c r="N1249" s="11">
        <f t="shared" si="193"/>
        <v>23.833333333333332</v>
      </c>
      <c r="O1249" s="21"/>
      <c r="P1249" s="5">
        <v>1</v>
      </c>
      <c r="Q1249" s="5">
        <v>0.25</v>
      </c>
      <c r="R1249" s="12">
        <f t="shared" si="196"/>
        <v>25.083333333333332</v>
      </c>
      <c r="S1249" s="3"/>
      <c r="T1249" s="21">
        <f>SUMIFS('Shop Wastage+CS Margin'!F:F,'Shop Wastage+CS Margin'!D:D,'Franchise Wastage '!D1249,'Shop Wastage+CS Margin'!C:C,'Franchise Wastage '!C1249)</f>
        <v>40</v>
      </c>
      <c r="U1249" s="13">
        <f>SUMIFS('Shop Wastage+CS Margin'!A:A,'Shop Wastage+CS Margin'!D:D,'Franchise Wastage '!D1249,'Shop Wastage+CS Margin'!C:C,'Franchise Wastage '!C1249)</f>
        <v>5</v>
      </c>
      <c r="V1249" s="16">
        <f t="shared" si="197"/>
        <v>30.333333333333332</v>
      </c>
      <c r="W1249" s="3">
        <v>30</v>
      </c>
      <c r="X1249" s="7">
        <f t="shared" si="198"/>
        <v>4.9166666666666679</v>
      </c>
      <c r="Y1249" s="7">
        <f t="shared" si="199"/>
        <v>14.916666666666668</v>
      </c>
      <c r="Z1249" s="3"/>
      <c r="AA1249" s="18">
        <f>SUMIFS(Sheet3!C:C,Sheet3!B:B,'Franchise Wastage '!D1249,Sheet3!A:A,'Franchise Wastage '!#REF!)</f>
        <v>0</v>
      </c>
      <c r="AC1249" s="3">
        <f t="shared" si="200"/>
        <v>10</v>
      </c>
    </row>
    <row r="1250" spans="1:29" x14ac:dyDescent="0.25">
      <c r="A1250" s="3"/>
      <c r="B1250" s="3" t="s">
        <v>2142</v>
      </c>
      <c r="C1250" s="20" t="s">
        <v>82</v>
      </c>
      <c r="D1250" s="20" t="s">
        <v>244</v>
      </c>
      <c r="E1250" s="3">
        <v>70</v>
      </c>
      <c r="F1250" s="3">
        <v>0.6</v>
      </c>
      <c r="G1250" s="3" t="s">
        <v>10</v>
      </c>
      <c r="H1250" s="3">
        <v>12</v>
      </c>
      <c r="I1250" s="21"/>
      <c r="J1250" s="21">
        <v>1000</v>
      </c>
      <c r="K1250" s="5">
        <f t="shared" si="194"/>
        <v>1</v>
      </c>
      <c r="L1250" s="6">
        <f t="shared" si="195"/>
        <v>0</v>
      </c>
      <c r="M1250" s="3"/>
      <c r="N1250" s="11">
        <f t="shared" si="193"/>
        <v>13</v>
      </c>
      <c r="O1250" s="21"/>
      <c r="P1250" s="5">
        <v>1</v>
      </c>
      <c r="Q1250" s="5">
        <v>0.25</v>
      </c>
      <c r="R1250" s="12">
        <f t="shared" si="196"/>
        <v>14.25</v>
      </c>
      <c r="S1250" s="3"/>
      <c r="T1250" s="21">
        <f>SUMIFS('Shop Wastage+CS Margin'!F:F,'Shop Wastage+CS Margin'!D:D,'Franchise Wastage '!D1250,'Shop Wastage+CS Margin'!C:C,'Franchise Wastage '!C1250)</f>
        <v>33</v>
      </c>
      <c r="U1250" s="13">
        <f>SUMIFS('Shop Wastage+CS Margin'!A:A,'Shop Wastage+CS Margin'!D:D,'Franchise Wastage '!D1250,'Shop Wastage+CS Margin'!C:C,'Franchise Wastage '!C1250)</f>
        <v>5</v>
      </c>
      <c r="V1250" s="16">
        <f t="shared" si="197"/>
        <v>19.5</v>
      </c>
      <c r="W1250" s="3">
        <v>20</v>
      </c>
      <c r="X1250" s="7">
        <f t="shared" si="198"/>
        <v>5.75</v>
      </c>
      <c r="Y1250" s="7">
        <f t="shared" si="199"/>
        <v>18.75</v>
      </c>
      <c r="Z1250" s="3"/>
      <c r="AA1250" s="18">
        <f>SUMIFS(Sheet3!C:C,Sheet3!B:B,'Franchise Wastage '!D1250,Sheet3!A:A,'Franchise Wastage '!#REF!)</f>
        <v>0</v>
      </c>
      <c r="AC1250" s="3">
        <f t="shared" si="200"/>
        <v>13</v>
      </c>
    </row>
    <row r="1251" spans="1:29" x14ac:dyDescent="0.25">
      <c r="A1251" s="3"/>
      <c r="B1251" s="3" t="s">
        <v>2142</v>
      </c>
      <c r="C1251" s="20" t="s">
        <v>82</v>
      </c>
      <c r="D1251" s="20" t="s">
        <v>245</v>
      </c>
      <c r="E1251" s="3">
        <v>70</v>
      </c>
      <c r="F1251" s="3">
        <v>0.6</v>
      </c>
      <c r="G1251" s="3" t="s">
        <v>10</v>
      </c>
      <c r="H1251" s="3">
        <v>12</v>
      </c>
      <c r="I1251" s="21"/>
      <c r="J1251" s="21">
        <v>1000</v>
      </c>
      <c r="K1251" s="5">
        <f t="shared" si="194"/>
        <v>1</v>
      </c>
      <c r="L1251" s="6">
        <f t="shared" si="195"/>
        <v>0</v>
      </c>
      <c r="M1251" s="3"/>
      <c r="N1251" s="11">
        <f t="shared" si="193"/>
        <v>13</v>
      </c>
      <c r="O1251" s="21"/>
      <c r="P1251" s="5">
        <v>1</v>
      </c>
      <c r="Q1251" s="5">
        <v>0.25</v>
      </c>
      <c r="R1251" s="12">
        <f t="shared" si="196"/>
        <v>14.25</v>
      </c>
      <c r="S1251" s="3"/>
      <c r="T1251" s="21">
        <f>SUMIFS('Shop Wastage+CS Margin'!F:F,'Shop Wastage+CS Margin'!D:D,'Franchise Wastage '!D1251,'Shop Wastage+CS Margin'!C:C,'Franchise Wastage '!C1251)</f>
        <v>32</v>
      </c>
      <c r="U1251" s="13">
        <f>SUMIFS('Shop Wastage+CS Margin'!A:A,'Shop Wastage+CS Margin'!D:D,'Franchise Wastage '!D1251,'Shop Wastage+CS Margin'!C:C,'Franchise Wastage '!C1251)</f>
        <v>5</v>
      </c>
      <c r="V1251" s="16">
        <f t="shared" si="197"/>
        <v>19.5</v>
      </c>
      <c r="W1251" s="3">
        <v>20</v>
      </c>
      <c r="X1251" s="7">
        <f t="shared" si="198"/>
        <v>5.75</v>
      </c>
      <c r="Y1251" s="7">
        <f t="shared" si="199"/>
        <v>17.75</v>
      </c>
      <c r="Z1251" s="3"/>
      <c r="AA1251" s="18">
        <f>SUMIFS(Sheet3!C:C,Sheet3!B:B,'Franchise Wastage '!D1251,Sheet3!A:A,'Franchise Wastage '!#REF!)</f>
        <v>0</v>
      </c>
      <c r="AC1251" s="3">
        <f t="shared" si="200"/>
        <v>12</v>
      </c>
    </row>
    <row r="1252" spans="1:29" x14ac:dyDescent="0.25">
      <c r="A1252" s="3"/>
      <c r="B1252" s="3" t="s">
        <v>2143</v>
      </c>
      <c r="C1252" s="20" t="s">
        <v>264</v>
      </c>
      <c r="D1252" s="20" t="s">
        <v>267</v>
      </c>
      <c r="E1252" s="3">
        <v>92.5</v>
      </c>
      <c r="F1252" s="3">
        <v>4.5</v>
      </c>
      <c r="G1252" s="3" t="s">
        <v>10</v>
      </c>
      <c r="H1252" s="3">
        <v>7.5</v>
      </c>
      <c r="I1252" s="21"/>
      <c r="J1252" s="21">
        <v>1000</v>
      </c>
      <c r="K1252" s="5">
        <f t="shared" si="194"/>
        <v>7.5</v>
      </c>
      <c r="L1252" s="6">
        <f t="shared" si="195"/>
        <v>0</v>
      </c>
      <c r="M1252" s="3"/>
      <c r="N1252" s="11">
        <f t="shared" si="193"/>
        <v>15</v>
      </c>
      <c r="O1252" s="21"/>
      <c r="P1252" s="5">
        <v>1</v>
      </c>
      <c r="Q1252" s="5">
        <v>0.25</v>
      </c>
      <c r="R1252" s="12">
        <f t="shared" si="196"/>
        <v>16.25</v>
      </c>
      <c r="S1252" s="3"/>
      <c r="T1252" s="21">
        <f>SUMIFS('Shop Wastage+CS Margin'!F:F,'Shop Wastage+CS Margin'!D:D,'Franchise Wastage '!D1252,'Shop Wastage+CS Margin'!C:C,'Franchise Wastage '!C1252)</f>
        <v>28</v>
      </c>
      <c r="U1252" s="13">
        <f>SUMIFS('Shop Wastage+CS Margin'!A:A,'Shop Wastage+CS Margin'!D:D,'Franchise Wastage '!D1252,'Shop Wastage+CS Margin'!C:C,'Franchise Wastage '!C1252)</f>
        <v>5</v>
      </c>
      <c r="V1252" s="16">
        <f t="shared" si="197"/>
        <v>21.5</v>
      </c>
      <c r="W1252" s="3">
        <v>21</v>
      </c>
      <c r="X1252" s="7">
        <f t="shared" si="198"/>
        <v>4.75</v>
      </c>
      <c r="Y1252" s="7">
        <f t="shared" si="199"/>
        <v>11.75</v>
      </c>
      <c r="Z1252" s="3"/>
      <c r="AA1252" s="18">
        <f>SUMIFS(Sheet3!C:C,Sheet3!B:B,'Franchise Wastage '!D1252,Sheet3!A:A,'Franchise Wastage '!#REF!)</f>
        <v>0</v>
      </c>
      <c r="AC1252" s="3">
        <f t="shared" si="200"/>
        <v>7</v>
      </c>
    </row>
    <row r="1253" spans="1:29" x14ac:dyDescent="0.25">
      <c r="A1253" s="3"/>
      <c r="B1253" s="3" t="s">
        <v>2143</v>
      </c>
      <c r="C1253" s="20" t="s">
        <v>264</v>
      </c>
      <c r="D1253" s="20" t="s">
        <v>282</v>
      </c>
      <c r="E1253" s="3">
        <v>92.5</v>
      </c>
      <c r="F1253" s="3">
        <v>4.5</v>
      </c>
      <c r="G1253" s="3" t="s">
        <v>10</v>
      </c>
      <c r="H1253" s="3">
        <v>7.5</v>
      </c>
      <c r="I1253" s="21"/>
      <c r="J1253" s="21">
        <v>1000</v>
      </c>
      <c r="K1253" s="5">
        <f t="shared" si="194"/>
        <v>7.5</v>
      </c>
      <c r="L1253" s="6">
        <f t="shared" si="195"/>
        <v>0</v>
      </c>
      <c r="M1253" s="3"/>
      <c r="N1253" s="11">
        <f t="shared" si="193"/>
        <v>15</v>
      </c>
      <c r="O1253" s="21"/>
      <c r="P1253" s="5">
        <v>1</v>
      </c>
      <c r="Q1253" s="5">
        <v>0.25</v>
      </c>
      <c r="R1253" s="12">
        <f t="shared" si="196"/>
        <v>16.25</v>
      </c>
      <c r="S1253" s="3"/>
      <c r="T1253" s="21">
        <f>SUMIFS('Shop Wastage+CS Margin'!F:F,'Shop Wastage+CS Margin'!D:D,'Franchise Wastage '!D1253,'Shop Wastage+CS Margin'!C:C,'Franchise Wastage '!C1253)</f>
        <v>28</v>
      </c>
      <c r="U1253" s="13">
        <f>SUMIFS('Shop Wastage+CS Margin'!A:A,'Shop Wastage+CS Margin'!D:D,'Franchise Wastage '!D1253,'Shop Wastage+CS Margin'!C:C,'Franchise Wastage '!C1253)</f>
        <v>5</v>
      </c>
      <c r="V1253" s="16">
        <f t="shared" si="197"/>
        <v>21.5</v>
      </c>
      <c r="W1253" s="3">
        <v>21</v>
      </c>
      <c r="X1253" s="7">
        <f t="shared" si="198"/>
        <v>4.75</v>
      </c>
      <c r="Y1253" s="7">
        <f t="shared" si="199"/>
        <v>11.75</v>
      </c>
      <c r="Z1253" s="3"/>
      <c r="AA1253" s="18">
        <f>SUMIFS(Sheet3!C:C,Sheet3!B:B,'Franchise Wastage '!D1253,Sheet3!A:A,'Franchise Wastage '!#REF!)</f>
        <v>0</v>
      </c>
      <c r="AC1253" s="3">
        <f t="shared" si="200"/>
        <v>7</v>
      </c>
    </row>
    <row r="1254" spans="1:29" x14ac:dyDescent="0.25">
      <c r="A1254" s="3"/>
      <c r="B1254" s="3" t="s">
        <v>2143</v>
      </c>
      <c r="C1254" s="20" t="s">
        <v>814</v>
      </c>
      <c r="D1254" s="20" t="s">
        <v>851</v>
      </c>
      <c r="E1254" s="3">
        <v>92.5</v>
      </c>
      <c r="F1254" s="3">
        <v>4.5</v>
      </c>
      <c r="G1254" s="3" t="s">
        <v>10</v>
      </c>
      <c r="H1254" s="3">
        <v>7.5</v>
      </c>
      <c r="I1254" s="21"/>
      <c r="J1254" s="21">
        <v>1000</v>
      </c>
      <c r="K1254" s="5">
        <f t="shared" si="194"/>
        <v>7.5</v>
      </c>
      <c r="L1254" s="6">
        <f t="shared" si="195"/>
        <v>0</v>
      </c>
      <c r="M1254" s="3"/>
      <c r="N1254" s="11">
        <f t="shared" si="193"/>
        <v>15</v>
      </c>
      <c r="O1254" s="21"/>
      <c r="P1254" s="5">
        <v>1</v>
      </c>
      <c r="Q1254" s="5">
        <v>0.25</v>
      </c>
      <c r="R1254" s="12">
        <f t="shared" si="196"/>
        <v>16.25</v>
      </c>
      <c r="S1254" s="3"/>
      <c r="T1254" s="21">
        <f>SUMIFS('Shop Wastage+CS Margin'!F:F,'Shop Wastage+CS Margin'!D:D,'Franchise Wastage '!D1254,'Shop Wastage+CS Margin'!C:C,'Franchise Wastage '!C1254)</f>
        <v>35</v>
      </c>
      <c r="U1254" s="13">
        <f>SUMIFS('Shop Wastage+CS Margin'!A:A,'Shop Wastage+CS Margin'!D:D,'Franchise Wastage '!D1254,'Shop Wastage+CS Margin'!C:C,'Franchise Wastage '!C1254)</f>
        <v>5</v>
      </c>
      <c r="V1254" s="16">
        <f t="shared" si="197"/>
        <v>21.5</v>
      </c>
      <c r="W1254" s="3">
        <v>21</v>
      </c>
      <c r="X1254" s="7">
        <f t="shared" si="198"/>
        <v>4.75</v>
      </c>
      <c r="Y1254" s="7">
        <f t="shared" si="199"/>
        <v>18.75</v>
      </c>
      <c r="Z1254" s="3"/>
      <c r="AA1254" s="18">
        <f>SUMIFS(Sheet3!C:C,Sheet3!B:B,'Franchise Wastage '!D1254,Sheet3!A:A,'Franchise Wastage '!#REF!)</f>
        <v>0</v>
      </c>
      <c r="AC1254" s="3">
        <f t="shared" si="200"/>
        <v>14</v>
      </c>
    </row>
    <row r="1255" spans="1:29" x14ac:dyDescent="0.25">
      <c r="A1255" s="3"/>
      <c r="B1255" s="3" t="s">
        <v>2143</v>
      </c>
      <c r="C1255" s="20" t="s">
        <v>814</v>
      </c>
      <c r="D1255" s="20" t="s">
        <v>828</v>
      </c>
      <c r="E1255" s="3">
        <v>92.5</v>
      </c>
      <c r="F1255" s="3">
        <v>4.5</v>
      </c>
      <c r="G1255" s="3" t="s">
        <v>10</v>
      </c>
      <c r="H1255" s="3">
        <v>7.5</v>
      </c>
      <c r="I1255" s="21"/>
      <c r="J1255" s="21">
        <v>1000</v>
      </c>
      <c r="K1255" s="5">
        <f t="shared" si="194"/>
        <v>7.5</v>
      </c>
      <c r="L1255" s="6">
        <f t="shared" si="195"/>
        <v>0</v>
      </c>
      <c r="M1255" s="3"/>
      <c r="N1255" s="11">
        <f t="shared" si="193"/>
        <v>15</v>
      </c>
      <c r="O1255" s="21"/>
      <c r="P1255" s="5">
        <v>1</v>
      </c>
      <c r="Q1255" s="5">
        <v>0.25</v>
      </c>
      <c r="R1255" s="12">
        <f t="shared" si="196"/>
        <v>16.25</v>
      </c>
      <c r="S1255" s="3"/>
      <c r="T1255" s="21">
        <f>SUMIFS('Shop Wastage+CS Margin'!F:F,'Shop Wastage+CS Margin'!D:D,'Franchise Wastage '!D1255,'Shop Wastage+CS Margin'!C:C,'Franchise Wastage '!C1255)</f>
        <v>35</v>
      </c>
      <c r="U1255" s="13">
        <f>SUMIFS('Shop Wastage+CS Margin'!A:A,'Shop Wastage+CS Margin'!D:D,'Franchise Wastage '!D1255,'Shop Wastage+CS Margin'!C:C,'Franchise Wastage '!C1255)</f>
        <v>5</v>
      </c>
      <c r="V1255" s="16">
        <f t="shared" si="197"/>
        <v>21.5</v>
      </c>
      <c r="W1255" s="3">
        <v>21</v>
      </c>
      <c r="X1255" s="7">
        <f t="shared" si="198"/>
        <v>4.75</v>
      </c>
      <c r="Y1255" s="7">
        <f t="shared" si="199"/>
        <v>18.75</v>
      </c>
      <c r="Z1255" s="3"/>
      <c r="AA1255" s="18">
        <f>SUMIFS(Sheet3!C:C,Sheet3!B:B,'Franchise Wastage '!D1255,Sheet3!A:A,'Franchise Wastage '!#REF!)</f>
        <v>0</v>
      </c>
      <c r="AC1255" s="3">
        <f t="shared" si="200"/>
        <v>14</v>
      </c>
    </row>
    <row r="1256" spans="1:29" x14ac:dyDescent="0.25">
      <c r="A1256" s="3"/>
      <c r="B1256" s="3" t="s">
        <v>2143</v>
      </c>
      <c r="C1256" s="20" t="s">
        <v>814</v>
      </c>
      <c r="D1256" s="20" t="s">
        <v>823</v>
      </c>
      <c r="E1256" s="3">
        <v>92.5</v>
      </c>
      <c r="F1256" s="3">
        <v>4.3</v>
      </c>
      <c r="G1256" s="3" t="s">
        <v>10</v>
      </c>
      <c r="H1256" s="3">
        <v>7.5</v>
      </c>
      <c r="I1256" s="21"/>
      <c r="J1256" s="21">
        <v>1000</v>
      </c>
      <c r="K1256" s="5">
        <f t="shared" si="194"/>
        <v>7.166666666666667</v>
      </c>
      <c r="L1256" s="6">
        <f t="shared" si="195"/>
        <v>0</v>
      </c>
      <c r="M1256" s="3"/>
      <c r="N1256" s="11">
        <f t="shared" si="193"/>
        <v>14.666666666666668</v>
      </c>
      <c r="O1256" s="21"/>
      <c r="P1256" s="5">
        <v>1</v>
      </c>
      <c r="Q1256" s="5">
        <v>0.25</v>
      </c>
      <c r="R1256" s="12">
        <f t="shared" si="196"/>
        <v>15.916666666666668</v>
      </c>
      <c r="S1256" s="3"/>
      <c r="T1256" s="21">
        <f>SUMIFS('Shop Wastage+CS Margin'!F:F,'Shop Wastage+CS Margin'!D:D,'Franchise Wastage '!D1256,'Shop Wastage+CS Margin'!C:C,'Franchise Wastage '!C1256)</f>
        <v>35</v>
      </c>
      <c r="U1256" s="13">
        <f>SUMIFS('Shop Wastage+CS Margin'!A:A,'Shop Wastage+CS Margin'!D:D,'Franchise Wastage '!D1256,'Shop Wastage+CS Margin'!C:C,'Franchise Wastage '!C1256)</f>
        <v>5</v>
      </c>
      <c r="V1256" s="16">
        <f t="shared" si="197"/>
        <v>21.166666666666668</v>
      </c>
      <c r="W1256" s="3">
        <v>21</v>
      </c>
      <c r="X1256" s="7">
        <f t="shared" si="198"/>
        <v>5.0833333333333321</v>
      </c>
      <c r="Y1256" s="7">
        <f t="shared" si="199"/>
        <v>19.083333333333332</v>
      </c>
      <c r="Z1256" s="3"/>
      <c r="AA1256" s="18">
        <f>SUMIFS(Sheet3!C:C,Sheet3!B:B,'Franchise Wastage '!D1256,Sheet3!A:A,'Franchise Wastage '!#REF!)</f>
        <v>0</v>
      </c>
      <c r="AC1256" s="3">
        <f t="shared" si="200"/>
        <v>14</v>
      </c>
    </row>
    <row r="1257" spans="1:29" x14ac:dyDescent="0.25">
      <c r="A1257" s="3"/>
      <c r="B1257" s="3" t="s">
        <v>2166</v>
      </c>
      <c r="C1257" s="20" t="s">
        <v>78</v>
      </c>
      <c r="D1257" s="20" t="s">
        <v>1223</v>
      </c>
      <c r="E1257" s="3">
        <v>65</v>
      </c>
      <c r="F1257" s="3">
        <v>4</v>
      </c>
      <c r="G1257" s="3" t="s">
        <v>10</v>
      </c>
      <c r="H1257" s="3">
        <v>20</v>
      </c>
      <c r="I1257" s="21"/>
      <c r="J1257" s="21">
        <v>1000</v>
      </c>
      <c r="K1257" s="5">
        <f t="shared" si="194"/>
        <v>6.666666666666667</v>
      </c>
      <c r="L1257" s="6">
        <f t="shared" si="195"/>
        <v>0</v>
      </c>
      <c r="M1257" s="3"/>
      <c r="N1257" s="11">
        <f t="shared" si="193"/>
        <v>26.666666666666668</v>
      </c>
      <c r="O1257" s="21"/>
      <c r="P1257" s="5">
        <v>1</v>
      </c>
      <c r="Q1257" s="5">
        <v>0.25</v>
      </c>
      <c r="R1257" s="12">
        <f t="shared" si="196"/>
        <v>27.916666666666668</v>
      </c>
      <c r="S1257" s="3"/>
      <c r="T1257" s="21">
        <f>SUMIFS('Shop Wastage+CS Margin'!F:F,'Shop Wastage+CS Margin'!D:D,'Franchise Wastage '!D1257,'Shop Wastage+CS Margin'!C:C,'Franchise Wastage '!C1257)</f>
        <v>56</v>
      </c>
      <c r="U1257" s="13">
        <f>SUMIFS('Shop Wastage+CS Margin'!A:A,'Shop Wastage+CS Margin'!D:D,'Franchise Wastage '!D1257,'Shop Wastage+CS Margin'!C:C,'Franchise Wastage '!C1257)</f>
        <v>5</v>
      </c>
      <c r="V1257" s="16">
        <f t="shared" si="197"/>
        <v>33.166666666666671</v>
      </c>
      <c r="W1257" s="3">
        <v>33</v>
      </c>
      <c r="X1257" s="7">
        <f t="shared" si="198"/>
        <v>5.0833333333333321</v>
      </c>
      <c r="Y1257" s="7">
        <f t="shared" si="199"/>
        <v>28.083333333333332</v>
      </c>
      <c r="Z1257" s="3"/>
      <c r="AA1257" s="18">
        <f>SUMIFS(Sheet3!C:C,Sheet3!B:B,'Franchise Wastage '!D1257,Sheet3!A:A,'Franchise Wastage '!#REF!)</f>
        <v>0</v>
      </c>
      <c r="AC1257" s="3">
        <f t="shared" si="200"/>
        <v>23</v>
      </c>
    </row>
    <row r="1258" spans="1:29" x14ac:dyDescent="0.25">
      <c r="A1258" s="3"/>
      <c r="B1258" s="3" t="s">
        <v>2166</v>
      </c>
      <c r="C1258" s="20" t="s">
        <v>78</v>
      </c>
      <c r="D1258" s="20" t="s">
        <v>79</v>
      </c>
      <c r="E1258" s="3">
        <v>65</v>
      </c>
      <c r="F1258" s="3">
        <v>4</v>
      </c>
      <c r="G1258" s="3" t="s">
        <v>10</v>
      </c>
      <c r="H1258" s="3">
        <v>20</v>
      </c>
      <c r="I1258" s="21"/>
      <c r="J1258" s="21">
        <v>1000</v>
      </c>
      <c r="K1258" s="5">
        <f t="shared" si="194"/>
        <v>6.666666666666667</v>
      </c>
      <c r="L1258" s="6">
        <f t="shared" si="195"/>
        <v>0</v>
      </c>
      <c r="M1258" s="3"/>
      <c r="N1258" s="11">
        <f t="shared" si="193"/>
        <v>26.666666666666668</v>
      </c>
      <c r="O1258" s="21"/>
      <c r="P1258" s="5">
        <v>1</v>
      </c>
      <c r="Q1258" s="5">
        <v>0.25</v>
      </c>
      <c r="R1258" s="12">
        <f t="shared" si="196"/>
        <v>27.916666666666668</v>
      </c>
      <c r="S1258" s="3"/>
      <c r="T1258" s="21">
        <f>SUMIFS('Shop Wastage+CS Margin'!F:F,'Shop Wastage+CS Margin'!D:D,'Franchise Wastage '!D1258,'Shop Wastage+CS Margin'!C:C,'Franchise Wastage '!C1258)</f>
        <v>50</v>
      </c>
      <c r="U1258" s="13">
        <f>SUMIFS('Shop Wastage+CS Margin'!A:A,'Shop Wastage+CS Margin'!D:D,'Franchise Wastage '!D1258,'Shop Wastage+CS Margin'!C:C,'Franchise Wastage '!C1258)</f>
        <v>5</v>
      </c>
      <c r="V1258" s="16">
        <f t="shared" si="197"/>
        <v>33.166666666666671</v>
      </c>
      <c r="W1258" s="3">
        <v>33</v>
      </c>
      <c r="X1258" s="7">
        <f t="shared" si="198"/>
        <v>5.0833333333333321</v>
      </c>
      <c r="Y1258" s="7">
        <f t="shared" si="199"/>
        <v>22.083333333333332</v>
      </c>
      <c r="Z1258" s="3"/>
      <c r="AA1258" s="18">
        <f>SUMIFS(Sheet3!C:C,Sheet3!B:B,'Franchise Wastage '!D1258,Sheet3!A:A,'Franchise Wastage '!#REF!)</f>
        <v>0</v>
      </c>
      <c r="AC1258" s="3">
        <f t="shared" si="200"/>
        <v>17</v>
      </c>
    </row>
    <row r="1259" spans="1:29" x14ac:dyDescent="0.25">
      <c r="A1259" s="3"/>
      <c r="B1259" s="3" t="s">
        <v>2166</v>
      </c>
      <c r="C1259" s="20" t="s">
        <v>78</v>
      </c>
      <c r="D1259" s="20" t="s">
        <v>559</v>
      </c>
      <c r="E1259" s="3">
        <v>65</v>
      </c>
      <c r="F1259" s="3">
        <v>5</v>
      </c>
      <c r="G1259" s="3" t="s">
        <v>10</v>
      </c>
      <c r="H1259" s="3">
        <v>20</v>
      </c>
      <c r="I1259" s="21"/>
      <c r="J1259" s="21">
        <v>1000</v>
      </c>
      <c r="K1259" s="5">
        <f t="shared" si="194"/>
        <v>8.3333333333333339</v>
      </c>
      <c r="L1259" s="6">
        <f t="shared" si="195"/>
        <v>0</v>
      </c>
      <c r="M1259" s="3"/>
      <c r="N1259" s="11">
        <f t="shared" si="193"/>
        <v>28.333333333333336</v>
      </c>
      <c r="O1259" s="21"/>
      <c r="P1259" s="5">
        <v>1</v>
      </c>
      <c r="Q1259" s="5">
        <v>0.25</v>
      </c>
      <c r="R1259" s="12">
        <f t="shared" si="196"/>
        <v>29.583333333333336</v>
      </c>
      <c r="S1259" s="3"/>
      <c r="T1259" s="21">
        <f>SUMIFS('Shop Wastage+CS Margin'!F:F,'Shop Wastage+CS Margin'!D:D,'Franchise Wastage '!D1259,'Shop Wastage+CS Margin'!C:C,'Franchise Wastage '!C1259)</f>
        <v>56</v>
      </c>
      <c r="U1259" s="13">
        <f>SUMIFS('Shop Wastage+CS Margin'!A:A,'Shop Wastage+CS Margin'!D:D,'Franchise Wastage '!D1259,'Shop Wastage+CS Margin'!C:C,'Franchise Wastage '!C1259)</f>
        <v>5</v>
      </c>
      <c r="V1259" s="16">
        <f t="shared" si="197"/>
        <v>34.833333333333336</v>
      </c>
      <c r="W1259" s="3">
        <v>34</v>
      </c>
      <c r="X1259" s="7">
        <f t="shared" si="198"/>
        <v>4.4166666666666643</v>
      </c>
      <c r="Y1259" s="7">
        <f t="shared" si="199"/>
        <v>26.416666666666664</v>
      </c>
      <c r="Z1259" s="3"/>
      <c r="AA1259" s="18">
        <f>SUMIFS(Sheet3!C:C,Sheet3!B:B,'Franchise Wastage '!D1259,Sheet3!A:A,'Franchise Wastage '!#REF!)</f>
        <v>0</v>
      </c>
      <c r="AC1259" s="3">
        <f t="shared" si="200"/>
        <v>22</v>
      </c>
    </row>
    <row r="1260" spans="1:29" x14ac:dyDescent="0.25">
      <c r="A1260" s="3"/>
      <c r="B1260" s="3" t="s">
        <v>2166</v>
      </c>
      <c r="C1260" s="20" t="s">
        <v>78</v>
      </c>
      <c r="D1260" s="20" t="s">
        <v>1211</v>
      </c>
      <c r="E1260" s="3">
        <v>65</v>
      </c>
      <c r="F1260" s="3">
        <v>5</v>
      </c>
      <c r="G1260" s="3" t="s">
        <v>10</v>
      </c>
      <c r="H1260" s="3">
        <v>20</v>
      </c>
      <c r="I1260" s="21"/>
      <c r="J1260" s="21">
        <v>1000</v>
      </c>
      <c r="K1260" s="5">
        <f t="shared" si="194"/>
        <v>8.3333333333333339</v>
      </c>
      <c r="L1260" s="6">
        <f t="shared" si="195"/>
        <v>0</v>
      </c>
      <c r="M1260" s="3"/>
      <c r="N1260" s="11">
        <f t="shared" si="193"/>
        <v>28.333333333333336</v>
      </c>
      <c r="O1260" s="21"/>
      <c r="P1260" s="5">
        <v>1</v>
      </c>
      <c r="Q1260" s="5">
        <v>0.25</v>
      </c>
      <c r="R1260" s="12">
        <f t="shared" si="196"/>
        <v>29.583333333333336</v>
      </c>
      <c r="S1260" s="3"/>
      <c r="T1260" s="21">
        <f>SUMIFS('Shop Wastage+CS Margin'!F:F,'Shop Wastage+CS Margin'!D:D,'Franchise Wastage '!D1260,'Shop Wastage+CS Margin'!C:C,'Franchise Wastage '!C1260)</f>
        <v>40</v>
      </c>
      <c r="U1260" s="13">
        <f>SUMIFS('Shop Wastage+CS Margin'!A:A,'Shop Wastage+CS Margin'!D:D,'Franchise Wastage '!D1260,'Shop Wastage+CS Margin'!C:C,'Franchise Wastage '!C1260)</f>
        <v>5</v>
      </c>
      <c r="V1260" s="16">
        <f t="shared" si="197"/>
        <v>34.833333333333336</v>
      </c>
      <c r="W1260" s="3">
        <v>34</v>
      </c>
      <c r="X1260" s="7">
        <f t="shared" si="198"/>
        <v>4.4166666666666643</v>
      </c>
      <c r="Y1260" s="7">
        <f t="shared" si="199"/>
        <v>10.416666666666664</v>
      </c>
      <c r="Z1260" s="3"/>
      <c r="AA1260" s="18">
        <f>SUMIFS(Sheet3!C:C,Sheet3!B:B,'Franchise Wastage '!D1260,Sheet3!A:A,'Franchise Wastage '!#REF!)</f>
        <v>0</v>
      </c>
      <c r="AC1260" s="3">
        <f t="shared" si="200"/>
        <v>6</v>
      </c>
    </row>
    <row r="1261" spans="1:29" x14ac:dyDescent="0.25">
      <c r="A1261" s="3"/>
      <c r="B1261" s="3" t="s">
        <v>2166</v>
      </c>
      <c r="C1261" s="20" t="s">
        <v>264</v>
      </c>
      <c r="D1261" s="20" t="s">
        <v>943</v>
      </c>
      <c r="E1261" s="3">
        <v>80</v>
      </c>
      <c r="F1261" s="3">
        <v>500</v>
      </c>
      <c r="G1261" s="3" t="s">
        <v>20</v>
      </c>
      <c r="H1261" s="3">
        <v>20</v>
      </c>
      <c r="I1261" s="21"/>
      <c r="J1261" s="21">
        <v>25</v>
      </c>
      <c r="K1261" s="5">
        <f t="shared" si="194"/>
        <v>0</v>
      </c>
      <c r="L1261" s="6">
        <f t="shared" si="195"/>
        <v>33.333333333333336</v>
      </c>
      <c r="M1261" s="3"/>
      <c r="N1261" s="11">
        <f t="shared" si="193"/>
        <v>53.333333333333336</v>
      </c>
      <c r="O1261" s="21"/>
      <c r="P1261" s="5">
        <v>1</v>
      </c>
      <c r="Q1261" s="5">
        <v>0.25</v>
      </c>
      <c r="R1261" s="12">
        <f t="shared" si="196"/>
        <v>54.583333333333336</v>
      </c>
      <c r="S1261" s="3"/>
      <c r="T1261" s="21">
        <f>SUMIFS('Shop Wastage+CS Margin'!F:F,'Shop Wastage+CS Margin'!D:D,'Franchise Wastage '!D1261,'Shop Wastage+CS Margin'!C:C,'Franchise Wastage '!C1261)</f>
        <v>85</v>
      </c>
      <c r="U1261" s="13">
        <f>SUMIFS('Shop Wastage+CS Margin'!A:A,'Shop Wastage+CS Margin'!D:D,'Franchise Wastage '!D1261,'Shop Wastage+CS Margin'!C:C,'Franchise Wastage '!C1261)</f>
        <v>5</v>
      </c>
      <c r="V1261" s="16">
        <f t="shared" si="197"/>
        <v>59.833333333333336</v>
      </c>
      <c r="W1261" s="3">
        <v>60</v>
      </c>
      <c r="X1261" s="7">
        <f t="shared" si="198"/>
        <v>5.4166666666666643</v>
      </c>
      <c r="Y1261" s="7">
        <f t="shared" si="199"/>
        <v>30.416666666666664</v>
      </c>
      <c r="Z1261" s="3"/>
      <c r="AA1261" s="18">
        <f>SUMIFS(Sheet3!C:C,Sheet3!B:B,'Franchise Wastage '!D1261,Sheet3!A:A,'Franchise Wastage '!#REF!)</f>
        <v>0</v>
      </c>
      <c r="AC1261" s="3">
        <f t="shared" si="200"/>
        <v>25</v>
      </c>
    </row>
    <row r="1262" spans="1:29" x14ac:dyDescent="0.25">
      <c r="A1262" s="3"/>
      <c r="B1262" s="3" t="s">
        <v>2166</v>
      </c>
      <c r="C1262" s="20" t="s">
        <v>443</v>
      </c>
      <c r="D1262" s="20" t="s">
        <v>569</v>
      </c>
      <c r="E1262" s="3">
        <v>65</v>
      </c>
      <c r="F1262" s="3">
        <v>4</v>
      </c>
      <c r="G1262" s="3" t="s">
        <v>10</v>
      </c>
      <c r="H1262" s="3">
        <v>20</v>
      </c>
      <c r="I1262" s="21"/>
      <c r="J1262" s="21">
        <v>1000</v>
      </c>
      <c r="K1262" s="5">
        <f t="shared" si="194"/>
        <v>6.666666666666667</v>
      </c>
      <c r="L1262" s="6">
        <f t="shared" si="195"/>
        <v>0</v>
      </c>
      <c r="M1262" s="3"/>
      <c r="N1262" s="11">
        <f t="shared" si="193"/>
        <v>26.666666666666668</v>
      </c>
      <c r="O1262" s="21"/>
      <c r="P1262" s="5">
        <v>1</v>
      </c>
      <c r="Q1262" s="5">
        <v>0.25</v>
      </c>
      <c r="R1262" s="12">
        <f t="shared" si="196"/>
        <v>27.916666666666668</v>
      </c>
      <c r="S1262" s="3"/>
      <c r="T1262" s="21">
        <f>SUMIFS('Shop Wastage+CS Margin'!F:F,'Shop Wastage+CS Margin'!D:D,'Franchise Wastage '!D1262,'Shop Wastage+CS Margin'!C:C,'Franchise Wastage '!C1262)</f>
        <v>57</v>
      </c>
      <c r="U1262" s="13">
        <f>SUMIFS('Shop Wastage+CS Margin'!A:A,'Shop Wastage+CS Margin'!D:D,'Franchise Wastage '!D1262,'Shop Wastage+CS Margin'!C:C,'Franchise Wastage '!C1262)</f>
        <v>5</v>
      </c>
      <c r="V1262" s="16">
        <f t="shared" si="197"/>
        <v>33.166666666666671</v>
      </c>
      <c r="W1262" s="3">
        <v>33</v>
      </c>
      <c r="X1262" s="7">
        <f t="shared" si="198"/>
        <v>5.0833333333333321</v>
      </c>
      <c r="Y1262" s="7">
        <f t="shared" si="199"/>
        <v>29.083333333333332</v>
      </c>
      <c r="Z1262" s="3"/>
      <c r="AA1262" s="18">
        <f>SUMIFS(Sheet3!C:C,Sheet3!B:B,'Franchise Wastage '!D1262,Sheet3!A:A,'Franchise Wastage '!#REF!)</f>
        <v>0</v>
      </c>
      <c r="AC1262" s="3">
        <f t="shared" si="200"/>
        <v>24</v>
      </c>
    </row>
    <row r="1263" spans="1:29" x14ac:dyDescent="0.25">
      <c r="A1263" s="3"/>
      <c r="B1263" s="3" t="s">
        <v>2166</v>
      </c>
      <c r="C1263" s="20" t="s">
        <v>443</v>
      </c>
      <c r="D1263" s="20" t="s">
        <v>578</v>
      </c>
      <c r="E1263" s="3">
        <v>85</v>
      </c>
      <c r="F1263" s="3">
        <v>14</v>
      </c>
      <c r="G1263" s="3" t="s">
        <v>10</v>
      </c>
      <c r="H1263" s="3">
        <v>15</v>
      </c>
      <c r="I1263" s="21"/>
      <c r="J1263" s="21">
        <v>1000</v>
      </c>
      <c r="K1263" s="5">
        <f t="shared" si="194"/>
        <v>23.333333333333332</v>
      </c>
      <c r="L1263" s="6">
        <f t="shared" si="195"/>
        <v>0</v>
      </c>
      <c r="M1263" s="3"/>
      <c r="N1263" s="11">
        <f t="shared" si="193"/>
        <v>38.333333333333329</v>
      </c>
      <c r="O1263" s="21"/>
      <c r="P1263" s="5">
        <v>1</v>
      </c>
      <c r="Q1263" s="5">
        <v>0.25</v>
      </c>
      <c r="R1263" s="12">
        <f t="shared" si="196"/>
        <v>39.583333333333329</v>
      </c>
      <c r="S1263" s="3"/>
      <c r="T1263" s="21">
        <f>SUMIFS('Shop Wastage+CS Margin'!F:F,'Shop Wastage+CS Margin'!D:D,'Franchise Wastage '!D1263,'Shop Wastage+CS Margin'!C:C,'Franchise Wastage '!C1263)</f>
        <v>45</v>
      </c>
      <c r="U1263" s="13">
        <f>SUMIFS('Shop Wastage+CS Margin'!A:A,'Shop Wastage+CS Margin'!D:D,'Franchise Wastage '!D1263,'Shop Wastage+CS Margin'!C:C,'Franchise Wastage '!C1263)</f>
        <v>5</v>
      </c>
      <c r="V1263" s="16">
        <f t="shared" si="197"/>
        <v>44.833333333333329</v>
      </c>
      <c r="W1263" s="3">
        <v>40</v>
      </c>
      <c r="X1263" s="7">
        <f t="shared" si="198"/>
        <v>0.4166666666666714</v>
      </c>
      <c r="Y1263" s="7">
        <f t="shared" si="199"/>
        <v>5.4166666666666714</v>
      </c>
      <c r="Z1263" s="3"/>
      <c r="AA1263" s="18">
        <f>SUMIFS(Sheet3!C:C,Sheet3!B:B,'Franchise Wastage '!D1263,Sheet3!A:A,'Franchise Wastage '!#REF!)</f>
        <v>0</v>
      </c>
      <c r="AC1263" s="3">
        <f t="shared" si="200"/>
        <v>5</v>
      </c>
    </row>
    <row r="1264" spans="1:29" x14ac:dyDescent="0.25">
      <c r="A1264" s="3"/>
      <c r="B1264" s="3" t="s">
        <v>2167</v>
      </c>
      <c r="C1264" s="20" t="s">
        <v>56</v>
      </c>
      <c r="D1264" s="20" t="s">
        <v>60</v>
      </c>
      <c r="E1264" s="3">
        <v>70</v>
      </c>
      <c r="F1264" s="3">
        <v>1.1000000000000001</v>
      </c>
      <c r="G1264" s="3" t="s">
        <v>10</v>
      </c>
      <c r="H1264" s="3">
        <v>14</v>
      </c>
      <c r="I1264" s="21"/>
      <c r="J1264" s="21">
        <v>1000</v>
      </c>
      <c r="K1264" s="5">
        <f t="shared" si="194"/>
        <v>1.8333333333333333</v>
      </c>
      <c r="L1264" s="6">
        <f t="shared" si="195"/>
        <v>0</v>
      </c>
      <c r="M1264" s="3"/>
      <c r="N1264" s="11">
        <f t="shared" si="193"/>
        <v>15.833333333333334</v>
      </c>
      <c r="O1264" s="21"/>
      <c r="P1264" s="5">
        <v>1</v>
      </c>
      <c r="Q1264" s="5">
        <v>0.25</v>
      </c>
      <c r="R1264" s="12">
        <f t="shared" si="196"/>
        <v>17.083333333333336</v>
      </c>
      <c r="S1264" s="3"/>
      <c r="T1264" s="21">
        <f>SUMIFS('Shop Wastage+CS Margin'!F:F,'Shop Wastage+CS Margin'!D:D,'Franchise Wastage '!D1264,'Shop Wastage+CS Margin'!C:C,'Franchise Wastage '!C1264)</f>
        <v>33</v>
      </c>
      <c r="U1264" s="13">
        <f>SUMIFS('Shop Wastage+CS Margin'!A:A,'Shop Wastage+CS Margin'!D:D,'Franchise Wastage '!D1264,'Shop Wastage+CS Margin'!C:C,'Franchise Wastage '!C1264)</f>
        <v>5</v>
      </c>
      <c r="V1264" s="16">
        <f t="shared" si="197"/>
        <v>22.333333333333336</v>
      </c>
      <c r="W1264" s="3">
        <v>23</v>
      </c>
      <c r="X1264" s="7">
        <f t="shared" si="198"/>
        <v>5.9166666666666643</v>
      </c>
      <c r="Y1264" s="7">
        <f t="shared" si="199"/>
        <v>15.916666666666664</v>
      </c>
      <c r="Z1264" s="3"/>
      <c r="AA1264" s="18">
        <f>SUMIFS(Sheet3!C:C,Sheet3!B:B,'Franchise Wastage '!D1264,Sheet3!A:A,'Franchise Wastage '!#REF!)</f>
        <v>0</v>
      </c>
      <c r="AC1264" s="3">
        <f t="shared" si="200"/>
        <v>10</v>
      </c>
    </row>
    <row r="1265" spans="1:29" x14ac:dyDescent="0.25">
      <c r="A1265" s="3"/>
      <c r="B1265" s="3" t="s">
        <v>2167</v>
      </c>
      <c r="C1265" s="20" t="s">
        <v>82</v>
      </c>
      <c r="D1265" s="20" t="s">
        <v>244</v>
      </c>
      <c r="E1265" s="3">
        <v>70</v>
      </c>
      <c r="F1265" s="3">
        <v>0.6</v>
      </c>
      <c r="G1265" s="3" t="s">
        <v>10</v>
      </c>
      <c r="H1265" s="3">
        <v>12.5</v>
      </c>
      <c r="I1265" s="21"/>
      <c r="J1265" s="21">
        <v>1000</v>
      </c>
      <c r="K1265" s="5">
        <f t="shared" si="194"/>
        <v>1</v>
      </c>
      <c r="L1265" s="6">
        <f t="shared" si="195"/>
        <v>0</v>
      </c>
      <c r="M1265" s="3"/>
      <c r="N1265" s="11">
        <f t="shared" si="193"/>
        <v>13.5</v>
      </c>
      <c r="O1265" s="21"/>
      <c r="P1265" s="5">
        <v>1</v>
      </c>
      <c r="Q1265" s="5">
        <v>0.25</v>
      </c>
      <c r="R1265" s="12">
        <f t="shared" si="196"/>
        <v>14.75</v>
      </c>
      <c r="S1265" s="3"/>
      <c r="T1265" s="21">
        <f>SUMIFS('Shop Wastage+CS Margin'!F:F,'Shop Wastage+CS Margin'!D:D,'Franchise Wastage '!D1265,'Shop Wastage+CS Margin'!C:C,'Franchise Wastage '!C1265)</f>
        <v>33</v>
      </c>
      <c r="U1265" s="13">
        <f>SUMIFS('Shop Wastage+CS Margin'!A:A,'Shop Wastage+CS Margin'!D:D,'Franchise Wastage '!D1265,'Shop Wastage+CS Margin'!C:C,'Franchise Wastage '!C1265)</f>
        <v>5</v>
      </c>
      <c r="V1265" s="16">
        <f t="shared" si="197"/>
        <v>20</v>
      </c>
      <c r="W1265" s="3">
        <v>20</v>
      </c>
      <c r="X1265" s="7">
        <f t="shared" si="198"/>
        <v>5.25</v>
      </c>
      <c r="Y1265" s="7">
        <f t="shared" si="199"/>
        <v>18.25</v>
      </c>
      <c r="Z1265" s="3"/>
      <c r="AA1265" s="18">
        <f>SUMIFS(Sheet3!C:C,Sheet3!B:B,'Franchise Wastage '!D1265,Sheet3!A:A,'Franchise Wastage '!#REF!)</f>
        <v>0</v>
      </c>
      <c r="AC1265" s="3">
        <f t="shared" si="200"/>
        <v>13</v>
      </c>
    </row>
    <row r="1266" spans="1:29" x14ac:dyDescent="0.25">
      <c r="A1266" s="3"/>
      <c r="B1266" s="3" t="s">
        <v>2167</v>
      </c>
      <c r="C1266" s="20" t="s">
        <v>82</v>
      </c>
      <c r="D1266" s="20" t="s">
        <v>245</v>
      </c>
      <c r="E1266" s="3">
        <v>70</v>
      </c>
      <c r="F1266" s="3">
        <v>0.6</v>
      </c>
      <c r="G1266" s="3" t="s">
        <v>10</v>
      </c>
      <c r="H1266" s="3">
        <v>12.5</v>
      </c>
      <c r="I1266" s="21"/>
      <c r="J1266" s="21">
        <v>1000</v>
      </c>
      <c r="K1266" s="5">
        <f t="shared" si="194"/>
        <v>1</v>
      </c>
      <c r="L1266" s="6">
        <f t="shared" si="195"/>
        <v>0</v>
      </c>
      <c r="M1266" s="3"/>
      <c r="N1266" s="11">
        <f t="shared" si="193"/>
        <v>13.5</v>
      </c>
      <c r="O1266" s="21"/>
      <c r="P1266" s="5">
        <v>1</v>
      </c>
      <c r="Q1266" s="5">
        <v>0.25</v>
      </c>
      <c r="R1266" s="12">
        <f t="shared" si="196"/>
        <v>14.75</v>
      </c>
      <c r="S1266" s="3"/>
      <c r="T1266" s="21">
        <f>SUMIFS('Shop Wastage+CS Margin'!F:F,'Shop Wastage+CS Margin'!D:D,'Franchise Wastage '!D1266,'Shop Wastage+CS Margin'!C:C,'Franchise Wastage '!C1266)</f>
        <v>32</v>
      </c>
      <c r="U1266" s="13">
        <f>SUMIFS('Shop Wastage+CS Margin'!A:A,'Shop Wastage+CS Margin'!D:D,'Franchise Wastage '!D1266,'Shop Wastage+CS Margin'!C:C,'Franchise Wastage '!C1266)</f>
        <v>5</v>
      </c>
      <c r="V1266" s="16">
        <f t="shared" si="197"/>
        <v>20</v>
      </c>
      <c r="W1266" s="3">
        <v>20</v>
      </c>
      <c r="X1266" s="7">
        <f t="shared" si="198"/>
        <v>5.25</v>
      </c>
      <c r="Y1266" s="7">
        <f t="shared" si="199"/>
        <v>17.25</v>
      </c>
      <c r="Z1266" s="3"/>
      <c r="AA1266" s="18">
        <f>SUMIFS(Sheet3!C:C,Sheet3!B:B,'Franchise Wastage '!D1266,Sheet3!A:A,'Franchise Wastage '!#REF!)</f>
        <v>0</v>
      </c>
      <c r="AC1266" s="3">
        <f t="shared" si="200"/>
        <v>12</v>
      </c>
    </row>
    <row r="1267" spans="1:29" x14ac:dyDescent="0.25">
      <c r="A1267" s="3"/>
      <c r="B1267" s="3" t="s">
        <v>2167</v>
      </c>
      <c r="C1267" s="20" t="s">
        <v>82</v>
      </c>
      <c r="D1267" s="20" t="s">
        <v>246</v>
      </c>
      <c r="E1267" s="3">
        <v>70</v>
      </c>
      <c r="F1267" s="3">
        <v>0.6</v>
      </c>
      <c r="G1267" s="3" t="s">
        <v>10</v>
      </c>
      <c r="H1267" s="3">
        <v>12.5</v>
      </c>
      <c r="I1267" s="21"/>
      <c r="J1267" s="21">
        <v>1000</v>
      </c>
      <c r="K1267" s="5">
        <f t="shared" si="194"/>
        <v>1</v>
      </c>
      <c r="L1267" s="6">
        <f t="shared" si="195"/>
        <v>0</v>
      </c>
      <c r="M1267" s="3"/>
      <c r="N1267" s="11">
        <f t="shared" si="193"/>
        <v>13.5</v>
      </c>
      <c r="O1267" s="21"/>
      <c r="P1267" s="5">
        <v>1</v>
      </c>
      <c r="Q1267" s="5">
        <v>0.25</v>
      </c>
      <c r="R1267" s="12">
        <f t="shared" si="196"/>
        <v>14.75</v>
      </c>
      <c r="S1267" s="3"/>
      <c r="T1267" s="21">
        <f>SUMIFS('Shop Wastage+CS Margin'!F:F,'Shop Wastage+CS Margin'!D:D,'Franchise Wastage '!D1267,'Shop Wastage+CS Margin'!C:C,'Franchise Wastage '!C1267)</f>
        <v>32</v>
      </c>
      <c r="U1267" s="13">
        <f>SUMIFS('Shop Wastage+CS Margin'!A:A,'Shop Wastage+CS Margin'!D:D,'Franchise Wastage '!D1267,'Shop Wastage+CS Margin'!C:C,'Franchise Wastage '!C1267)</f>
        <v>5</v>
      </c>
      <c r="V1267" s="16">
        <f t="shared" si="197"/>
        <v>20</v>
      </c>
      <c r="W1267" s="3">
        <v>20</v>
      </c>
      <c r="X1267" s="7">
        <f t="shared" si="198"/>
        <v>5.25</v>
      </c>
      <c r="Y1267" s="7">
        <f t="shared" si="199"/>
        <v>17.25</v>
      </c>
      <c r="Z1267" s="3"/>
      <c r="AA1267" s="18">
        <f>SUMIFS(Sheet3!C:C,Sheet3!B:B,'Franchise Wastage '!D1267,Sheet3!A:A,'Franchise Wastage '!#REF!)</f>
        <v>0</v>
      </c>
      <c r="AC1267" s="3">
        <f t="shared" si="200"/>
        <v>12</v>
      </c>
    </row>
    <row r="1268" spans="1:29" x14ac:dyDescent="0.25">
      <c r="A1268" s="3"/>
      <c r="B1268" s="3" t="s">
        <v>2167</v>
      </c>
      <c r="C1268" s="20" t="s">
        <v>82</v>
      </c>
      <c r="D1268" s="20" t="s">
        <v>247</v>
      </c>
      <c r="E1268" s="3">
        <v>70</v>
      </c>
      <c r="F1268" s="3">
        <v>0.6</v>
      </c>
      <c r="G1268" s="3" t="s">
        <v>10</v>
      </c>
      <c r="H1268" s="3">
        <v>12.5</v>
      </c>
      <c r="I1268" s="21"/>
      <c r="J1268" s="21">
        <v>1000</v>
      </c>
      <c r="K1268" s="5">
        <f t="shared" si="194"/>
        <v>1</v>
      </c>
      <c r="L1268" s="6">
        <f t="shared" si="195"/>
        <v>0</v>
      </c>
      <c r="M1268" s="3"/>
      <c r="N1268" s="11">
        <f t="shared" si="193"/>
        <v>13.5</v>
      </c>
      <c r="O1268" s="21"/>
      <c r="P1268" s="5">
        <v>1</v>
      </c>
      <c r="Q1268" s="5">
        <v>0.25</v>
      </c>
      <c r="R1268" s="12">
        <f t="shared" si="196"/>
        <v>14.75</v>
      </c>
      <c r="S1268" s="3"/>
      <c r="T1268" s="21">
        <f>SUMIFS('Shop Wastage+CS Margin'!F:F,'Shop Wastage+CS Margin'!D:D,'Franchise Wastage '!D1268,'Shop Wastage+CS Margin'!C:C,'Franchise Wastage '!C1268)</f>
        <v>32</v>
      </c>
      <c r="U1268" s="13">
        <f>SUMIFS('Shop Wastage+CS Margin'!A:A,'Shop Wastage+CS Margin'!D:D,'Franchise Wastage '!D1268,'Shop Wastage+CS Margin'!C:C,'Franchise Wastage '!C1268)</f>
        <v>5</v>
      </c>
      <c r="V1268" s="16">
        <f t="shared" si="197"/>
        <v>20</v>
      </c>
      <c r="W1268" s="3">
        <v>20</v>
      </c>
      <c r="X1268" s="7">
        <f t="shared" si="198"/>
        <v>5.25</v>
      </c>
      <c r="Y1268" s="7">
        <f t="shared" si="199"/>
        <v>17.25</v>
      </c>
      <c r="Z1268" s="3"/>
      <c r="AA1268" s="18">
        <f>SUMIFS(Sheet3!C:C,Sheet3!B:B,'Franchise Wastage '!D1268,Sheet3!A:A,'Franchise Wastage '!#REF!)</f>
        <v>0</v>
      </c>
      <c r="AC1268" s="3">
        <f t="shared" si="200"/>
        <v>12</v>
      </c>
    </row>
    <row r="1269" spans="1:29" x14ac:dyDescent="0.25">
      <c r="A1269" s="3"/>
      <c r="B1269" s="3" t="s">
        <v>2144</v>
      </c>
      <c r="C1269" s="20" t="s">
        <v>588</v>
      </c>
      <c r="D1269" s="20" t="s">
        <v>589</v>
      </c>
      <c r="E1269" s="3">
        <v>60</v>
      </c>
      <c r="F1269" s="3">
        <v>40</v>
      </c>
      <c r="G1269" s="3" t="s">
        <v>20</v>
      </c>
      <c r="H1269" s="3">
        <v>16</v>
      </c>
      <c r="I1269" s="21"/>
      <c r="J1269" s="21">
        <v>5</v>
      </c>
      <c r="K1269" s="5">
        <f t="shared" si="194"/>
        <v>0</v>
      </c>
      <c r="L1269" s="6">
        <f t="shared" si="195"/>
        <v>13.333333333333334</v>
      </c>
      <c r="M1269" s="3"/>
      <c r="N1269" s="11">
        <f t="shared" si="193"/>
        <v>29.333333333333336</v>
      </c>
      <c r="O1269" s="21"/>
      <c r="P1269" s="5">
        <v>1</v>
      </c>
      <c r="Q1269" s="5">
        <v>0.25</v>
      </c>
      <c r="R1269" s="12">
        <f t="shared" si="196"/>
        <v>30.583333333333336</v>
      </c>
      <c r="S1269" s="3"/>
      <c r="T1269" s="21">
        <f>SUMIFS('Shop Wastage+CS Margin'!F:F,'Shop Wastage+CS Margin'!D:D,'Franchise Wastage '!D1269,'Shop Wastage+CS Margin'!C:C,'Franchise Wastage '!C1269)</f>
        <v>52</v>
      </c>
      <c r="U1269" s="13">
        <f>SUMIFS('Shop Wastage+CS Margin'!A:A,'Shop Wastage+CS Margin'!D:D,'Franchise Wastage '!D1269,'Shop Wastage+CS Margin'!C:C,'Franchise Wastage '!C1269)</f>
        <v>5</v>
      </c>
      <c r="V1269" s="16">
        <f t="shared" si="197"/>
        <v>35.833333333333336</v>
      </c>
      <c r="W1269" s="3">
        <v>36</v>
      </c>
      <c r="X1269" s="7">
        <f t="shared" si="198"/>
        <v>5.4166666666666643</v>
      </c>
      <c r="Y1269" s="7">
        <f t="shared" si="199"/>
        <v>21.416666666666664</v>
      </c>
      <c r="Z1269" s="3"/>
      <c r="AA1269" s="18">
        <f>SUMIFS(Sheet3!C:C,Sheet3!B:B,'Franchise Wastage '!D1269,Sheet3!A:A,'Franchise Wastage '!#REF!)</f>
        <v>0</v>
      </c>
      <c r="AC1269" s="3">
        <f t="shared" si="200"/>
        <v>16</v>
      </c>
    </row>
    <row r="1270" spans="1:29" x14ac:dyDescent="0.25">
      <c r="A1270" s="3"/>
      <c r="B1270" s="3" t="s">
        <v>2169</v>
      </c>
      <c r="C1270" s="20" t="s">
        <v>525</v>
      </c>
      <c r="D1270" s="20" t="s">
        <v>533</v>
      </c>
      <c r="E1270" s="3">
        <v>65</v>
      </c>
      <c r="F1270" s="3">
        <v>1.5</v>
      </c>
      <c r="G1270" s="3" t="s">
        <v>10</v>
      </c>
      <c r="H1270" s="3">
        <v>11</v>
      </c>
      <c r="I1270" s="21"/>
      <c r="J1270" s="21">
        <v>1000</v>
      </c>
      <c r="K1270" s="5">
        <f t="shared" si="194"/>
        <v>2.5</v>
      </c>
      <c r="L1270" s="6">
        <f t="shared" si="195"/>
        <v>0</v>
      </c>
      <c r="M1270" s="3"/>
      <c r="N1270" s="11">
        <f t="shared" si="193"/>
        <v>13.5</v>
      </c>
      <c r="O1270" s="21"/>
      <c r="P1270" s="5">
        <v>1</v>
      </c>
      <c r="Q1270" s="5">
        <v>0.25</v>
      </c>
      <c r="R1270" s="12">
        <f t="shared" si="196"/>
        <v>14.75</v>
      </c>
      <c r="S1270" s="3"/>
      <c r="T1270" s="21">
        <f>SUMIFS('Shop Wastage+CS Margin'!F:F,'Shop Wastage+CS Margin'!D:D,'Franchise Wastage '!D1270,'Shop Wastage+CS Margin'!C:C,'Franchise Wastage '!C1270)</f>
        <v>34</v>
      </c>
      <c r="U1270" s="13">
        <f>SUMIFS('Shop Wastage+CS Margin'!A:A,'Shop Wastage+CS Margin'!D:D,'Franchise Wastage '!D1270,'Shop Wastage+CS Margin'!C:C,'Franchise Wastage '!C1270)</f>
        <v>5</v>
      </c>
      <c r="V1270" s="16">
        <f t="shared" si="197"/>
        <v>20</v>
      </c>
      <c r="W1270" s="3">
        <v>20</v>
      </c>
      <c r="X1270" s="7">
        <f t="shared" si="198"/>
        <v>5.25</v>
      </c>
      <c r="Y1270" s="7">
        <f t="shared" si="199"/>
        <v>19.25</v>
      </c>
      <c r="Z1270" s="3"/>
      <c r="AA1270" s="18">
        <f>SUMIFS(Sheet3!C:C,Sheet3!B:B,'Franchise Wastage '!D1270,Sheet3!A:A,'Franchise Wastage '!#REF!)</f>
        <v>0</v>
      </c>
      <c r="AC1270" s="3">
        <f t="shared" si="200"/>
        <v>14</v>
      </c>
    </row>
    <row r="1271" spans="1:29" x14ac:dyDescent="0.25">
      <c r="A1271" s="3"/>
      <c r="B1271" s="3" t="s">
        <v>2169</v>
      </c>
      <c r="C1271" s="20" t="s">
        <v>82</v>
      </c>
      <c r="D1271" s="20" t="s">
        <v>626</v>
      </c>
      <c r="E1271" s="3">
        <v>70</v>
      </c>
      <c r="F1271" s="3">
        <v>1.5</v>
      </c>
      <c r="G1271" s="3" t="s">
        <v>10</v>
      </c>
      <c r="H1271" s="3">
        <v>11</v>
      </c>
      <c r="I1271" s="21"/>
      <c r="J1271" s="21">
        <v>1000</v>
      </c>
      <c r="K1271" s="5">
        <f t="shared" si="194"/>
        <v>2.5</v>
      </c>
      <c r="L1271" s="6">
        <f t="shared" si="195"/>
        <v>0</v>
      </c>
      <c r="M1271" s="3"/>
      <c r="N1271" s="11">
        <f t="shared" ref="N1271:N1282" si="201">VALUE(K1271+L1271+H1271)</f>
        <v>13.5</v>
      </c>
      <c r="O1271" s="21"/>
      <c r="P1271" s="5">
        <v>1</v>
      </c>
      <c r="Q1271" s="5">
        <v>0.25</v>
      </c>
      <c r="R1271" s="12">
        <f t="shared" si="196"/>
        <v>14.75</v>
      </c>
      <c r="S1271" s="3"/>
      <c r="T1271" s="21">
        <f>SUMIFS('Shop Wastage+CS Margin'!F:F,'Shop Wastage+CS Margin'!D:D,'Franchise Wastage '!D1271,'Shop Wastage+CS Margin'!C:C,'Franchise Wastage '!C1271)</f>
        <v>32</v>
      </c>
      <c r="U1271" s="13">
        <f>SUMIFS('Shop Wastage+CS Margin'!A:A,'Shop Wastage+CS Margin'!D:D,'Franchise Wastage '!D1271,'Shop Wastage+CS Margin'!C:C,'Franchise Wastage '!C1271)</f>
        <v>5</v>
      </c>
      <c r="V1271" s="16">
        <f t="shared" si="197"/>
        <v>20</v>
      </c>
      <c r="W1271" s="3">
        <v>20</v>
      </c>
      <c r="X1271" s="7">
        <f t="shared" si="198"/>
        <v>5.25</v>
      </c>
      <c r="Y1271" s="7">
        <f t="shared" si="199"/>
        <v>17.25</v>
      </c>
      <c r="Z1271" s="3"/>
      <c r="AA1271" s="18">
        <f>SUMIFS(Sheet3!C:C,Sheet3!B:B,'Franchise Wastage '!D1271,Sheet3!A:A,'Franchise Wastage '!#REF!)</f>
        <v>0</v>
      </c>
      <c r="AC1271" s="3">
        <f t="shared" si="200"/>
        <v>12</v>
      </c>
    </row>
    <row r="1272" spans="1:29" x14ac:dyDescent="0.25">
      <c r="A1272" s="3"/>
      <c r="B1272" s="3" t="s">
        <v>630</v>
      </c>
      <c r="C1272" s="20" t="s">
        <v>158</v>
      </c>
      <c r="D1272" s="20" t="s">
        <v>186</v>
      </c>
      <c r="E1272" s="3">
        <v>65</v>
      </c>
      <c r="F1272" s="3">
        <v>1.3</v>
      </c>
      <c r="G1272" s="3" t="s">
        <v>10</v>
      </c>
      <c r="H1272" s="3">
        <v>13</v>
      </c>
      <c r="I1272" s="21"/>
      <c r="J1272" s="21">
        <v>1000</v>
      </c>
      <c r="K1272" s="5">
        <f t="shared" ref="K1272:K1282" si="202">((IF(G1272="Net Wt",F1272,"0"))*J1272)/($D$1*10)</f>
        <v>2.1666666666666665</v>
      </c>
      <c r="L1272" s="6">
        <f t="shared" ref="L1272:L1282" si="203">(((IF(G1272="Pcs",F1272,"0"))/J1272)*1000)/($D$1*10)</f>
        <v>0</v>
      </c>
      <c r="M1272" s="3"/>
      <c r="N1272" s="11">
        <f t="shared" si="201"/>
        <v>15.166666666666666</v>
      </c>
      <c r="O1272" s="21"/>
      <c r="P1272" s="5">
        <v>1</v>
      </c>
      <c r="Q1272" s="5">
        <v>0.25</v>
      </c>
      <c r="R1272" s="12">
        <f t="shared" ref="R1272:R1282" si="204">N1272+P1272+Q1272</f>
        <v>16.416666666666664</v>
      </c>
      <c r="S1272" s="3"/>
      <c r="T1272" s="21">
        <f>SUMIFS('Shop Wastage+CS Margin'!F:F,'Shop Wastage+CS Margin'!D:D,'Franchise Wastage '!D1272,'Shop Wastage+CS Margin'!C:C,'Franchise Wastage '!C1272)</f>
        <v>30</v>
      </c>
      <c r="U1272" s="13">
        <f>SUMIFS('Shop Wastage+CS Margin'!A:A,'Shop Wastage+CS Margin'!D:D,'Franchise Wastage '!D1272,'Shop Wastage+CS Margin'!C:C,'Franchise Wastage '!C1272)</f>
        <v>5</v>
      </c>
      <c r="V1272" s="16">
        <f t="shared" ref="V1272:V1282" si="205">R1272+U1272+Q1272</f>
        <v>21.666666666666664</v>
      </c>
      <c r="W1272" s="3">
        <v>21</v>
      </c>
      <c r="X1272" s="7">
        <f t="shared" ref="X1272:X1282" si="206">W1272-R1272</f>
        <v>4.5833333333333357</v>
      </c>
      <c r="Y1272" s="7">
        <f t="shared" ref="Y1272:Y1282" si="207">VALUE(T1272-R1272)</f>
        <v>13.583333333333336</v>
      </c>
      <c r="Z1272" s="3"/>
      <c r="AA1272" s="18">
        <f>SUMIFS(Sheet3!C:C,Sheet3!B:B,'Franchise Wastage '!D1272,Sheet3!A:A,'Franchise Wastage '!#REF!)</f>
        <v>0</v>
      </c>
      <c r="AC1272" s="3">
        <f t="shared" si="200"/>
        <v>9</v>
      </c>
    </row>
    <row r="1273" spans="1:29" x14ac:dyDescent="0.25">
      <c r="A1273" s="3"/>
      <c r="B1273" s="3" t="s">
        <v>630</v>
      </c>
      <c r="C1273" s="20" t="s">
        <v>160</v>
      </c>
      <c r="D1273" s="20" t="s">
        <v>488</v>
      </c>
      <c r="E1273" s="3">
        <v>65</v>
      </c>
      <c r="F1273" s="3">
        <v>1</v>
      </c>
      <c r="G1273" s="3" t="s">
        <v>10</v>
      </c>
      <c r="H1273" s="3">
        <v>13</v>
      </c>
      <c r="I1273" s="21"/>
      <c r="J1273" s="21">
        <v>1000</v>
      </c>
      <c r="K1273" s="5">
        <f t="shared" si="202"/>
        <v>1.6666666666666667</v>
      </c>
      <c r="L1273" s="6">
        <f t="shared" si="203"/>
        <v>0</v>
      </c>
      <c r="M1273" s="3"/>
      <c r="N1273" s="11">
        <f t="shared" si="201"/>
        <v>14.666666666666666</v>
      </c>
      <c r="O1273" s="21"/>
      <c r="P1273" s="5">
        <v>1</v>
      </c>
      <c r="Q1273" s="5">
        <v>0.25</v>
      </c>
      <c r="R1273" s="12">
        <f t="shared" si="204"/>
        <v>15.916666666666666</v>
      </c>
      <c r="S1273" s="3"/>
      <c r="T1273" s="21">
        <f>SUMIFS('Shop Wastage+CS Margin'!F:F,'Shop Wastage+CS Margin'!D:D,'Franchise Wastage '!D1273,'Shop Wastage+CS Margin'!C:C,'Franchise Wastage '!C1273)</f>
        <v>35</v>
      </c>
      <c r="U1273" s="13">
        <f>SUMIFS('Shop Wastage+CS Margin'!A:A,'Shop Wastage+CS Margin'!D:D,'Franchise Wastage '!D1273,'Shop Wastage+CS Margin'!C:C,'Franchise Wastage '!C1273)</f>
        <v>5</v>
      </c>
      <c r="V1273" s="16">
        <f t="shared" si="205"/>
        <v>21.166666666666664</v>
      </c>
      <c r="W1273" s="3">
        <v>21</v>
      </c>
      <c r="X1273" s="7">
        <f t="shared" si="206"/>
        <v>5.0833333333333339</v>
      </c>
      <c r="Y1273" s="7">
        <f t="shared" si="207"/>
        <v>19.083333333333336</v>
      </c>
      <c r="Z1273" s="3"/>
      <c r="AA1273" s="18">
        <f>SUMIFS(Sheet3!C:C,Sheet3!B:B,'Franchise Wastage '!D1273,Sheet3!A:A,'Franchise Wastage '!#REF!)</f>
        <v>0</v>
      </c>
      <c r="AC1273" s="3">
        <f t="shared" si="200"/>
        <v>14</v>
      </c>
    </row>
    <row r="1274" spans="1:29" x14ac:dyDescent="0.25">
      <c r="A1274" s="3"/>
      <c r="B1274" s="3" t="s">
        <v>630</v>
      </c>
      <c r="C1274" s="20" t="s">
        <v>164</v>
      </c>
      <c r="D1274" s="20" t="s">
        <v>493</v>
      </c>
      <c r="E1274" s="3">
        <v>65</v>
      </c>
      <c r="F1274" s="3">
        <v>0.65</v>
      </c>
      <c r="G1274" s="3" t="s">
        <v>10</v>
      </c>
      <c r="H1274" s="3">
        <v>11</v>
      </c>
      <c r="I1274" s="21"/>
      <c r="J1274" s="21">
        <v>1000</v>
      </c>
      <c r="K1274" s="5">
        <f t="shared" si="202"/>
        <v>1.0833333333333333</v>
      </c>
      <c r="L1274" s="6">
        <f t="shared" si="203"/>
        <v>0</v>
      </c>
      <c r="M1274" s="3"/>
      <c r="N1274" s="11">
        <f t="shared" si="201"/>
        <v>12.083333333333334</v>
      </c>
      <c r="O1274" s="21"/>
      <c r="P1274" s="5">
        <v>1</v>
      </c>
      <c r="Q1274" s="5">
        <v>0.25</v>
      </c>
      <c r="R1274" s="12">
        <f t="shared" si="204"/>
        <v>13.333333333333334</v>
      </c>
      <c r="S1274" s="3"/>
      <c r="T1274" s="21">
        <f>SUMIFS('Shop Wastage+CS Margin'!F:F,'Shop Wastage+CS Margin'!D:D,'Franchise Wastage '!D1274,'Shop Wastage+CS Margin'!C:C,'Franchise Wastage '!C1274)</f>
        <v>31</v>
      </c>
      <c r="U1274" s="13">
        <f>SUMIFS('Shop Wastage+CS Margin'!A:A,'Shop Wastage+CS Margin'!D:D,'Franchise Wastage '!D1274,'Shop Wastage+CS Margin'!C:C,'Franchise Wastage '!C1274)</f>
        <v>5</v>
      </c>
      <c r="V1274" s="16">
        <f t="shared" si="205"/>
        <v>18.583333333333336</v>
      </c>
      <c r="W1274" s="3">
        <v>19</v>
      </c>
      <c r="X1274" s="7">
        <f t="shared" si="206"/>
        <v>5.6666666666666661</v>
      </c>
      <c r="Y1274" s="7">
        <f t="shared" si="207"/>
        <v>17.666666666666664</v>
      </c>
      <c r="Z1274" s="3"/>
      <c r="AA1274" s="18">
        <f>SUMIFS(Sheet3!C:C,Sheet3!B:B,'Franchise Wastage '!D1274,Sheet3!A:A,'Franchise Wastage '!#REF!)</f>
        <v>0</v>
      </c>
      <c r="AC1274" s="3">
        <f t="shared" si="200"/>
        <v>12</v>
      </c>
    </row>
    <row r="1275" spans="1:29" x14ac:dyDescent="0.25">
      <c r="A1275" s="3"/>
      <c r="B1275" s="3" t="s">
        <v>630</v>
      </c>
      <c r="C1275" s="20" t="s">
        <v>164</v>
      </c>
      <c r="D1275" s="20" t="s">
        <v>494</v>
      </c>
      <c r="E1275" s="3">
        <v>65</v>
      </c>
      <c r="F1275" s="3">
        <v>0.75</v>
      </c>
      <c r="G1275" s="3" t="s">
        <v>10</v>
      </c>
      <c r="H1275" s="3">
        <v>13</v>
      </c>
      <c r="I1275" s="21"/>
      <c r="J1275" s="21">
        <v>1000</v>
      </c>
      <c r="K1275" s="5">
        <f t="shared" si="202"/>
        <v>1.25</v>
      </c>
      <c r="L1275" s="6">
        <f t="shared" si="203"/>
        <v>0</v>
      </c>
      <c r="M1275" s="3"/>
      <c r="N1275" s="11">
        <f t="shared" si="201"/>
        <v>14.25</v>
      </c>
      <c r="O1275" s="21"/>
      <c r="P1275" s="5">
        <v>1</v>
      </c>
      <c r="Q1275" s="5">
        <v>0.25</v>
      </c>
      <c r="R1275" s="12">
        <f t="shared" si="204"/>
        <v>15.5</v>
      </c>
      <c r="S1275" s="3"/>
      <c r="T1275" s="21">
        <f>SUMIFS('Shop Wastage+CS Margin'!F:F,'Shop Wastage+CS Margin'!D:D,'Franchise Wastage '!D1275,'Shop Wastage+CS Margin'!C:C,'Franchise Wastage '!C1275)</f>
        <v>29</v>
      </c>
      <c r="U1275" s="13">
        <f>SUMIFS('Shop Wastage+CS Margin'!A:A,'Shop Wastage+CS Margin'!D:D,'Franchise Wastage '!D1275,'Shop Wastage+CS Margin'!C:C,'Franchise Wastage '!C1275)</f>
        <v>5</v>
      </c>
      <c r="V1275" s="16">
        <f t="shared" si="205"/>
        <v>20.75</v>
      </c>
      <c r="W1275" s="3">
        <v>21</v>
      </c>
      <c r="X1275" s="7">
        <f t="shared" si="206"/>
        <v>5.5</v>
      </c>
      <c r="Y1275" s="7">
        <f t="shared" si="207"/>
        <v>13.5</v>
      </c>
      <c r="Z1275" s="3"/>
      <c r="AA1275" s="18">
        <f>SUMIFS(Sheet3!C:C,Sheet3!B:B,'Franchise Wastage '!D1275,Sheet3!A:A,'Franchise Wastage '!#REF!)</f>
        <v>0</v>
      </c>
      <c r="AC1275" s="3">
        <f t="shared" si="200"/>
        <v>8</v>
      </c>
    </row>
    <row r="1276" spans="1:29" x14ac:dyDescent="0.25">
      <c r="A1276" s="3"/>
      <c r="B1276" s="3" t="s">
        <v>630</v>
      </c>
      <c r="C1276" s="20" t="s">
        <v>164</v>
      </c>
      <c r="D1276" s="20" t="s">
        <v>604</v>
      </c>
      <c r="E1276" s="3">
        <v>65</v>
      </c>
      <c r="F1276" s="3">
        <v>1.5</v>
      </c>
      <c r="G1276" s="3" t="s">
        <v>10</v>
      </c>
      <c r="H1276" s="3">
        <v>12</v>
      </c>
      <c r="I1276" s="21"/>
      <c r="J1276" s="21">
        <v>1000</v>
      </c>
      <c r="K1276" s="5">
        <f t="shared" si="202"/>
        <v>2.5</v>
      </c>
      <c r="L1276" s="6">
        <f t="shared" si="203"/>
        <v>0</v>
      </c>
      <c r="M1276" s="3"/>
      <c r="N1276" s="11">
        <f t="shared" si="201"/>
        <v>14.5</v>
      </c>
      <c r="O1276" s="21"/>
      <c r="P1276" s="5">
        <v>1</v>
      </c>
      <c r="Q1276" s="5">
        <v>0.25</v>
      </c>
      <c r="R1276" s="12">
        <f t="shared" si="204"/>
        <v>15.75</v>
      </c>
      <c r="S1276" s="3"/>
      <c r="T1276" s="21">
        <f>SUMIFS('Shop Wastage+CS Margin'!F:F,'Shop Wastage+CS Margin'!D:D,'Franchise Wastage '!D1276,'Shop Wastage+CS Margin'!C:C,'Franchise Wastage '!C1276)</f>
        <v>32</v>
      </c>
      <c r="U1276" s="13">
        <f>SUMIFS('Shop Wastage+CS Margin'!A:A,'Shop Wastage+CS Margin'!D:D,'Franchise Wastage '!D1276,'Shop Wastage+CS Margin'!C:C,'Franchise Wastage '!C1276)</f>
        <v>3</v>
      </c>
      <c r="V1276" s="16">
        <f t="shared" si="205"/>
        <v>19</v>
      </c>
      <c r="W1276" s="3">
        <v>19</v>
      </c>
      <c r="X1276" s="7">
        <f t="shared" si="206"/>
        <v>3.25</v>
      </c>
      <c r="Y1276" s="7">
        <f t="shared" si="207"/>
        <v>16.25</v>
      </c>
      <c r="Z1276" s="3"/>
      <c r="AA1276" s="18">
        <f>SUMIFS(Sheet3!C:C,Sheet3!B:B,'Franchise Wastage '!D1276,Sheet3!A:A,'Franchise Wastage '!#REF!)</f>
        <v>0</v>
      </c>
      <c r="AC1276" s="3">
        <f t="shared" si="200"/>
        <v>13</v>
      </c>
    </row>
    <row r="1277" spans="1:29" x14ac:dyDescent="0.25">
      <c r="A1277" s="3"/>
      <c r="B1277" s="3" t="s">
        <v>630</v>
      </c>
      <c r="C1277" s="20" t="s">
        <v>164</v>
      </c>
      <c r="D1277" s="20" t="s">
        <v>496</v>
      </c>
      <c r="E1277" s="3">
        <v>65</v>
      </c>
      <c r="F1277" s="3">
        <v>0.85</v>
      </c>
      <c r="G1277" s="3" t="s">
        <v>10</v>
      </c>
      <c r="H1277" s="3">
        <v>13</v>
      </c>
      <c r="I1277" s="21"/>
      <c r="J1277" s="21">
        <v>1000</v>
      </c>
      <c r="K1277" s="5">
        <f t="shared" si="202"/>
        <v>1.4166666666666667</v>
      </c>
      <c r="L1277" s="6">
        <f t="shared" si="203"/>
        <v>0</v>
      </c>
      <c r="M1277" s="3"/>
      <c r="N1277" s="11">
        <f t="shared" si="201"/>
        <v>14.416666666666666</v>
      </c>
      <c r="O1277" s="21"/>
      <c r="P1277" s="5">
        <v>1</v>
      </c>
      <c r="Q1277" s="5">
        <v>0.25</v>
      </c>
      <c r="R1277" s="12">
        <f t="shared" si="204"/>
        <v>15.666666666666666</v>
      </c>
      <c r="S1277" s="3"/>
      <c r="T1277" s="21">
        <f>SUMIFS('Shop Wastage+CS Margin'!F:F,'Shop Wastage+CS Margin'!D:D,'Franchise Wastage '!D1277,'Shop Wastage+CS Margin'!C:C,'Franchise Wastage '!C1277)</f>
        <v>31</v>
      </c>
      <c r="U1277" s="13">
        <f>SUMIFS('Shop Wastage+CS Margin'!A:A,'Shop Wastage+CS Margin'!D:D,'Franchise Wastage '!D1277,'Shop Wastage+CS Margin'!C:C,'Franchise Wastage '!C1277)</f>
        <v>5</v>
      </c>
      <c r="V1277" s="16">
        <f t="shared" si="205"/>
        <v>20.916666666666664</v>
      </c>
      <c r="W1277" s="3">
        <v>20</v>
      </c>
      <c r="X1277" s="7">
        <f t="shared" si="206"/>
        <v>4.3333333333333339</v>
      </c>
      <c r="Y1277" s="7">
        <f t="shared" si="207"/>
        <v>15.333333333333334</v>
      </c>
      <c r="Z1277" s="3"/>
      <c r="AA1277" s="18">
        <f>SUMIFS(Sheet3!C:C,Sheet3!B:B,'Franchise Wastage '!D1277,Sheet3!A:A,'Franchise Wastage '!#REF!)</f>
        <v>0</v>
      </c>
      <c r="AC1277" s="3">
        <f t="shared" si="200"/>
        <v>11</v>
      </c>
    </row>
    <row r="1278" spans="1:29" x14ac:dyDescent="0.25">
      <c r="A1278" s="3"/>
      <c r="B1278" s="3" t="s">
        <v>630</v>
      </c>
      <c r="C1278" s="20" t="s">
        <v>327</v>
      </c>
      <c r="D1278" s="20" t="s">
        <v>1984</v>
      </c>
      <c r="E1278" s="3">
        <v>65</v>
      </c>
      <c r="F1278" s="3">
        <v>0.7</v>
      </c>
      <c r="G1278" s="3" t="s">
        <v>2129</v>
      </c>
      <c r="H1278" s="3">
        <v>13</v>
      </c>
      <c r="I1278" s="21"/>
      <c r="J1278" s="21">
        <v>1000</v>
      </c>
      <c r="K1278" s="5">
        <f t="shared" si="202"/>
        <v>0</v>
      </c>
      <c r="L1278" s="6">
        <f t="shared" si="203"/>
        <v>0</v>
      </c>
      <c r="M1278" s="3"/>
      <c r="N1278" s="11">
        <f t="shared" si="201"/>
        <v>13</v>
      </c>
      <c r="O1278" s="21"/>
      <c r="P1278" s="5">
        <v>1</v>
      </c>
      <c r="Q1278" s="5">
        <v>0.25</v>
      </c>
      <c r="R1278" s="12">
        <f t="shared" si="204"/>
        <v>14.25</v>
      </c>
      <c r="S1278" s="3"/>
      <c r="T1278" s="21">
        <f>SUMIFS('Shop Wastage+CS Margin'!F:F,'Shop Wastage+CS Margin'!D:D,'Franchise Wastage '!D1278,'Shop Wastage+CS Margin'!C:C,'Franchise Wastage '!C1278)</f>
        <v>31</v>
      </c>
      <c r="U1278" s="13">
        <f>SUMIFS('Shop Wastage+CS Margin'!A:A,'Shop Wastage+CS Margin'!D:D,'Franchise Wastage '!D1278,'Shop Wastage+CS Margin'!C:C,'Franchise Wastage '!C1278)</f>
        <v>5</v>
      </c>
      <c r="V1278" s="16">
        <f t="shared" si="205"/>
        <v>19.5</v>
      </c>
      <c r="W1278" s="3">
        <v>20</v>
      </c>
      <c r="X1278" s="7">
        <f t="shared" si="206"/>
        <v>5.75</v>
      </c>
      <c r="Y1278" s="7">
        <f t="shared" si="207"/>
        <v>16.75</v>
      </c>
      <c r="Z1278" s="3"/>
      <c r="AA1278" s="18">
        <f>SUMIFS(Sheet3!C:C,Sheet3!B:B,'Franchise Wastage '!D1278,Sheet3!A:A,'Franchise Wastage '!#REF!)</f>
        <v>0</v>
      </c>
      <c r="AC1278" s="3">
        <f t="shared" si="200"/>
        <v>11</v>
      </c>
    </row>
    <row r="1279" spans="1:29" x14ac:dyDescent="0.25">
      <c r="A1279" s="3"/>
      <c r="B1279" s="3" t="s">
        <v>630</v>
      </c>
      <c r="C1279" s="20" t="s">
        <v>41</v>
      </c>
      <c r="D1279" s="20" t="s">
        <v>336</v>
      </c>
      <c r="E1279" s="3">
        <v>65</v>
      </c>
      <c r="F1279" s="3">
        <v>0.85</v>
      </c>
      <c r="G1279" s="3" t="s">
        <v>10</v>
      </c>
      <c r="H1279" s="3">
        <v>15</v>
      </c>
      <c r="I1279" s="21"/>
      <c r="J1279" s="21">
        <v>1000</v>
      </c>
      <c r="K1279" s="5">
        <f t="shared" si="202"/>
        <v>1.4166666666666667</v>
      </c>
      <c r="L1279" s="6">
        <f t="shared" si="203"/>
        <v>0</v>
      </c>
      <c r="M1279" s="3"/>
      <c r="N1279" s="11">
        <f t="shared" si="201"/>
        <v>16.416666666666668</v>
      </c>
      <c r="O1279" s="21"/>
      <c r="P1279" s="5">
        <v>1</v>
      </c>
      <c r="Q1279" s="5">
        <v>0.25</v>
      </c>
      <c r="R1279" s="12">
        <f t="shared" si="204"/>
        <v>17.666666666666668</v>
      </c>
      <c r="S1279" s="3"/>
      <c r="T1279" s="21">
        <f>SUMIFS('Shop Wastage+CS Margin'!F:F,'Shop Wastage+CS Margin'!D:D,'Franchise Wastage '!D1279,'Shop Wastage+CS Margin'!C:C,'Franchise Wastage '!C1279)</f>
        <v>38</v>
      </c>
      <c r="U1279" s="13">
        <f>SUMIFS('Shop Wastage+CS Margin'!A:A,'Shop Wastage+CS Margin'!D:D,'Franchise Wastage '!D1279,'Shop Wastage+CS Margin'!C:C,'Franchise Wastage '!C1279)</f>
        <v>5</v>
      </c>
      <c r="V1279" s="16">
        <f t="shared" si="205"/>
        <v>22.916666666666668</v>
      </c>
      <c r="W1279" s="3">
        <v>23</v>
      </c>
      <c r="X1279" s="7">
        <f t="shared" si="206"/>
        <v>5.3333333333333321</v>
      </c>
      <c r="Y1279" s="7">
        <f t="shared" si="207"/>
        <v>20.333333333333332</v>
      </c>
      <c r="Z1279" s="3"/>
      <c r="AA1279" s="18">
        <f>SUMIFS(Sheet3!C:C,Sheet3!B:B,'Franchise Wastage '!D1279,Sheet3!A:A,'Franchise Wastage '!#REF!)</f>
        <v>0</v>
      </c>
      <c r="AC1279" s="3">
        <f t="shared" si="200"/>
        <v>15</v>
      </c>
    </row>
    <row r="1280" spans="1:29" x14ac:dyDescent="0.25">
      <c r="A1280" s="3"/>
      <c r="B1280" s="3" t="s">
        <v>630</v>
      </c>
      <c r="C1280" s="20" t="s">
        <v>595</v>
      </c>
      <c r="D1280" s="20" t="s">
        <v>599</v>
      </c>
      <c r="E1280" s="3">
        <v>65</v>
      </c>
      <c r="F1280" s="3">
        <v>10</v>
      </c>
      <c r="G1280" s="3" t="s">
        <v>20</v>
      </c>
      <c r="H1280" s="3">
        <v>13</v>
      </c>
      <c r="I1280" s="21"/>
      <c r="J1280" s="21">
        <v>2</v>
      </c>
      <c r="K1280" s="5">
        <f t="shared" si="202"/>
        <v>0</v>
      </c>
      <c r="L1280" s="6">
        <f t="shared" si="203"/>
        <v>8.3333333333333339</v>
      </c>
      <c r="M1280" s="3"/>
      <c r="N1280" s="11">
        <f t="shared" si="201"/>
        <v>21.333333333333336</v>
      </c>
      <c r="O1280" s="21"/>
      <c r="P1280" s="5">
        <v>1</v>
      </c>
      <c r="Q1280" s="5">
        <v>0.25</v>
      </c>
      <c r="R1280" s="12">
        <f t="shared" si="204"/>
        <v>22.583333333333336</v>
      </c>
      <c r="S1280" s="3"/>
      <c r="T1280" s="21">
        <f>SUMIFS('Shop Wastage+CS Margin'!F:F,'Shop Wastage+CS Margin'!D:D,'Franchise Wastage '!D1280,'Shop Wastage+CS Margin'!C:C,'Franchise Wastage '!C1280)</f>
        <v>42</v>
      </c>
      <c r="U1280" s="13">
        <f>SUMIFS('Shop Wastage+CS Margin'!A:A,'Shop Wastage+CS Margin'!D:D,'Franchise Wastage '!D1280,'Shop Wastage+CS Margin'!C:C,'Franchise Wastage '!C1280)</f>
        <v>5</v>
      </c>
      <c r="V1280" s="16">
        <f t="shared" si="205"/>
        <v>27.833333333333336</v>
      </c>
      <c r="W1280" s="3">
        <v>28</v>
      </c>
      <c r="X1280" s="7">
        <f t="shared" si="206"/>
        <v>5.4166666666666643</v>
      </c>
      <c r="Y1280" s="7">
        <f t="shared" si="207"/>
        <v>19.416666666666664</v>
      </c>
      <c r="Z1280" s="3"/>
      <c r="AA1280" s="18">
        <f>SUMIFS(Sheet3!C:C,Sheet3!B:B,'Franchise Wastage '!D1280,Sheet3!A:A,'Franchise Wastage '!#REF!)</f>
        <v>0</v>
      </c>
      <c r="AC1280" s="3">
        <f t="shared" si="200"/>
        <v>14</v>
      </c>
    </row>
    <row r="1281" spans="1:29" x14ac:dyDescent="0.25">
      <c r="A1281" s="3"/>
      <c r="B1281" s="3" t="s">
        <v>630</v>
      </c>
      <c r="C1281" s="20" t="s">
        <v>69</v>
      </c>
      <c r="D1281" s="20" t="s">
        <v>516</v>
      </c>
      <c r="E1281" s="3">
        <v>65</v>
      </c>
      <c r="F1281" s="3">
        <v>0.65</v>
      </c>
      <c r="G1281" s="3" t="s">
        <v>10</v>
      </c>
      <c r="H1281" s="3">
        <v>12</v>
      </c>
      <c r="I1281" s="21"/>
      <c r="J1281" s="21">
        <v>1000</v>
      </c>
      <c r="K1281" s="5">
        <f t="shared" si="202"/>
        <v>1.0833333333333333</v>
      </c>
      <c r="L1281" s="6">
        <f t="shared" si="203"/>
        <v>0</v>
      </c>
      <c r="M1281" s="3"/>
      <c r="N1281" s="11">
        <f t="shared" si="201"/>
        <v>13.083333333333334</v>
      </c>
      <c r="O1281" s="21"/>
      <c r="P1281" s="5">
        <v>1</v>
      </c>
      <c r="Q1281" s="5">
        <v>0.25</v>
      </c>
      <c r="R1281" s="12">
        <f t="shared" si="204"/>
        <v>14.333333333333334</v>
      </c>
      <c r="S1281" s="3"/>
      <c r="T1281" s="21">
        <f>SUMIFS('Shop Wastage+CS Margin'!F:F,'Shop Wastage+CS Margin'!D:D,'Franchise Wastage '!D1281,'Shop Wastage+CS Margin'!C:C,'Franchise Wastage '!C1281)</f>
        <v>32</v>
      </c>
      <c r="U1281" s="13">
        <f>SUMIFS('Shop Wastage+CS Margin'!A:A,'Shop Wastage+CS Margin'!D:D,'Franchise Wastage '!D1281,'Shop Wastage+CS Margin'!C:C,'Franchise Wastage '!C1281)</f>
        <v>5</v>
      </c>
      <c r="V1281" s="16">
        <f t="shared" si="205"/>
        <v>19.583333333333336</v>
      </c>
      <c r="W1281" s="3">
        <v>19</v>
      </c>
      <c r="X1281" s="7">
        <f t="shared" si="206"/>
        <v>4.6666666666666661</v>
      </c>
      <c r="Y1281" s="7">
        <f t="shared" si="207"/>
        <v>17.666666666666664</v>
      </c>
      <c r="Z1281" s="3"/>
      <c r="AA1281" s="18">
        <f>SUMIFS(Sheet3!C:C,Sheet3!B:B,'Franchise Wastage '!D1281,Sheet3!A:A,'Franchise Wastage '!#REF!)</f>
        <v>0</v>
      </c>
      <c r="AC1281" s="3">
        <f t="shared" si="200"/>
        <v>13</v>
      </c>
    </row>
    <row r="1282" spans="1:29" x14ac:dyDescent="0.25">
      <c r="A1282" s="3"/>
      <c r="B1282" s="3" t="s">
        <v>630</v>
      </c>
      <c r="C1282" s="20" t="s">
        <v>69</v>
      </c>
      <c r="D1282" s="20" t="s">
        <v>603</v>
      </c>
      <c r="E1282" s="3">
        <v>65</v>
      </c>
      <c r="F1282" s="3">
        <v>0.65</v>
      </c>
      <c r="G1282" s="3" t="s">
        <v>10</v>
      </c>
      <c r="H1282" s="3">
        <v>13</v>
      </c>
      <c r="I1282" s="21"/>
      <c r="J1282" s="21">
        <v>1000</v>
      </c>
      <c r="K1282" s="5">
        <f t="shared" si="202"/>
        <v>1.0833333333333333</v>
      </c>
      <c r="L1282" s="6">
        <f t="shared" si="203"/>
        <v>0</v>
      </c>
      <c r="M1282" s="3"/>
      <c r="N1282" s="11">
        <f t="shared" si="201"/>
        <v>14.083333333333334</v>
      </c>
      <c r="O1282" s="21"/>
      <c r="P1282" s="5">
        <v>1</v>
      </c>
      <c r="Q1282" s="5">
        <v>0.25</v>
      </c>
      <c r="R1282" s="12">
        <f t="shared" si="204"/>
        <v>15.333333333333334</v>
      </c>
      <c r="S1282" s="3"/>
      <c r="T1282" s="21">
        <f>SUMIFS('Shop Wastage+CS Margin'!F:F,'Shop Wastage+CS Margin'!D:D,'Franchise Wastage '!D1282,'Shop Wastage+CS Margin'!C:C,'Franchise Wastage '!C1282)</f>
        <v>32</v>
      </c>
      <c r="U1282" s="13">
        <f>SUMIFS('Shop Wastage+CS Margin'!A:A,'Shop Wastage+CS Margin'!D:D,'Franchise Wastage '!D1282,'Shop Wastage+CS Margin'!C:C,'Franchise Wastage '!C1282)</f>
        <v>5</v>
      </c>
      <c r="V1282" s="16">
        <f t="shared" si="205"/>
        <v>20.583333333333336</v>
      </c>
      <c r="W1282" s="3">
        <v>19</v>
      </c>
      <c r="X1282" s="7">
        <f t="shared" si="206"/>
        <v>3.6666666666666661</v>
      </c>
      <c r="Y1282" s="7">
        <f t="shared" si="207"/>
        <v>16.666666666666664</v>
      </c>
      <c r="Z1282" s="3"/>
      <c r="AA1282" s="18">
        <f>SUMIFS(Sheet3!C:C,Sheet3!B:B,'Franchise Wastage '!D1282,Sheet3!A:A,'Franchise Wastage '!#REF!)</f>
        <v>0</v>
      </c>
      <c r="AC1282" s="3">
        <f t="shared" si="200"/>
        <v>13</v>
      </c>
    </row>
  </sheetData>
  <autoFilter ref="A3:AA1283"/>
  <mergeCells count="1">
    <mergeCell ref="J1:L1"/>
  </mergeCells>
  <conditionalFormatting sqref="A1284:A1048576 A1:A1127 W1:W1127 A1129:A1282 W1129:W1048576">
    <cfRule type="cellIs" dxfId="5" priority="15" operator="greaterThan">
      <formula>0</formula>
    </cfRule>
  </conditionalFormatting>
  <conditionalFormatting sqref="X1:X1127 X1129:X1048576">
    <cfRule type="cellIs" dxfId="4" priority="13" operator="lessThan">
      <formula>0</formula>
    </cfRule>
  </conditionalFormatting>
  <conditionalFormatting sqref="Y1:Y1127 Y1129:Y1282">
    <cfRule type="cellIs" dxfId="3" priority="12" operator="lessThan">
      <formula>5</formula>
    </cfRule>
  </conditionalFormatting>
  <conditionalFormatting sqref="A1128 W1128">
    <cfRule type="cellIs" dxfId="2" priority="3" operator="greaterThan">
      <formula>0</formula>
    </cfRule>
  </conditionalFormatting>
  <conditionalFormatting sqref="X1128">
    <cfRule type="cellIs" dxfId="1" priority="2" operator="lessThan">
      <formula>0</formula>
    </cfRule>
  </conditionalFormatting>
  <conditionalFormatting sqref="Y1128">
    <cfRule type="cellIs" dxfId="0" priority="1" operator="lessThan">
      <formula>5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2"/>
  <sheetViews>
    <sheetView workbookViewId="0">
      <selection activeCell="D21" sqref="D21"/>
    </sheetView>
  </sheetViews>
  <sheetFormatPr defaultColWidth="9" defaultRowHeight="15" x14ac:dyDescent="0.25"/>
  <cols>
    <col min="1" max="1" width="16.7109375" style="17" bestFit="1" customWidth="1"/>
    <col min="2" max="2" width="16.7109375" style="17" customWidth="1"/>
    <col min="3" max="3" width="34.7109375" customWidth="1"/>
    <col min="4" max="4" width="32.42578125" customWidth="1"/>
    <col min="5" max="12" width="34.7109375" customWidth="1"/>
  </cols>
  <sheetData>
    <row r="1" spans="1:11" x14ac:dyDescent="0.25">
      <c r="C1" t="s">
        <v>0</v>
      </c>
    </row>
    <row r="2" spans="1:11" x14ac:dyDescent="0.25">
      <c r="C2" t="s">
        <v>1</v>
      </c>
    </row>
    <row r="3" spans="1:11" x14ac:dyDescent="0.25">
      <c r="C3" t="s">
        <v>2148</v>
      </c>
    </row>
    <row r="4" spans="1:11" x14ac:dyDescent="0.25">
      <c r="C4" t="s">
        <v>639</v>
      </c>
    </row>
    <row r="5" spans="1:11" x14ac:dyDescent="0.25">
      <c r="C5" t="s">
        <v>640</v>
      </c>
    </row>
    <row r="6" spans="1:11" x14ac:dyDescent="0.25">
      <c r="C6" t="s">
        <v>641</v>
      </c>
    </row>
    <row r="7" spans="1:11" x14ac:dyDescent="0.25">
      <c r="A7" t="s">
        <v>1918</v>
      </c>
      <c r="B7" t="s">
        <v>1905</v>
      </c>
      <c r="C7" t="s">
        <v>3</v>
      </c>
      <c r="D7" t="s">
        <v>4</v>
      </c>
      <c r="E7" t="s">
        <v>642</v>
      </c>
      <c r="F7" t="s">
        <v>638</v>
      </c>
      <c r="I7" t="s">
        <v>643</v>
      </c>
    </row>
    <row r="8" spans="1:11" ht="15" customHeight="1" x14ac:dyDescent="0.25">
      <c r="A8" s="1">
        <v>0</v>
      </c>
      <c r="B8" s="1"/>
      <c r="C8" t="s">
        <v>644</v>
      </c>
      <c r="D8" t="s">
        <v>645</v>
      </c>
      <c r="E8" t="s">
        <v>646</v>
      </c>
      <c r="F8">
        <v>0</v>
      </c>
      <c r="H8" t="s">
        <v>647</v>
      </c>
      <c r="I8">
        <v>0.01</v>
      </c>
      <c r="J8" t="s">
        <v>20</v>
      </c>
      <c r="K8" t="str">
        <f>C8&amp;D8</f>
        <v>1 BULLION SILVER-LBullion Sil</v>
      </c>
    </row>
    <row r="9" spans="1:11" ht="15" customHeight="1" x14ac:dyDescent="0.25">
      <c r="A9" s="1">
        <v>0</v>
      </c>
      <c r="B9" s="1"/>
      <c r="C9" t="s">
        <v>644</v>
      </c>
      <c r="D9" t="s">
        <v>648</v>
      </c>
      <c r="E9" t="s">
        <v>646</v>
      </c>
      <c r="F9">
        <v>0</v>
      </c>
      <c r="H9" t="s">
        <v>647</v>
      </c>
      <c r="I9">
        <v>0.01</v>
      </c>
      <c r="J9" t="s">
        <v>20</v>
      </c>
      <c r="K9" t="str">
        <f t="shared" ref="K9:K72" si="0">C9&amp;D9</f>
        <v>1 BULLION SILVER-LChorsa</v>
      </c>
    </row>
    <row r="10" spans="1:11" ht="15" customHeight="1" x14ac:dyDescent="0.25">
      <c r="A10" s="1">
        <v>0</v>
      </c>
      <c r="B10" s="1"/>
      <c r="C10" t="s">
        <v>644</v>
      </c>
      <c r="D10" t="s">
        <v>649</v>
      </c>
      <c r="E10" t="s">
        <v>9</v>
      </c>
      <c r="F10">
        <v>0</v>
      </c>
      <c r="H10" t="s">
        <v>9</v>
      </c>
      <c r="I10">
        <v>0</v>
      </c>
      <c r="J10" t="s">
        <v>9</v>
      </c>
      <c r="K10" t="str">
        <f t="shared" si="0"/>
        <v>1 BULLION SILVER-LCust Ord (Bullion Sil)</v>
      </c>
    </row>
    <row r="11" spans="1:11" ht="15" customHeight="1" x14ac:dyDescent="0.25">
      <c r="A11" s="1">
        <v>0</v>
      </c>
      <c r="B11" s="1"/>
      <c r="C11" t="s">
        <v>644</v>
      </c>
      <c r="D11" t="s">
        <v>650</v>
      </c>
      <c r="E11" t="s">
        <v>646</v>
      </c>
      <c r="F11">
        <v>0</v>
      </c>
      <c r="H11" t="s">
        <v>647</v>
      </c>
      <c r="I11">
        <v>0.01</v>
      </c>
      <c r="J11" t="s">
        <v>20</v>
      </c>
      <c r="K11" t="str">
        <f t="shared" si="0"/>
        <v>1 BULLION SILVER-LLagad</v>
      </c>
    </row>
    <row r="12" spans="1:11" ht="13.5" customHeight="1" x14ac:dyDescent="0.25">
      <c r="A12" s="1">
        <v>0</v>
      </c>
      <c r="B12" s="1"/>
      <c r="C12" t="s">
        <v>644</v>
      </c>
      <c r="D12" t="s">
        <v>651</v>
      </c>
      <c r="E12" t="s">
        <v>646</v>
      </c>
      <c r="F12">
        <v>0</v>
      </c>
      <c r="H12" t="s">
        <v>647</v>
      </c>
      <c r="I12">
        <v>0.01</v>
      </c>
      <c r="J12" t="s">
        <v>20</v>
      </c>
      <c r="K12" t="str">
        <f t="shared" si="0"/>
        <v>1 BULLION SILVER-LModpatla</v>
      </c>
    </row>
    <row r="13" spans="1:11" ht="15" customHeight="1" x14ac:dyDescent="0.25">
      <c r="A13" s="1">
        <v>5</v>
      </c>
      <c r="B13" s="1"/>
      <c r="C13" t="s">
        <v>652</v>
      </c>
      <c r="D13" t="s">
        <v>653</v>
      </c>
      <c r="E13" t="s">
        <v>654</v>
      </c>
      <c r="F13">
        <v>35</v>
      </c>
      <c r="H13" t="s">
        <v>647</v>
      </c>
      <c r="I13">
        <v>0</v>
      </c>
      <c r="J13" t="s">
        <v>10</v>
      </c>
      <c r="K13" t="str">
        <f t="shared" si="0"/>
        <v>1 SILVER ITEM (FG)BICHAVE</v>
      </c>
    </row>
    <row r="14" spans="1:11" ht="15" customHeight="1" x14ac:dyDescent="0.25">
      <c r="A14" s="1">
        <v>5</v>
      </c>
      <c r="B14" s="1"/>
      <c r="C14" t="s">
        <v>652</v>
      </c>
      <c r="D14" t="s">
        <v>655</v>
      </c>
      <c r="E14" t="s">
        <v>654</v>
      </c>
      <c r="F14">
        <v>35</v>
      </c>
      <c r="H14" t="s">
        <v>647</v>
      </c>
      <c r="I14">
        <v>0</v>
      </c>
      <c r="J14" t="s">
        <v>10</v>
      </c>
      <c r="K14" t="str">
        <f t="shared" si="0"/>
        <v>1 SILVER ITEM (FG)JODAVI</v>
      </c>
    </row>
    <row r="15" spans="1:11" ht="15" customHeight="1" x14ac:dyDescent="0.25">
      <c r="A15" s="1">
        <v>5</v>
      </c>
      <c r="B15" s="1"/>
      <c r="C15" t="s">
        <v>118</v>
      </c>
      <c r="D15" t="s">
        <v>656</v>
      </c>
      <c r="E15" t="s">
        <v>657</v>
      </c>
      <c r="F15">
        <v>9</v>
      </c>
      <c r="H15" t="s">
        <v>647</v>
      </c>
      <c r="I15">
        <v>0</v>
      </c>
      <c r="J15" t="s">
        <v>10</v>
      </c>
      <c r="K15" t="str">
        <f t="shared" si="0"/>
        <v>2 COIN-SIL (FG)Coin Sil-10gm (Free Gift)</v>
      </c>
    </row>
    <row r="16" spans="1:11" ht="15" customHeight="1" x14ac:dyDescent="0.25">
      <c r="A16" s="1">
        <v>5</v>
      </c>
      <c r="B16" s="1"/>
      <c r="C16" t="s">
        <v>118</v>
      </c>
      <c r="D16" t="s">
        <v>658</v>
      </c>
      <c r="E16" t="s">
        <v>657</v>
      </c>
      <c r="F16">
        <v>9</v>
      </c>
      <c r="H16" t="s">
        <v>647</v>
      </c>
      <c r="I16">
        <v>0</v>
      </c>
      <c r="J16" t="s">
        <v>10</v>
      </c>
      <c r="K16" t="str">
        <f t="shared" si="0"/>
        <v>2 COIN-SIL (FG)Coin Sil-15gm (Free Gift)</v>
      </c>
    </row>
    <row r="17" spans="1:11" ht="15" customHeight="1" x14ac:dyDescent="0.25">
      <c r="A17" s="1">
        <v>5</v>
      </c>
      <c r="B17" s="1"/>
      <c r="C17" t="s">
        <v>118</v>
      </c>
      <c r="D17" t="s">
        <v>119</v>
      </c>
      <c r="E17" t="s">
        <v>659</v>
      </c>
      <c r="F17">
        <v>75</v>
      </c>
      <c r="H17" t="s">
        <v>647</v>
      </c>
      <c r="I17">
        <v>0</v>
      </c>
      <c r="J17" t="s">
        <v>10</v>
      </c>
      <c r="K17" t="str">
        <f t="shared" si="0"/>
        <v>2 COIN-SIL (FG)Coin Sil-1gm (Free Gift)</v>
      </c>
    </row>
    <row r="18" spans="1:11" ht="15" customHeight="1" x14ac:dyDescent="0.25">
      <c r="A18" s="1">
        <v>5</v>
      </c>
      <c r="B18" s="1"/>
      <c r="C18" t="s">
        <v>118</v>
      </c>
      <c r="D18" t="s">
        <v>660</v>
      </c>
      <c r="E18" t="s">
        <v>657</v>
      </c>
      <c r="F18">
        <v>9</v>
      </c>
      <c r="H18" t="s">
        <v>647</v>
      </c>
      <c r="I18">
        <v>0</v>
      </c>
      <c r="J18" t="s">
        <v>10</v>
      </c>
      <c r="K18" t="str">
        <f t="shared" si="0"/>
        <v>2 COIN-SIL (FG)Coin Sil-20gm (Free Gift)</v>
      </c>
    </row>
    <row r="19" spans="1:11" ht="15" customHeight="1" x14ac:dyDescent="0.25">
      <c r="A19" s="1">
        <v>5</v>
      </c>
      <c r="B19" s="1"/>
      <c r="C19" t="s">
        <v>118</v>
      </c>
      <c r="D19" t="s">
        <v>120</v>
      </c>
      <c r="E19" t="s">
        <v>654</v>
      </c>
      <c r="F19">
        <v>35</v>
      </c>
      <c r="H19" t="s">
        <v>647</v>
      </c>
      <c r="I19">
        <v>0</v>
      </c>
      <c r="J19" t="s">
        <v>10</v>
      </c>
      <c r="K19" t="str">
        <f t="shared" si="0"/>
        <v>2 COIN-SIL (FG)Coin Sil-2gm (Free Gift)</v>
      </c>
    </row>
    <row r="20" spans="1:11" ht="15" customHeight="1" x14ac:dyDescent="0.25">
      <c r="A20" s="1">
        <v>5</v>
      </c>
      <c r="B20" s="1"/>
      <c r="C20" t="s">
        <v>118</v>
      </c>
      <c r="D20" t="s">
        <v>661</v>
      </c>
      <c r="E20" t="s">
        <v>662</v>
      </c>
      <c r="F20">
        <v>18</v>
      </c>
      <c r="H20" t="s">
        <v>647</v>
      </c>
      <c r="I20">
        <v>0</v>
      </c>
      <c r="J20" t="s">
        <v>10</v>
      </c>
      <c r="K20" t="str">
        <f t="shared" si="0"/>
        <v>2 COIN-SIL (FG)Coin Sil-5gm (Free Gift)</v>
      </c>
    </row>
    <row r="21" spans="1:11" ht="15" customHeight="1" x14ac:dyDescent="0.25">
      <c r="A21" s="1">
        <v>0</v>
      </c>
      <c r="B21" s="1"/>
      <c r="C21" t="s">
        <v>663</v>
      </c>
      <c r="D21" t="s">
        <v>664</v>
      </c>
      <c r="E21" t="s">
        <v>12</v>
      </c>
      <c r="F21">
        <v>0</v>
      </c>
      <c r="H21" t="s">
        <v>647</v>
      </c>
      <c r="I21">
        <v>0.01</v>
      </c>
      <c r="J21" t="s">
        <v>20</v>
      </c>
      <c r="K21" t="str">
        <f t="shared" si="0"/>
        <v>A/C PAYAL 92.5-SILA P-ANKLET</v>
      </c>
    </row>
    <row r="22" spans="1:11" ht="15" customHeight="1" x14ac:dyDescent="0.25">
      <c r="A22" s="1">
        <v>0</v>
      </c>
      <c r="B22" s="1"/>
      <c r="C22" t="s">
        <v>663</v>
      </c>
      <c r="D22" t="s">
        <v>665</v>
      </c>
      <c r="E22" t="s">
        <v>12</v>
      </c>
      <c r="F22">
        <v>0</v>
      </c>
      <c r="H22" t="s">
        <v>647</v>
      </c>
      <c r="I22">
        <v>0.01</v>
      </c>
      <c r="J22" t="s">
        <v>20</v>
      </c>
      <c r="K22" t="str">
        <f t="shared" si="0"/>
        <v>A/C PAYAL 92.5-SILA P-STONE</v>
      </c>
    </row>
    <row r="23" spans="1:11" ht="15" customHeight="1" x14ac:dyDescent="0.25">
      <c r="A23" s="1">
        <v>0</v>
      </c>
      <c r="B23" s="1"/>
      <c r="C23" t="s">
        <v>663</v>
      </c>
      <c r="D23" t="s">
        <v>666</v>
      </c>
      <c r="E23" t="s">
        <v>12</v>
      </c>
      <c r="F23">
        <v>0</v>
      </c>
      <c r="H23" t="s">
        <v>647</v>
      </c>
      <c r="I23">
        <v>0.01</v>
      </c>
      <c r="J23" t="s">
        <v>20</v>
      </c>
      <c r="K23" t="str">
        <f t="shared" si="0"/>
        <v>A/C PAYAL 92.5-SILDG-16</v>
      </c>
    </row>
    <row r="24" spans="1:11" ht="15" customHeight="1" x14ac:dyDescent="0.25">
      <c r="A24" s="1">
        <v>0</v>
      </c>
      <c r="B24" s="1"/>
      <c r="C24" t="s">
        <v>663</v>
      </c>
      <c r="D24" t="s">
        <v>667</v>
      </c>
      <c r="E24" t="s">
        <v>12</v>
      </c>
      <c r="F24">
        <v>0</v>
      </c>
      <c r="H24" t="s">
        <v>647</v>
      </c>
      <c r="I24">
        <v>0.01</v>
      </c>
      <c r="J24" t="s">
        <v>20</v>
      </c>
      <c r="K24" t="str">
        <f t="shared" si="0"/>
        <v>A/C PAYAL 92.5-SILDG-17</v>
      </c>
    </row>
    <row r="25" spans="1:11" ht="15" customHeight="1" x14ac:dyDescent="0.25">
      <c r="A25" s="1">
        <v>0</v>
      </c>
      <c r="B25" s="1"/>
      <c r="C25" t="s">
        <v>663</v>
      </c>
      <c r="D25" t="s">
        <v>668</v>
      </c>
      <c r="E25" t="s">
        <v>12</v>
      </c>
      <c r="F25">
        <v>0</v>
      </c>
      <c r="H25" t="s">
        <v>647</v>
      </c>
      <c r="I25">
        <v>0.01</v>
      </c>
      <c r="J25" t="s">
        <v>20</v>
      </c>
      <c r="K25" t="str">
        <f t="shared" si="0"/>
        <v>A/C PAYAL 92.5-SILDG-18</v>
      </c>
    </row>
    <row r="26" spans="1:11" ht="15" customHeight="1" x14ac:dyDescent="0.25">
      <c r="A26" s="1">
        <v>0</v>
      </c>
      <c r="B26" s="1"/>
      <c r="C26" t="s">
        <v>663</v>
      </c>
      <c r="D26" t="s">
        <v>669</v>
      </c>
      <c r="E26" t="s">
        <v>12</v>
      </c>
      <c r="F26">
        <v>0</v>
      </c>
      <c r="H26" t="s">
        <v>647</v>
      </c>
      <c r="I26">
        <v>0.01</v>
      </c>
      <c r="J26" t="s">
        <v>20</v>
      </c>
      <c r="K26" t="str">
        <f t="shared" si="0"/>
        <v>A/C PAYAL 92.5-SILDG-19</v>
      </c>
    </row>
    <row r="27" spans="1:11" ht="15" customHeight="1" x14ac:dyDescent="0.25">
      <c r="A27" s="1">
        <v>0</v>
      </c>
      <c r="B27" s="1"/>
      <c r="C27" t="s">
        <v>663</v>
      </c>
      <c r="D27" t="s">
        <v>670</v>
      </c>
      <c r="E27" t="s">
        <v>12</v>
      </c>
      <c r="F27">
        <v>0</v>
      </c>
      <c r="H27" t="s">
        <v>647</v>
      </c>
      <c r="I27">
        <v>0.01</v>
      </c>
      <c r="J27" t="s">
        <v>20</v>
      </c>
      <c r="K27" t="str">
        <f t="shared" si="0"/>
        <v>A/C PAYAL 92.5-SILITALIAN</v>
      </c>
    </row>
    <row r="28" spans="1:11" ht="15" customHeight="1" x14ac:dyDescent="0.25">
      <c r="A28" s="1">
        <v>0</v>
      </c>
      <c r="B28" s="1"/>
      <c r="C28" t="s">
        <v>663</v>
      </c>
      <c r="D28" t="s">
        <v>671</v>
      </c>
      <c r="E28" t="s">
        <v>12</v>
      </c>
      <c r="F28">
        <v>0</v>
      </c>
      <c r="H28" t="s">
        <v>647</v>
      </c>
      <c r="I28">
        <v>0.01</v>
      </c>
      <c r="J28" t="s">
        <v>20</v>
      </c>
      <c r="K28" t="str">
        <f t="shared" si="0"/>
        <v>A/C PAYAL 92.5-SILJP-5</v>
      </c>
    </row>
    <row r="29" spans="1:11" ht="15" customHeight="1" x14ac:dyDescent="0.25">
      <c r="A29" s="1">
        <v>0</v>
      </c>
      <c r="B29" s="1"/>
      <c r="C29" t="s">
        <v>663</v>
      </c>
      <c r="D29" t="s">
        <v>672</v>
      </c>
      <c r="E29" t="s">
        <v>12</v>
      </c>
      <c r="F29">
        <v>0</v>
      </c>
      <c r="H29" t="s">
        <v>647</v>
      </c>
      <c r="I29">
        <v>0.01</v>
      </c>
      <c r="J29" t="s">
        <v>20</v>
      </c>
      <c r="K29" t="str">
        <f t="shared" si="0"/>
        <v>A/C PAYAL 92.5-SILJP-6</v>
      </c>
    </row>
    <row r="30" spans="1:11" ht="15" customHeight="1" x14ac:dyDescent="0.25">
      <c r="A30" s="1">
        <v>0</v>
      </c>
      <c r="B30" s="1"/>
      <c r="C30" t="s">
        <v>663</v>
      </c>
      <c r="D30" t="s">
        <v>673</v>
      </c>
      <c r="E30" t="s">
        <v>12</v>
      </c>
      <c r="F30">
        <v>0</v>
      </c>
      <c r="H30" t="s">
        <v>647</v>
      </c>
      <c r="I30">
        <v>0.01</v>
      </c>
      <c r="J30" t="s">
        <v>20</v>
      </c>
      <c r="K30" t="str">
        <f t="shared" si="0"/>
        <v>A/C PAYAL 92.5-SILJP-7</v>
      </c>
    </row>
    <row r="31" spans="1:11" ht="15" customHeight="1" x14ac:dyDescent="0.25">
      <c r="A31" s="1">
        <v>0</v>
      </c>
      <c r="B31" s="1"/>
      <c r="C31" t="s">
        <v>663</v>
      </c>
      <c r="D31" t="s">
        <v>674</v>
      </c>
      <c r="E31" t="s">
        <v>12</v>
      </c>
      <c r="F31">
        <v>0</v>
      </c>
      <c r="H31" t="s">
        <v>647</v>
      </c>
      <c r="I31">
        <v>0.01</v>
      </c>
      <c r="J31" t="s">
        <v>20</v>
      </c>
      <c r="K31" t="str">
        <f t="shared" si="0"/>
        <v>A/C PAYAL 92.5-SILJP-8</v>
      </c>
    </row>
    <row r="32" spans="1:11" ht="15" customHeight="1" x14ac:dyDescent="0.25">
      <c r="A32" s="1">
        <v>0</v>
      </c>
      <c r="B32" s="1"/>
      <c r="C32" t="s">
        <v>663</v>
      </c>
      <c r="D32" t="s">
        <v>675</v>
      </c>
      <c r="E32" t="s">
        <v>12</v>
      </c>
      <c r="F32">
        <v>0</v>
      </c>
      <c r="H32" t="s">
        <v>647</v>
      </c>
      <c r="I32">
        <v>0.01</v>
      </c>
      <c r="J32" t="s">
        <v>20</v>
      </c>
      <c r="K32" t="str">
        <f t="shared" si="0"/>
        <v>A/C PAYAL 92.5-SILR P-ANKLET</v>
      </c>
    </row>
    <row r="33" spans="1:11" ht="15" customHeight="1" x14ac:dyDescent="0.25">
      <c r="A33" s="1">
        <v>0</v>
      </c>
      <c r="B33" s="1"/>
      <c r="C33" t="s">
        <v>663</v>
      </c>
      <c r="D33" t="s">
        <v>676</v>
      </c>
      <c r="E33" t="s">
        <v>12</v>
      </c>
      <c r="F33">
        <v>0</v>
      </c>
      <c r="H33" t="s">
        <v>647</v>
      </c>
      <c r="I33">
        <v>0.01</v>
      </c>
      <c r="J33" t="s">
        <v>20</v>
      </c>
      <c r="K33" t="str">
        <f t="shared" si="0"/>
        <v>A/C PAYAL 92.5-SILR P-STONE</v>
      </c>
    </row>
    <row r="34" spans="1:11" ht="15" customHeight="1" x14ac:dyDescent="0.25">
      <c r="A34" s="1">
        <v>0</v>
      </c>
      <c r="B34" s="1"/>
      <c r="C34" t="s">
        <v>663</v>
      </c>
      <c r="D34" t="s">
        <v>677</v>
      </c>
      <c r="E34" t="s">
        <v>12</v>
      </c>
      <c r="F34">
        <v>0</v>
      </c>
      <c r="H34" t="s">
        <v>647</v>
      </c>
      <c r="I34">
        <v>0.01</v>
      </c>
      <c r="J34" t="s">
        <v>20</v>
      </c>
      <c r="K34" t="str">
        <f t="shared" si="0"/>
        <v>A/C PAYAL 92.5-SILS P-ANKLET</v>
      </c>
    </row>
    <row r="35" spans="1:11" ht="15" customHeight="1" x14ac:dyDescent="0.25">
      <c r="A35" s="1">
        <v>0</v>
      </c>
      <c r="B35" s="1"/>
      <c r="C35" t="s">
        <v>663</v>
      </c>
      <c r="D35" t="s">
        <v>678</v>
      </c>
      <c r="E35" t="s">
        <v>12</v>
      </c>
      <c r="F35">
        <v>0</v>
      </c>
      <c r="H35" t="s">
        <v>647</v>
      </c>
      <c r="I35">
        <v>0.01</v>
      </c>
      <c r="J35" t="s">
        <v>20</v>
      </c>
      <c r="K35" t="str">
        <f t="shared" si="0"/>
        <v>A/C PAYAL 92.5-SILS P-COLOUR MANI</v>
      </c>
    </row>
    <row r="36" spans="1:11" ht="15" customHeight="1" x14ac:dyDescent="0.25">
      <c r="A36" s="1">
        <v>0</v>
      </c>
      <c r="B36" s="1"/>
      <c r="C36" t="s">
        <v>663</v>
      </c>
      <c r="D36" t="s">
        <v>679</v>
      </c>
      <c r="E36" t="s">
        <v>12</v>
      </c>
      <c r="F36">
        <v>0</v>
      </c>
      <c r="H36" t="s">
        <v>647</v>
      </c>
      <c r="I36">
        <v>0.01</v>
      </c>
      <c r="J36" t="s">
        <v>20</v>
      </c>
      <c r="K36" t="str">
        <f t="shared" si="0"/>
        <v>A/C PAYAL 92.5-SILS P-PLAIN</v>
      </c>
    </row>
    <row r="37" spans="1:11" ht="15" customHeight="1" x14ac:dyDescent="0.25">
      <c r="A37" s="1">
        <v>0</v>
      </c>
      <c r="B37" s="1"/>
      <c r="C37" t="s">
        <v>663</v>
      </c>
      <c r="D37" t="s">
        <v>680</v>
      </c>
      <c r="E37" t="s">
        <v>12</v>
      </c>
      <c r="F37">
        <v>0</v>
      </c>
      <c r="H37" t="s">
        <v>647</v>
      </c>
      <c r="I37">
        <v>0.01</v>
      </c>
      <c r="J37" t="s">
        <v>20</v>
      </c>
      <c r="K37" t="str">
        <f t="shared" si="0"/>
        <v>A/C PAYAL 92.5-SILTHREAD PAYAL</v>
      </c>
    </row>
    <row r="38" spans="1:11" ht="15" customHeight="1" x14ac:dyDescent="0.25">
      <c r="A38" s="1">
        <v>5</v>
      </c>
      <c r="B38" s="1"/>
      <c r="C38" t="s">
        <v>681</v>
      </c>
      <c r="D38" t="s">
        <v>682</v>
      </c>
      <c r="E38" t="s">
        <v>683</v>
      </c>
      <c r="F38">
        <v>37</v>
      </c>
      <c r="H38" t="s">
        <v>647</v>
      </c>
      <c r="I38">
        <v>0</v>
      </c>
      <c r="J38" t="s">
        <v>10</v>
      </c>
      <c r="K38" t="str">
        <f t="shared" si="0"/>
        <v>A/C PAYAL ADV-SILAR-1</v>
      </c>
    </row>
    <row r="39" spans="1:11" ht="15" customHeight="1" x14ac:dyDescent="0.25">
      <c r="A39" s="1">
        <v>5</v>
      </c>
      <c r="B39" s="1"/>
      <c r="C39" t="s">
        <v>681</v>
      </c>
      <c r="D39" t="s">
        <v>684</v>
      </c>
      <c r="E39" t="s">
        <v>685</v>
      </c>
      <c r="F39">
        <v>40</v>
      </c>
      <c r="H39" t="s">
        <v>647</v>
      </c>
      <c r="I39">
        <v>0</v>
      </c>
      <c r="J39" t="s">
        <v>10</v>
      </c>
      <c r="K39" t="str">
        <f t="shared" si="0"/>
        <v>A/C PAYAL ADV-SILBF-1</v>
      </c>
    </row>
    <row r="40" spans="1:11" ht="15" customHeight="1" x14ac:dyDescent="0.25">
      <c r="A40" s="1">
        <v>5</v>
      </c>
      <c r="B40" s="1"/>
      <c r="C40" t="s">
        <v>681</v>
      </c>
      <c r="D40" t="s">
        <v>686</v>
      </c>
      <c r="E40" t="s">
        <v>685</v>
      </c>
      <c r="F40">
        <v>40</v>
      </c>
      <c r="H40" t="s">
        <v>647</v>
      </c>
      <c r="I40">
        <v>0</v>
      </c>
      <c r="J40" t="s">
        <v>10</v>
      </c>
      <c r="K40" t="str">
        <f t="shared" si="0"/>
        <v>A/C PAYAL ADV-SILBF-10</v>
      </c>
    </row>
    <row r="41" spans="1:11" ht="15" customHeight="1" x14ac:dyDescent="0.25">
      <c r="A41" s="1">
        <v>5</v>
      </c>
      <c r="B41" s="1"/>
      <c r="C41" t="s">
        <v>681</v>
      </c>
      <c r="D41" t="s">
        <v>687</v>
      </c>
      <c r="E41" t="s">
        <v>685</v>
      </c>
      <c r="F41">
        <v>40</v>
      </c>
      <c r="H41" t="s">
        <v>647</v>
      </c>
      <c r="I41">
        <v>0</v>
      </c>
      <c r="J41" t="s">
        <v>10</v>
      </c>
      <c r="K41" t="str">
        <f t="shared" si="0"/>
        <v>A/C PAYAL ADV-SILBF-11</v>
      </c>
    </row>
    <row r="42" spans="1:11" ht="15" customHeight="1" x14ac:dyDescent="0.25">
      <c r="A42" s="1">
        <v>5</v>
      </c>
      <c r="B42" s="1"/>
      <c r="C42" t="s">
        <v>681</v>
      </c>
      <c r="D42" t="s">
        <v>688</v>
      </c>
      <c r="E42" t="s">
        <v>685</v>
      </c>
      <c r="F42">
        <v>40</v>
      </c>
      <c r="H42" t="s">
        <v>647</v>
      </c>
      <c r="I42">
        <v>0</v>
      </c>
      <c r="J42" t="s">
        <v>10</v>
      </c>
      <c r="K42" t="str">
        <f t="shared" si="0"/>
        <v>A/C PAYAL ADV-SILBF-2</v>
      </c>
    </row>
    <row r="43" spans="1:11" ht="15" customHeight="1" x14ac:dyDescent="0.25">
      <c r="A43" s="1">
        <v>5</v>
      </c>
      <c r="B43" s="1"/>
      <c r="C43" t="s">
        <v>681</v>
      </c>
      <c r="D43" t="s">
        <v>689</v>
      </c>
      <c r="E43" t="s">
        <v>685</v>
      </c>
      <c r="F43">
        <v>40</v>
      </c>
      <c r="H43" t="s">
        <v>647</v>
      </c>
      <c r="I43">
        <v>0</v>
      </c>
      <c r="J43" t="s">
        <v>10</v>
      </c>
      <c r="K43" t="str">
        <f t="shared" si="0"/>
        <v>A/C PAYAL ADV-SILBF-3</v>
      </c>
    </row>
    <row r="44" spans="1:11" ht="15" customHeight="1" x14ac:dyDescent="0.25">
      <c r="A44" s="1">
        <v>5</v>
      </c>
      <c r="B44" s="1"/>
      <c r="C44" t="s">
        <v>681</v>
      </c>
      <c r="D44" t="s">
        <v>690</v>
      </c>
      <c r="E44" t="s">
        <v>685</v>
      </c>
      <c r="F44">
        <v>40</v>
      </c>
      <c r="H44" t="s">
        <v>647</v>
      </c>
      <c r="I44">
        <v>0</v>
      </c>
      <c r="J44" t="s">
        <v>10</v>
      </c>
      <c r="K44" t="str">
        <f t="shared" si="0"/>
        <v>A/C PAYAL ADV-SILBF-4</v>
      </c>
    </row>
    <row r="45" spans="1:11" ht="15" customHeight="1" x14ac:dyDescent="0.25">
      <c r="A45" s="1">
        <v>5</v>
      </c>
      <c r="B45" s="1"/>
      <c r="C45" t="s">
        <v>681</v>
      </c>
      <c r="D45" t="s">
        <v>691</v>
      </c>
      <c r="E45" t="s">
        <v>685</v>
      </c>
      <c r="F45">
        <v>40</v>
      </c>
      <c r="H45" t="s">
        <v>647</v>
      </c>
      <c r="I45">
        <v>0</v>
      </c>
      <c r="J45" t="s">
        <v>10</v>
      </c>
      <c r="K45" t="str">
        <f t="shared" si="0"/>
        <v>A/C PAYAL ADV-SILBF-5</v>
      </c>
    </row>
    <row r="46" spans="1:11" ht="15" customHeight="1" x14ac:dyDescent="0.25">
      <c r="A46" s="1">
        <v>5</v>
      </c>
      <c r="B46" s="1"/>
      <c r="C46" t="s">
        <v>681</v>
      </c>
      <c r="D46" t="s">
        <v>692</v>
      </c>
      <c r="E46" t="s">
        <v>685</v>
      </c>
      <c r="F46">
        <v>40</v>
      </c>
      <c r="H46" t="s">
        <v>647</v>
      </c>
      <c r="I46">
        <v>0</v>
      </c>
      <c r="J46" t="s">
        <v>10</v>
      </c>
      <c r="K46" t="str">
        <f t="shared" si="0"/>
        <v>A/C PAYAL ADV-SILBF-6</v>
      </c>
    </row>
    <row r="47" spans="1:11" ht="15" customHeight="1" x14ac:dyDescent="0.25">
      <c r="A47" s="1">
        <v>5</v>
      </c>
      <c r="B47" s="1"/>
      <c r="C47" t="s">
        <v>681</v>
      </c>
      <c r="D47" t="s">
        <v>693</v>
      </c>
      <c r="E47" t="s">
        <v>685</v>
      </c>
      <c r="F47">
        <v>40</v>
      </c>
      <c r="H47" t="s">
        <v>647</v>
      </c>
      <c r="I47">
        <v>0</v>
      </c>
      <c r="J47" t="s">
        <v>10</v>
      </c>
      <c r="K47" t="str">
        <f t="shared" si="0"/>
        <v>A/C PAYAL ADV-SILBF-7</v>
      </c>
    </row>
    <row r="48" spans="1:11" ht="15" customHeight="1" x14ac:dyDescent="0.25">
      <c r="A48" s="1">
        <v>5</v>
      </c>
      <c r="B48" s="1"/>
      <c r="C48" t="s">
        <v>681</v>
      </c>
      <c r="D48" t="s">
        <v>694</v>
      </c>
      <c r="E48" t="s">
        <v>685</v>
      </c>
      <c r="F48">
        <v>40</v>
      </c>
      <c r="H48" t="s">
        <v>647</v>
      </c>
      <c r="I48">
        <v>0</v>
      </c>
      <c r="J48" t="s">
        <v>10</v>
      </c>
      <c r="K48" t="str">
        <f t="shared" si="0"/>
        <v>A/C PAYAL ADV-SILBF-9</v>
      </c>
    </row>
    <row r="49" spans="1:11" ht="15" customHeight="1" x14ac:dyDescent="0.25">
      <c r="A49" s="1">
        <v>5</v>
      </c>
      <c r="B49" s="1"/>
      <c r="C49" t="s">
        <v>681</v>
      </c>
      <c r="D49" t="s">
        <v>695</v>
      </c>
      <c r="E49" t="s">
        <v>683</v>
      </c>
      <c r="F49">
        <v>37</v>
      </c>
      <c r="H49" t="s">
        <v>647</v>
      </c>
      <c r="I49">
        <v>0</v>
      </c>
      <c r="J49" t="s">
        <v>10</v>
      </c>
      <c r="K49" t="str">
        <f t="shared" si="0"/>
        <v>A/C PAYAL ADV-SILDG-1</v>
      </c>
    </row>
    <row r="50" spans="1:11" ht="15" customHeight="1" x14ac:dyDescent="0.25">
      <c r="A50" s="1">
        <v>5</v>
      </c>
      <c r="B50" s="1"/>
      <c r="C50" t="s">
        <v>681</v>
      </c>
      <c r="D50" t="s">
        <v>696</v>
      </c>
      <c r="E50" t="s">
        <v>697</v>
      </c>
      <c r="F50">
        <v>61</v>
      </c>
      <c r="H50" t="s">
        <v>647</v>
      </c>
      <c r="I50">
        <v>0</v>
      </c>
      <c r="J50" t="s">
        <v>10</v>
      </c>
      <c r="K50" t="str">
        <f t="shared" si="0"/>
        <v>A/C PAYAL ADV-SILDG-10</v>
      </c>
    </row>
    <row r="51" spans="1:11" ht="15" customHeight="1" x14ac:dyDescent="0.25">
      <c r="A51" s="1">
        <v>5</v>
      </c>
      <c r="B51" s="1"/>
      <c r="C51" t="s">
        <v>681</v>
      </c>
      <c r="D51" t="s">
        <v>698</v>
      </c>
      <c r="E51" t="s">
        <v>685</v>
      </c>
      <c r="F51">
        <v>40</v>
      </c>
      <c r="H51" t="s">
        <v>647</v>
      </c>
      <c r="I51">
        <v>0</v>
      </c>
      <c r="J51" t="s">
        <v>10</v>
      </c>
      <c r="K51" t="str">
        <f t="shared" si="0"/>
        <v>A/C PAYAL ADV-SILDG-11</v>
      </c>
    </row>
    <row r="52" spans="1:11" ht="15" customHeight="1" x14ac:dyDescent="0.25">
      <c r="A52" s="1">
        <v>5</v>
      </c>
      <c r="B52" s="1"/>
      <c r="C52" t="s">
        <v>681</v>
      </c>
      <c r="D52" t="s">
        <v>699</v>
      </c>
      <c r="E52" t="s">
        <v>685</v>
      </c>
      <c r="F52">
        <v>40</v>
      </c>
      <c r="H52" t="s">
        <v>647</v>
      </c>
      <c r="I52">
        <v>0</v>
      </c>
      <c r="J52" t="s">
        <v>10</v>
      </c>
      <c r="K52" t="str">
        <f t="shared" si="0"/>
        <v>A/C PAYAL ADV-SILDG-12</v>
      </c>
    </row>
    <row r="53" spans="1:11" ht="15" customHeight="1" x14ac:dyDescent="0.25">
      <c r="A53" s="1">
        <v>5</v>
      </c>
      <c r="B53" s="1"/>
      <c r="C53" t="s">
        <v>681</v>
      </c>
      <c r="D53" t="s">
        <v>700</v>
      </c>
      <c r="E53" t="s">
        <v>685</v>
      </c>
      <c r="F53">
        <v>40</v>
      </c>
      <c r="H53" t="s">
        <v>647</v>
      </c>
      <c r="I53">
        <v>0</v>
      </c>
      <c r="J53" t="s">
        <v>10</v>
      </c>
      <c r="K53" t="str">
        <f t="shared" si="0"/>
        <v>A/C PAYAL ADV-SILDG-13</v>
      </c>
    </row>
    <row r="54" spans="1:11" ht="15" customHeight="1" x14ac:dyDescent="0.25">
      <c r="A54" s="1">
        <v>5</v>
      </c>
      <c r="B54" s="1"/>
      <c r="C54" t="s">
        <v>681</v>
      </c>
      <c r="D54" t="s">
        <v>701</v>
      </c>
      <c r="E54" t="s">
        <v>702</v>
      </c>
      <c r="F54">
        <v>32</v>
      </c>
      <c r="H54" t="s">
        <v>647</v>
      </c>
      <c r="I54">
        <v>0</v>
      </c>
      <c r="J54" t="s">
        <v>10</v>
      </c>
      <c r="K54" t="str">
        <f t="shared" si="0"/>
        <v>A/C PAYAL ADV-SILDG-14</v>
      </c>
    </row>
    <row r="55" spans="1:11" ht="15" customHeight="1" x14ac:dyDescent="0.25">
      <c r="A55" s="1">
        <v>5</v>
      </c>
      <c r="B55" s="1"/>
      <c r="C55" t="s">
        <v>681</v>
      </c>
      <c r="D55" t="s">
        <v>703</v>
      </c>
      <c r="E55" t="s">
        <v>685</v>
      </c>
      <c r="F55">
        <v>40</v>
      </c>
      <c r="H55" t="s">
        <v>647</v>
      </c>
      <c r="I55">
        <v>0</v>
      </c>
      <c r="J55" t="s">
        <v>10</v>
      </c>
      <c r="K55" t="str">
        <f t="shared" si="0"/>
        <v>A/C PAYAL ADV-SILDG-15</v>
      </c>
    </row>
    <row r="56" spans="1:11" ht="15" customHeight="1" x14ac:dyDescent="0.25">
      <c r="A56" s="1">
        <v>5</v>
      </c>
      <c r="B56" s="1"/>
      <c r="C56" t="s">
        <v>681</v>
      </c>
      <c r="D56" t="s">
        <v>704</v>
      </c>
      <c r="E56" t="s">
        <v>685</v>
      </c>
      <c r="F56">
        <v>40</v>
      </c>
      <c r="H56" t="s">
        <v>647</v>
      </c>
      <c r="I56">
        <v>0</v>
      </c>
      <c r="J56" t="s">
        <v>10</v>
      </c>
      <c r="K56" t="str">
        <f t="shared" si="0"/>
        <v>A/C PAYAL ADV-SILDG-2</v>
      </c>
    </row>
    <row r="57" spans="1:11" ht="15" customHeight="1" x14ac:dyDescent="0.25">
      <c r="A57" s="1">
        <v>5</v>
      </c>
      <c r="B57" s="1"/>
      <c r="C57" t="s">
        <v>681</v>
      </c>
      <c r="D57" t="s">
        <v>705</v>
      </c>
      <c r="E57" t="s">
        <v>685</v>
      </c>
      <c r="F57">
        <v>40</v>
      </c>
      <c r="H57" t="s">
        <v>647</v>
      </c>
      <c r="I57">
        <v>0</v>
      </c>
      <c r="J57" t="s">
        <v>10</v>
      </c>
      <c r="K57" t="str">
        <f t="shared" si="0"/>
        <v>A/C PAYAL ADV-SILDG-3</v>
      </c>
    </row>
    <row r="58" spans="1:11" ht="15" customHeight="1" x14ac:dyDescent="0.25">
      <c r="A58" s="1">
        <v>5</v>
      </c>
      <c r="B58" s="1"/>
      <c r="C58" t="s">
        <v>681</v>
      </c>
      <c r="D58" t="s">
        <v>706</v>
      </c>
      <c r="E58" t="s">
        <v>685</v>
      </c>
      <c r="F58">
        <v>40</v>
      </c>
      <c r="H58" t="s">
        <v>647</v>
      </c>
      <c r="I58">
        <v>0</v>
      </c>
      <c r="J58" t="s">
        <v>10</v>
      </c>
      <c r="K58" t="str">
        <f t="shared" si="0"/>
        <v>A/C PAYAL ADV-SILDG-4</v>
      </c>
    </row>
    <row r="59" spans="1:11" ht="15" customHeight="1" x14ac:dyDescent="0.25">
      <c r="A59" s="1">
        <v>5</v>
      </c>
      <c r="B59" s="1"/>
      <c r="C59" t="s">
        <v>681</v>
      </c>
      <c r="D59" t="s">
        <v>707</v>
      </c>
      <c r="E59" t="s">
        <v>697</v>
      </c>
      <c r="F59">
        <v>61</v>
      </c>
      <c r="H59" t="s">
        <v>647</v>
      </c>
      <c r="I59">
        <v>0</v>
      </c>
      <c r="J59" t="s">
        <v>10</v>
      </c>
      <c r="K59" t="str">
        <f t="shared" si="0"/>
        <v>A/C PAYAL ADV-SILDG-5</v>
      </c>
    </row>
    <row r="60" spans="1:11" ht="15" customHeight="1" x14ac:dyDescent="0.25">
      <c r="A60" s="1">
        <v>5</v>
      </c>
      <c r="B60" s="1"/>
      <c r="C60" t="s">
        <v>681</v>
      </c>
      <c r="D60" t="s">
        <v>708</v>
      </c>
      <c r="E60" t="s">
        <v>685</v>
      </c>
      <c r="F60">
        <v>40</v>
      </c>
      <c r="H60" t="s">
        <v>647</v>
      </c>
      <c r="I60">
        <v>0</v>
      </c>
      <c r="J60" t="s">
        <v>10</v>
      </c>
      <c r="K60" t="str">
        <f t="shared" si="0"/>
        <v>A/C PAYAL ADV-SILDG-6</v>
      </c>
    </row>
    <row r="61" spans="1:11" ht="15" customHeight="1" x14ac:dyDescent="0.25">
      <c r="A61" s="1">
        <v>5</v>
      </c>
      <c r="B61" s="1"/>
      <c r="C61" t="s">
        <v>681</v>
      </c>
      <c r="D61" t="s">
        <v>709</v>
      </c>
      <c r="E61" t="s">
        <v>685</v>
      </c>
      <c r="F61">
        <v>40</v>
      </c>
      <c r="H61" t="s">
        <v>647</v>
      </c>
      <c r="I61">
        <v>0</v>
      </c>
      <c r="J61" t="s">
        <v>10</v>
      </c>
      <c r="K61" t="str">
        <f t="shared" si="0"/>
        <v>A/C PAYAL ADV-SILDG-7</v>
      </c>
    </row>
    <row r="62" spans="1:11" ht="15" customHeight="1" x14ac:dyDescent="0.25">
      <c r="A62" s="1">
        <v>5</v>
      </c>
      <c r="B62" s="1"/>
      <c r="C62" t="s">
        <v>681</v>
      </c>
      <c r="D62" t="s">
        <v>710</v>
      </c>
      <c r="E62" t="s">
        <v>685</v>
      </c>
      <c r="F62">
        <v>40</v>
      </c>
      <c r="H62" t="s">
        <v>647</v>
      </c>
      <c r="I62">
        <v>0</v>
      </c>
      <c r="J62" t="s">
        <v>10</v>
      </c>
      <c r="K62" t="str">
        <f t="shared" si="0"/>
        <v>A/C PAYAL ADV-SILDG-8</v>
      </c>
    </row>
    <row r="63" spans="1:11" ht="15" customHeight="1" x14ac:dyDescent="0.25">
      <c r="A63" s="1">
        <v>5</v>
      </c>
      <c r="B63" s="1"/>
      <c r="C63" t="s">
        <v>681</v>
      </c>
      <c r="D63" t="s">
        <v>711</v>
      </c>
      <c r="E63" t="s">
        <v>685</v>
      </c>
      <c r="F63">
        <v>40</v>
      </c>
      <c r="H63" t="s">
        <v>647</v>
      </c>
      <c r="I63">
        <v>0</v>
      </c>
      <c r="J63" t="s">
        <v>10</v>
      </c>
      <c r="K63" t="str">
        <f t="shared" si="0"/>
        <v>A/C PAYAL ADV-SILDG-9</v>
      </c>
    </row>
    <row r="64" spans="1:11" ht="15" customHeight="1" x14ac:dyDescent="0.25">
      <c r="A64" s="1">
        <v>5</v>
      </c>
      <c r="B64" s="1"/>
      <c r="C64" t="s">
        <v>681</v>
      </c>
      <c r="D64" t="s">
        <v>712</v>
      </c>
      <c r="E64" t="s">
        <v>697</v>
      </c>
      <c r="F64">
        <v>61</v>
      </c>
      <c r="H64" t="s">
        <v>647</v>
      </c>
      <c r="I64">
        <v>0</v>
      </c>
      <c r="J64" t="s">
        <v>10</v>
      </c>
      <c r="K64" t="str">
        <f t="shared" si="0"/>
        <v>A/C PAYAL ADV-SILJP-1</v>
      </c>
    </row>
    <row r="65" spans="1:11" ht="15" customHeight="1" x14ac:dyDescent="0.25">
      <c r="A65" s="1">
        <v>5</v>
      </c>
      <c r="B65" s="1"/>
      <c r="C65" t="s">
        <v>681</v>
      </c>
      <c r="D65" t="s">
        <v>713</v>
      </c>
      <c r="E65" t="s">
        <v>697</v>
      </c>
      <c r="F65">
        <v>61</v>
      </c>
      <c r="H65" t="s">
        <v>647</v>
      </c>
      <c r="I65">
        <v>0</v>
      </c>
      <c r="J65" t="s">
        <v>10</v>
      </c>
      <c r="K65" t="str">
        <f t="shared" si="0"/>
        <v>A/C PAYAL ADV-SILJP-2</v>
      </c>
    </row>
    <row r="66" spans="1:11" ht="15" customHeight="1" x14ac:dyDescent="0.25">
      <c r="A66" s="1">
        <v>5</v>
      </c>
      <c r="B66" s="1"/>
      <c r="C66" t="s">
        <v>681</v>
      </c>
      <c r="D66" t="s">
        <v>714</v>
      </c>
      <c r="E66" t="s">
        <v>697</v>
      </c>
      <c r="F66">
        <v>61</v>
      </c>
      <c r="H66" t="s">
        <v>647</v>
      </c>
      <c r="I66">
        <v>0</v>
      </c>
      <c r="J66" t="s">
        <v>10</v>
      </c>
      <c r="K66" t="str">
        <f t="shared" si="0"/>
        <v>A/C PAYAL ADV-SILJP-3</v>
      </c>
    </row>
    <row r="67" spans="1:11" ht="15" customHeight="1" x14ac:dyDescent="0.25">
      <c r="A67" s="1">
        <v>5</v>
      </c>
      <c r="B67" s="1"/>
      <c r="C67" t="s">
        <v>681</v>
      </c>
      <c r="D67" t="s">
        <v>715</v>
      </c>
      <c r="E67" t="s">
        <v>697</v>
      </c>
      <c r="F67">
        <v>61</v>
      </c>
      <c r="H67" t="s">
        <v>647</v>
      </c>
      <c r="I67">
        <v>0</v>
      </c>
      <c r="J67" t="s">
        <v>10</v>
      </c>
      <c r="K67" t="str">
        <f t="shared" si="0"/>
        <v>A/C PAYAL ADV-SILJP-4</v>
      </c>
    </row>
    <row r="68" spans="1:11" ht="15" customHeight="1" x14ac:dyDescent="0.25">
      <c r="A68" s="17">
        <v>5</v>
      </c>
      <c r="C68" t="s">
        <v>56</v>
      </c>
      <c r="D68" t="s">
        <v>68</v>
      </c>
      <c r="E68" t="s">
        <v>716</v>
      </c>
      <c r="F68">
        <v>46</v>
      </c>
      <c r="H68" t="s">
        <v>647</v>
      </c>
      <c r="I68">
        <v>0</v>
      </c>
      <c r="J68" t="s">
        <v>10</v>
      </c>
      <c r="K68" t="str">
        <f t="shared" si="0"/>
        <v>A/C PAYAL-SIL92.5 BIGAR SAKHALI</v>
      </c>
    </row>
    <row r="69" spans="1:11" ht="15" customHeight="1" x14ac:dyDescent="0.25">
      <c r="A69" s="17">
        <v>5</v>
      </c>
      <c r="C69" t="s">
        <v>56</v>
      </c>
      <c r="D69" t="s">
        <v>67</v>
      </c>
      <c r="E69" t="s">
        <v>717</v>
      </c>
      <c r="F69">
        <v>56</v>
      </c>
      <c r="H69" t="s">
        <v>647</v>
      </c>
      <c r="I69">
        <v>0</v>
      </c>
      <c r="J69" t="s">
        <v>10</v>
      </c>
      <c r="K69" t="str">
        <f t="shared" si="0"/>
        <v>A/C PAYAL-SIL92.5 FANCY</v>
      </c>
    </row>
    <row r="70" spans="1:11" ht="15" customHeight="1" x14ac:dyDescent="0.25">
      <c r="A70" s="17">
        <v>5</v>
      </c>
      <c r="C70" t="s">
        <v>56</v>
      </c>
      <c r="D70" t="s">
        <v>718</v>
      </c>
      <c r="E70" t="s">
        <v>685</v>
      </c>
      <c r="F70">
        <v>40</v>
      </c>
      <c r="H70" t="s">
        <v>647</v>
      </c>
      <c r="I70">
        <v>0</v>
      </c>
      <c r="J70" t="s">
        <v>10</v>
      </c>
      <c r="K70" t="str">
        <f t="shared" si="0"/>
        <v>A/C PAYAL-SIL92.5 R Payal</v>
      </c>
    </row>
    <row r="71" spans="1:11" ht="15" customHeight="1" x14ac:dyDescent="0.25">
      <c r="A71" s="17">
        <v>5</v>
      </c>
      <c r="C71" t="s">
        <v>56</v>
      </c>
      <c r="D71" t="s">
        <v>719</v>
      </c>
      <c r="E71" t="s">
        <v>720</v>
      </c>
      <c r="F71">
        <v>45</v>
      </c>
      <c r="H71" t="s">
        <v>647</v>
      </c>
      <c r="I71">
        <v>0</v>
      </c>
      <c r="J71" t="s">
        <v>10</v>
      </c>
      <c r="K71" t="str">
        <f t="shared" si="0"/>
        <v>A/C PAYAL-SIL92.5 SAKHALI</v>
      </c>
    </row>
    <row r="72" spans="1:11" ht="15" customHeight="1" x14ac:dyDescent="0.25">
      <c r="A72" s="17">
        <v>5</v>
      </c>
      <c r="C72" t="s">
        <v>56</v>
      </c>
      <c r="D72" t="s">
        <v>721</v>
      </c>
      <c r="E72" t="s">
        <v>722</v>
      </c>
      <c r="F72">
        <v>41</v>
      </c>
      <c r="H72" t="s">
        <v>647</v>
      </c>
      <c r="I72">
        <v>0</v>
      </c>
      <c r="J72" t="s">
        <v>10</v>
      </c>
      <c r="K72" t="str">
        <f t="shared" si="0"/>
        <v>A/C PAYAL-SILAntique Payal</v>
      </c>
    </row>
    <row r="73" spans="1:11" ht="15" customHeight="1" x14ac:dyDescent="0.25">
      <c r="A73" s="17">
        <v>5</v>
      </c>
      <c r="C73" t="s">
        <v>56</v>
      </c>
      <c r="D73" t="s">
        <v>723</v>
      </c>
      <c r="E73" t="s">
        <v>724</v>
      </c>
      <c r="F73">
        <v>85</v>
      </c>
      <c r="H73" t="s">
        <v>647</v>
      </c>
      <c r="I73">
        <v>0</v>
      </c>
      <c r="J73" t="s">
        <v>10</v>
      </c>
      <c r="K73" t="str">
        <f t="shared" ref="K73:K136" si="1">C73&amp;D73</f>
        <v>A/C PAYAL-SILAP-Moti Payal</v>
      </c>
    </row>
    <row r="74" spans="1:11" ht="15" customHeight="1" x14ac:dyDescent="0.25">
      <c r="A74" s="17">
        <v>5</v>
      </c>
      <c r="C74" t="s">
        <v>56</v>
      </c>
      <c r="D74" t="s">
        <v>59</v>
      </c>
      <c r="E74" t="s">
        <v>654</v>
      </c>
      <c r="F74">
        <v>35</v>
      </c>
      <c r="H74" t="s">
        <v>647</v>
      </c>
      <c r="I74">
        <v>0</v>
      </c>
      <c r="J74" t="s">
        <v>10</v>
      </c>
      <c r="K74" t="str">
        <f t="shared" si="1"/>
        <v>A/C PAYAL-SILArya Payal</v>
      </c>
    </row>
    <row r="75" spans="1:11" ht="15" customHeight="1" x14ac:dyDescent="0.25">
      <c r="A75" s="17">
        <v>5</v>
      </c>
      <c r="C75" t="s">
        <v>56</v>
      </c>
      <c r="D75" t="s">
        <v>543</v>
      </c>
      <c r="E75" t="s">
        <v>900</v>
      </c>
      <c r="F75">
        <v>38</v>
      </c>
      <c r="H75" t="s">
        <v>647</v>
      </c>
      <c r="I75">
        <v>0</v>
      </c>
      <c r="J75" t="s">
        <v>10</v>
      </c>
      <c r="K75" t="str">
        <f t="shared" si="1"/>
        <v>A/C PAYAL-SILARYA PAYAL (CB)</v>
      </c>
    </row>
    <row r="76" spans="1:11" ht="15" customHeight="1" x14ac:dyDescent="0.25">
      <c r="A76" s="17">
        <v>5</v>
      </c>
      <c r="C76" t="s">
        <v>56</v>
      </c>
      <c r="D76" t="s">
        <v>58</v>
      </c>
      <c r="E76" t="s">
        <v>654</v>
      </c>
      <c r="F76">
        <v>35</v>
      </c>
      <c r="H76" t="s">
        <v>647</v>
      </c>
      <c r="I76">
        <v>0</v>
      </c>
      <c r="J76" t="s">
        <v>10</v>
      </c>
      <c r="K76" t="str">
        <f t="shared" si="1"/>
        <v>A/C PAYAL-SILBigar Sakhali</v>
      </c>
    </row>
    <row r="77" spans="1:11" ht="15" customHeight="1" x14ac:dyDescent="0.25">
      <c r="A77" s="17">
        <v>5</v>
      </c>
      <c r="C77" t="s">
        <v>56</v>
      </c>
      <c r="D77" t="s">
        <v>540</v>
      </c>
      <c r="E77" t="s">
        <v>900</v>
      </c>
      <c r="F77">
        <v>38</v>
      </c>
      <c r="H77" t="s">
        <v>647</v>
      </c>
      <c r="I77">
        <v>0</v>
      </c>
      <c r="J77" t="s">
        <v>10</v>
      </c>
      <c r="K77" t="str">
        <f t="shared" si="1"/>
        <v>A/C PAYAL-SILBIGAR SAKHALI (CB)</v>
      </c>
    </row>
    <row r="78" spans="1:11" ht="15" customHeight="1" x14ac:dyDescent="0.25">
      <c r="A78" s="17">
        <v>5</v>
      </c>
      <c r="C78" t="s">
        <v>56</v>
      </c>
      <c r="D78" t="s">
        <v>61</v>
      </c>
      <c r="E78" t="s">
        <v>722</v>
      </c>
      <c r="F78">
        <v>41</v>
      </c>
      <c r="H78" t="s">
        <v>647</v>
      </c>
      <c r="I78">
        <v>0</v>
      </c>
      <c r="J78" t="s">
        <v>10</v>
      </c>
      <c r="K78" t="str">
        <f t="shared" si="1"/>
        <v>A/C PAYAL-SILBombay Fancy</v>
      </c>
    </row>
    <row r="79" spans="1:11" ht="15" customHeight="1" x14ac:dyDescent="0.25">
      <c r="A79" s="17">
        <v>5</v>
      </c>
      <c r="C79" t="s">
        <v>56</v>
      </c>
      <c r="D79" t="s">
        <v>726</v>
      </c>
      <c r="E79" t="s">
        <v>730</v>
      </c>
      <c r="F79">
        <v>36</v>
      </c>
      <c r="H79" t="s">
        <v>647</v>
      </c>
      <c r="I79">
        <v>0</v>
      </c>
      <c r="J79" t="s">
        <v>10</v>
      </c>
      <c r="K79" t="str">
        <f t="shared" si="1"/>
        <v>A/C PAYAL-SILBOMBAY FANCY (CB)</v>
      </c>
    </row>
    <row r="80" spans="1:11" ht="15" customHeight="1" x14ac:dyDescent="0.25">
      <c r="A80" s="17">
        <v>5</v>
      </c>
      <c r="C80" t="s">
        <v>56</v>
      </c>
      <c r="D80" t="s">
        <v>727</v>
      </c>
      <c r="E80" t="s">
        <v>716</v>
      </c>
      <c r="F80">
        <v>46</v>
      </c>
      <c r="H80" t="s">
        <v>647</v>
      </c>
      <c r="I80">
        <v>0</v>
      </c>
      <c r="J80" t="s">
        <v>10</v>
      </c>
      <c r="K80" t="str">
        <f t="shared" si="1"/>
        <v>A/C PAYAL-SILBombay fancy (G)</v>
      </c>
    </row>
    <row r="81" spans="1:11" ht="15" customHeight="1" x14ac:dyDescent="0.25">
      <c r="A81" s="17">
        <v>5</v>
      </c>
      <c r="C81" t="s">
        <v>56</v>
      </c>
      <c r="D81" t="s">
        <v>62</v>
      </c>
      <c r="E81" t="s">
        <v>685</v>
      </c>
      <c r="F81">
        <v>40</v>
      </c>
      <c r="H81" t="s">
        <v>647</v>
      </c>
      <c r="I81">
        <v>0</v>
      </c>
      <c r="J81" t="s">
        <v>10</v>
      </c>
      <c r="K81" t="str">
        <f t="shared" si="1"/>
        <v>A/C PAYAL-SILBOMBAY KADA PAYAL</v>
      </c>
    </row>
    <row r="82" spans="1:11" ht="15" customHeight="1" x14ac:dyDescent="0.25">
      <c r="A82" s="17">
        <v>5</v>
      </c>
      <c r="C82" t="s">
        <v>56</v>
      </c>
      <c r="D82" t="s">
        <v>728</v>
      </c>
      <c r="E82" t="s">
        <v>725</v>
      </c>
      <c r="F82">
        <v>34</v>
      </c>
      <c r="H82" t="s">
        <v>647</v>
      </c>
      <c r="I82">
        <v>0</v>
      </c>
      <c r="J82" t="s">
        <v>10</v>
      </c>
      <c r="K82" t="str">
        <f t="shared" si="1"/>
        <v>A/C PAYAL-SILBombay Payal</v>
      </c>
    </row>
    <row r="83" spans="1:11" ht="15" customHeight="1" x14ac:dyDescent="0.25">
      <c r="A83" s="17">
        <v>5</v>
      </c>
      <c r="C83" t="s">
        <v>56</v>
      </c>
      <c r="D83" t="s">
        <v>546</v>
      </c>
      <c r="E83" t="s">
        <v>683</v>
      </c>
      <c r="F83">
        <v>37</v>
      </c>
      <c r="H83" t="s">
        <v>647</v>
      </c>
      <c r="I83">
        <v>0</v>
      </c>
      <c r="J83" t="s">
        <v>10</v>
      </c>
      <c r="K83" t="str">
        <f t="shared" si="1"/>
        <v>A/C PAYAL-SILBOMBAY PAYAL BIGAR SAKALI(CB)</v>
      </c>
    </row>
    <row r="84" spans="1:11" ht="15" customHeight="1" x14ac:dyDescent="0.25">
      <c r="A84" s="17">
        <v>5</v>
      </c>
      <c r="C84" t="s">
        <v>56</v>
      </c>
      <c r="D84" t="s">
        <v>65</v>
      </c>
      <c r="E84" t="s">
        <v>725</v>
      </c>
      <c r="F84">
        <v>34</v>
      </c>
      <c r="H84" t="s">
        <v>647</v>
      </c>
      <c r="I84">
        <v>0</v>
      </c>
      <c r="J84" t="s">
        <v>10</v>
      </c>
      <c r="K84" t="str">
        <f t="shared" si="1"/>
        <v>A/C PAYAL-SILBombay Payal Bigar Sakhali</v>
      </c>
    </row>
    <row r="85" spans="1:11" ht="15" customHeight="1" x14ac:dyDescent="0.25">
      <c r="A85" s="17">
        <v>5</v>
      </c>
      <c r="C85" t="s">
        <v>56</v>
      </c>
      <c r="D85" t="s">
        <v>545</v>
      </c>
      <c r="E85" t="s">
        <v>683</v>
      </c>
      <c r="F85">
        <v>37</v>
      </c>
      <c r="H85" t="s">
        <v>647</v>
      </c>
      <c r="I85">
        <v>0</v>
      </c>
      <c r="J85" t="s">
        <v>10</v>
      </c>
      <c r="K85" t="str">
        <f t="shared" si="1"/>
        <v>A/C PAYAL-SILBOMBAY PAYAL SAKALI(CB)</v>
      </c>
    </row>
    <row r="86" spans="1:11" ht="15" customHeight="1" x14ac:dyDescent="0.25">
      <c r="A86" s="17">
        <v>5</v>
      </c>
      <c r="C86" t="s">
        <v>56</v>
      </c>
      <c r="D86" t="s">
        <v>64</v>
      </c>
      <c r="E86" t="s">
        <v>725</v>
      </c>
      <c r="F86">
        <v>34</v>
      </c>
      <c r="H86" t="s">
        <v>647</v>
      </c>
      <c r="I86">
        <v>0</v>
      </c>
      <c r="J86" t="s">
        <v>10</v>
      </c>
      <c r="K86" t="str">
        <f t="shared" si="1"/>
        <v>A/C PAYAL-SILBombay Payal Sakhali</v>
      </c>
    </row>
    <row r="87" spans="1:11" ht="15" customHeight="1" x14ac:dyDescent="0.25">
      <c r="A87" s="17">
        <v>5</v>
      </c>
      <c r="C87" t="s">
        <v>56</v>
      </c>
      <c r="D87" t="s">
        <v>544</v>
      </c>
      <c r="E87" t="s">
        <v>900</v>
      </c>
      <c r="F87">
        <v>38</v>
      </c>
      <c r="H87" t="s">
        <v>647</v>
      </c>
      <c r="I87">
        <v>0</v>
      </c>
      <c r="J87" t="s">
        <v>10</v>
      </c>
      <c r="K87" t="str">
        <f t="shared" si="1"/>
        <v>A/C PAYAL-SILChhumchhum (CB)</v>
      </c>
    </row>
    <row r="88" spans="1:11" ht="15" customHeight="1" x14ac:dyDescent="0.25">
      <c r="A88" s="17">
        <v>5</v>
      </c>
      <c r="C88" t="s">
        <v>56</v>
      </c>
      <c r="D88" t="s">
        <v>57</v>
      </c>
      <c r="E88" t="s">
        <v>654</v>
      </c>
      <c r="F88">
        <v>35</v>
      </c>
      <c r="H88" t="s">
        <v>647</v>
      </c>
      <c r="I88">
        <v>0</v>
      </c>
      <c r="J88" t="s">
        <v>10</v>
      </c>
      <c r="K88" t="str">
        <f t="shared" si="1"/>
        <v>A/C PAYAL-SILColour Mani</v>
      </c>
    </row>
    <row r="89" spans="1:11" ht="15" customHeight="1" x14ac:dyDescent="0.25">
      <c r="A89" s="17">
        <v>5</v>
      </c>
      <c r="C89" t="s">
        <v>56</v>
      </c>
      <c r="D89" t="s">
        <v>541</v>
      </c>
      <c r="E89" t="s">
        <v>900</v>
      </c>
      <c r="F89">
        <v>38</v>
      </c>
      <c r="H89" t="s">
        <v>647</v>
      </c>
      <c r="I89">
        <v>0</v>
      </c>
      <c r="J89" t="s">
        <v>10</v>
      </c>
      <c r="K89" t="str">
        <f t="shared" si="1"/>
        <v>A/C PAYAL-SILCOLOUR MANI (CB)</v>
      </c>
    </row>
    <row r="90" spans="1:11" ht="15" customHeight="1" x14ac:dyDescent="0.25">
      <c r="A90" s="17">
        <v>5</v>
      </c>
      <c r="C90" t="s">
        <v>56</v>
      </c>
      <c r="D90" t="s">
        <v>729</v>
      </c>
      <c r="E90" t="s">
        <v>683</v>
      </c>
      <c r="F90">
        <v>37</v>
      </c>
      <c r="H90" t="s">
        <v>647</v>
      </c>
      <c r="I90">
        <v>0</v>
      </c>
      <c r="J90" t="s">
        <v>10</v>
      </c>
      <c r="K90" t="str">
        <f t="shared" si="1"/>
        <v>A/C PAYAL-SILFANCY (DC)</v>
      </c>
    </row>
    <row r="91" spans="1:11" ht="15" customHeight="1" x14ac:dyDescent="0.25">
      <c r="A91" s="17">
        <v>5</v>
      </c>
      <c r="C91" t="s">
        <v>56</v>
      </c>
      <c r="D91" t="s">
        <v>66</v>
      </c>
      <c r="E91" t="s">
        <v>654</v>
      </c>
      <c r="F91">
        <v>35</v>
      </c>
      <c r="H91" t="s">
        <v>647</v>
      </c>
      <c r="I91">
        <v>0</v>
      </c>
      <c r="J91" t="s">
        <v>10</v>
      </c>
      <c r="K91" t="str">
        <f t="shared" si="1"/>
        <v>A/C PAYAL-SILGof fancy</v>
      </c>
    </row>
    <row r="92" spans="1:11" ht="15" customHeight="1" x14ac:dyDescent="0.25">
      <c r="A92" s="17">
        <v>5</v>
      </c>
      <c r="C92" t="s">
        <v>56</v>
      </c>
      <c r="D92" t="s">
        <v>547</v>
      </c>
      <c r="E92" t="s">
        <v>900</v>
      </c>
      <c r="F92">
        <v>38</v>
      </c>
      <c r="H92" t="s">
        <v>647</v>
      </c>
      <c r="I92">
        <v>0</v>
      </c>
      <c r="J92" t="s">
        <v>10</v>
      </c>
      <c r="K92" t="str">
        <f t="shared" si="1"/>
        <v>A/C PAYAL-SILGof Fancy (CB)</v>
      </c>
    </row>
    <row r="93" spans="1:11" ht="15" customHeight="1" x14ac:dyDescent="0.25">
      <c r="A93" s="17">
        <v>5</v>
      </c>
      <c r="C93" t="s">
        <v>56</v>
      </c>
      <c r="D93" t="s">
        <v>63</v>
      </c>
      <c r="E93" t="s">
        <v>654</v>
      </c>
      <c r="F93">
        <v>35</v>
      </c>
      <c r="H93" t="s">
        <v>647</v>
      </c>
      <c r="I93">
        <v>0</v>
      </c>
      <c r="J93" t="s">
        <v>10</v>
      </c>
      <c r="K93" t="str">
        <f t="shared" si="1"/>
        <v>A/C PAYAL-SILGOF PAYAL</v>
      </c>
    </row>
    <row r="94" spans="1:11" ht="15" customHeight="1" x14ac:dyDescent="0.25">
      <c r="A94" s="17">
        <v>5</v>
      </c>
      <c r="C94" t="s">
        <v>56</v>
      </c>
      <c r="D94" t="s">
        <v>542</v>
      </c>
      <c r="E94" t="s">
        <v>900</v>
      </c>
      <c r="F94">
        <v>38</v>
      </c>
      <c r="H94" t="s">
        <v>647</v>
      </c>
      <c r="I94">
        <v>0</v>
      </c>
      <c r="J94" t="s">
        <v>10</v>
      </c>
      <c r="K94" t="str">
        <f t="shared" si="1"/>
        <v>A/C PAYAL-SILGOF PAYAL (CB)</v>
      </c>
    </row>
    <row r="95" spans="1:11" ht="15" customHeight="1" x14ac:dyDescent="0.25">
      <c r="A95" s="17">
        <v>5</v>
      </c>
      <c r="C95" t="s">
        <v>56</v>
      </c>
      <c r="D95" t="s">
        <v>548</v>
      </c>
      <c r="E95" t="s">
        <v>731</v>
      </c>
      <c r="F95">
        <v>55</v>
      </c>
      <c r="H95" t="s">
        <v>647</v>
      </c>
      <c r="I95">
        <v>0</v>
      </c>
      <c r="J95" t="s">
        <v>10</v>
      </c>
      <c r="K95" t="str">
        <f t="shared" si="1"/>
        <v>A/C PAYAL-SILGP PAYAL</v>
      </c>
    </row>
    <row r="96" spans="1:11" ht="15" customHeight="1" x14ac:dyDescent="0.25">
      <c r="A96" s="17">
        <v>5</v>
      </c>
      <c r="C96" t="s">
        <v>56</v>
      </c>
      <c r="D96" t="s">
        <v>549</v>
      </c>
      <c r="E96" t="s">
        <v>732</v>
      </c>
      <c r="F96">
        <v>70</v>
      </c>
      <c r="H96" t="s">
        <v>647</v>
      </c>
      <c r="I96">
        <v>0</v>
      </c>
      <c r="J96" t="s">
        <v>10</v>
      </c>
      <c r="K96" t="str">
        <f t="shared" si="1"/>
        <v>A/C PAYAL-SILGP PAYAL (GOLD)</v>
      </c>
    </row>
    <row r="97" spans="1:11" ht="15" customHeight="1" x14ac:dyDescent="0.25">
      <c r="A97" s="17">
        <v>5</v>
      </c>
      <c r="C97" t="s">
        <v>56</v>
      </c>
      <c r="D97" t="s">
        <v>60</v>
      </c>
      <c r="E97" t="s">
        <v>877</v>
      </c>
      <c r="F97">
        <v>33</v>
      </c>
      <c r="H97" t="s">
        <v>647</v>
      </c>
      <c r="I97">
        <v>0</v>
      </c>
      <c r="J97" t="s">
        <v>10</v>
      </c>
      <c r="K97" t="str">
        <f t="shared" si="1"/>
        <v>A/C PAYAL-SILMathura Payal</v>
      </c>
    </row>
    <row r="98" spans="1:11" ht="15" customHeight="1" x14ac:dyDescent="0.25">
      <c r="A98" s="17">
        <v>5</v>
      </c>
      <c r="C98" t="s">
        <v>56</v>
      </c>
      <c r="D98" t="s">
        <v>733</v>
      </c>
      <c r="E98" t="s">
        <v>685</v>
      </c>
      <c r="F98">
        <v>40</v>
      </c>
      <c r="H98" t="s">
        <v>647</v>
      </c>
      <c r="I98">
        <v>0</v>
      </c>
      <c r="J98" t="s">
        <v>10</v>
      </c>
      <c r="K98" t="str">
        <f t="shared" si="1"/>
        <v>A/C PAYAL-SILNaari</v>
      </c>
    </row>
    <row r="99" spans="1:11" ht="15" customHeight="1" x14ac:dyDescent="0.25">
      <c r="A99" s="17">
        <v>5</v>
      </c>
      <c r="C99" t="s">
        <v>56</v>
      </c>
      <c r="D99" t="s">
        <v>734</v>
      </c>
      <c r="E99" t="s">
        <v>735</v>
      </c>
      <c r="F99">
        <v>51</v>
      </c>
      <c r="H99" t="s">
        <v>647</v>
      </c>
      <c r="I99">
        <v>0</v>
      </c>
      <c r="J99" t="s">
        <v>10</v>
      </c>
      <c r="K99" t="str">
        <f t="shared" si="1"/>
        <v>A/C PAYAL-SILOXIDIZED PAYAL</v>
      </c>
    </row>
    <row r="100" spans="1:11" ht="15" customHeight="1" x14ac:dyDescent="0.25">
      <c r="A100" s="17">
        <v>5</v>
      </c>
      <c r="C100" t="s">
        <v>56</v>
      </c>
      <c r="D100" t="s">
        <v>736</v>
      </c>
      <c r="E100" t="s">
        <v>697</v>
      </c>
      <c r="F100">
        <v>61</v>
      </c>
      <c r="H100" t="s">
        <v>647</v>
      </c>
      <c r="I100">
        <v>0</v>
      </c>
      <c r="J100" t="s">
        <v>10</v>
      </c>
      <c r="K100" t="str">
        <f t="shared" si="1"/>
        <v>A/C PAYAL-SILOXIDIZED PAYAL (Light Wt)</v>
      </c>
    </row>
    <row r="101" spans="1:11" ht="15" customHeight="1" x14ac:dyDescent="0.25">
      <c r="A101" s="17">
        <v>5</v>
      </c>
      <c r="C101" t="s">
        <v>56</v>
      </c>
      <c r="D101" t="s">
        <v>2149</v>
      </c>
      <c r="E101" t="e">
        <v>#N/A</v>
      </c>
      <c r="F101" t="e">
        <v>#N/A</v>
      </c>
      <c r="H101" t="s">
        <v>647</v>
      </c>
      <c r="I101">
        <v>0</v>
      </c>
      <c r="J101" t="s">
        <v>10</v>
      </c>
      <c r="K101" t="str">
        <f t="shared" si="1"/>
        <v>A/C PAYAL-SILOXIDIZED STONE PAYAL</v>
      </c>
    </row>
    <row r="102" spans="1:11" ht="15" customHeight="1" x14ac:dyDescent="0.25">
      <c r="A102" s="17">
        <v>5</v>
      </c>
      <c r="C102" t="s">
        <v>56</v>
      </c>
      <c r="D102" t="s">
        <v>737</v>
      </c>
      <c r="E102" t="s">
        <v>738</v>
      </c>
      <c r="F102">
        <v>29</v>
      </c>
      <c r="H102" t="s">
        <v>647</v>
      </c>
      <c r="I102">
        <v>0</v>
      </c>
      <c r="J102" t="s">
        <v>10</v>
      </c>
      <c r="K102" t="str">
        <f t="shared" si="1"/>
        <v>A/C PAYAL-SILPug Payal</v>
      </c>
    </row>
    <row r="103" spans="1:11" ht="15" customHeight="1" x14ac:dyDescent="0.25">
      <c r="A103" s="17">
        <v>5</v>
      </c>
      <c r="C103" t="s">
        <v>56</v>
      </c>
      <c r="D103" t="s">
        <v>739</v>
      </c>
      <c r="E103" t="s">
        <v>654</v>
      </c>
      <c r="F103">
        <v>35</v>
      </c>
      <c r="H103" t="s">
        <v>647</v>
      </c>
      <c r="I103">
        <v>0</v>
      </c>
      <c r="J103" t="s">
        <v>10</v>
      </c>
      <c r="K103" t="str">
        <f t="shared" si="1"/>
        <v>A/C PAYAL-SILPUG PAYAL FANCY</v>
      </c>
    </row>
    <row r="104" spans="1:11" ht="15" customHeight="1" x14ac:dyDescent="0.25">
      <c r="A104" s="17">
        <v>5</v>
      </c>
      <c r="C104" t="s">
        <v>56</v>
      </c>
      <c r="D104" t="s">
        <v>740</v>
      </c>
      <c r="E104" t="s">
        <v>741</v>
      </c>
      <c r="F104">
        <v>115</v>
      </c>
      <c r="H104" t="s">
        <v>647</v>
      </c>
      <c r="I104">
        <v>0</v>
      </c>
      <c r="J104" t="s">
        <v>10</v>
      </c>
      <c r="K104" t="str">
        <f t="shared" si="1"/>
        <v>A/C PAYAL-SILR P-STONE (GP)</v>
      </c>
    </row>
    <row r="105" spans="1:11" ht="15" customHeight="1" x14ac:dyDescent="0.25">
      <c r="A105" s="17">
        <v>5</v>
      </c>
      <c r="C105" t="s">
        <v>56</v>
      </c>
      <c r="D105" t="s">
        <v>742</v>
      </c>
      <c r="E105" t="s">
        <v>743</v>
      </c>
      <c r="F105">
        <v>100</v>
      </c>
      <c r="H105" t="s">
        <v>647</v>
      </c>
      <c r="I105">
        <v>0.01</v>
      </c>
      <c r="J105" t="s">
        <v>10</v>
      </c>
      <c r="K105" t="str">
        <f t="shared" si="1"/>
        <v>A/C PAYAL-SILS P-Plain</v>
      </c>
    </row>
    <row r="106" spans="1:11" ht="15" customHeight="1" x14ac:dyDescent="0.25">
      <c r="A106" s="17">
        <v>5</v>
      </c>
      <c r="C106" t="s">
        <v>56</v>
      </c>
      <c r="D106" t="s">
        <v>744</v>
      </c>
      <c r="E106" t="s">
        <v>745</v>
      </c>
      <c r="F106">
        <v>90</v>
      </c>
      <c r="H106" t="s">
        <v>647</v>
      </c>
      <c r="I106">
        <v>0</v>
      </c>
      <c r="J106" t="s">
        <v>10</v>
      </c>
      <c r="K106" t="str">
        <f t="shared" si="1"/>
        <v>A/C PAYAL-SILS P-STONE</v>
      </c>
    </row>
    <row r="107" spans="1:11" ht="15" customHeight="1" x14ac:dyDescent="0.25">
      <c r="A107" s="17">
        <v>5</v>
      </c>
      <c r="C107" t="s">
        <v>56</v>
      </c>
      <c r="D107" t="s">
        <v>30</v>
      </c>
      <c r="E107" t="s">
        <v>654</v>
      </c>
      <c r="F107">
        <v>35</v>
      </c>
      <c r="H107" t="s">
        <v>647</v>
      </c>
      <c r="I107">
        <v>0</v>
      </c>
      <c r="J107" t="s">
        <v>10</v>
      </c>
      <c r="K107" t="str">
        <f t="shared" si="1"/>
        <v>A/C PAYAL-SILSakhali</v>
      </c>
    </row>
    <row r="108" spans="1:11" ht="15" customHeight="1" x14ac:dyDescent="0.25">
      <c r="A108" s="17">
        <v>5</v>
      </c>
      <c r="C108" t="s">
        <v>56</v>
      </c>
      <c r="D108" t="s">
        <v>539</v>
      </c>
      <c r="E108" t="s">
        <v>900</v>
      </c>
      <c r="F108">
        <v>38</v>
      </c>
      <c r="H108" t="s">
        <v>647</v>
      </c>
      <c r="I108">
        <v>0</v>
      </c>
      <c r="J108" t="s">
        <v>10</v>
      </c>
      <c r="K108" t="str">
        <f t="shared" si="1"/>
        <v>A/C PAYAL-SILSAKHALI (CB)</v>
      </c>
    </row>
    <row r="109" spans="1:11" ht="15" customHeight="1" x14ac:dyDescent="0.25">
      <c r="A109" s="17">
        <v>5</v>
      </c>
      <c r="C109" t="s">
        <v>56</v>
      </c>
      <c r="D109" t="s">
        <v>25</v>
      </c>
      <c r="E109" t="s">
        <v>654</v>
      </c>
      <c r="F109">
        <v>35</v>
      </c>
      <c r="H109" t="s">
        <v>647</v>
      </c>
      <c r="I109">
        <v>0</v>
      </c>
      <c r="J109" t="s">
        <v>10</v>
      </c>
      <c r="K109" t="str">
        <f t="shared" si="1"/>
        <v>A/C PAYAL-SILStone</v>
      </c>
    </row>
    <row r="110" spans="1:11" ht="15" customHeight="1" x14ac:dyDescent="0.25">
      <c r="A110" s="17">
        <v>5</v>
      </c>
      <c r="C110" t="s">
        <v>56</v>
      </c>
      <c r="D110" t="s">
        <v>538</v>
      </c>
      <c r="E110" t="s">
        <v>900</v>
      </c>
      <c r="F110">
        <v>38</v>
      </c>
      <c r="H110" t="s">
        <v>647</v>
      </c>
      <c r="I110">
        <v>0</v>
      </c>
      <c r="J110" t="s">
        <v>10</v>
      </c>
      <c r="K110" t="str">
        <f t="shared" si="1"/>
        <v>A/C PAYAL-SILSTONE (CB)</v>
      </c>
    </row>
    <row r="111" spans="1:11" ht="15" customHeight="1" x14ac:dyDescent="0.25">
      <c r="A111" s="1">
        <v>2</v>
      </c>
      <c r="B111" s="1"/>
      <c r="C111" t="s">
        <v>211</v>
      </c>
      <c r="D111" t="s">
        <v>212</v>
      </c>
      <c r="E111" t="s">
        <v>662</v>
      </c>
      <c r="F111">
        <v>18</v>
      </c>
      <c r="H111" t="s">
        <v>647</v>
      </c>
      <c r="I111">
        <v>0</v>
      </c>
      <c r="J111" t="s">
        <v>10</v>
      </c>
      <c r="K111" t="str">
        <f t="shared" si="1"/>
        <v>ANGUTHE-SILAnguthe</v>
      </c>
    </row>
    <row r="112" spans="1:11" ht="15" customHeight="1" x14ac:dyDescent="0.25">
      <c r="A112" s="1">
        <v>0</v>
      </c>
      <c r="B112" s="1"/>
      <c r="C112" t="s">
        <v>746</v>
      </c>
      <c r="D112" t="s">
        <v>747</v>
      </c>
      <c r="E112" t="s">
        <v>748</v>
      </c>
      <c r="F112">
        <v>8</v>
      </c>
      <c r="H112" t="s">
        <v>749</v>
      </c>
      <c r="I112">
        <v>0</v>
      </c>
      <c r="J112" t="s">
        <v>20</v>
      </c>
      <c r="K112" t="str">
        <f t="shared" si="1"/>
        <v>ANGUTHI R-SILANGUTHI</v>
      </c>
    </row>
    <row r="113" spans="1:11" ht="15" customHeight="1" x14ac:dyDescent="0.25">
      <c r="A113" s="1">
        <v>0</v>
      </c>
      <c r="B113" s="1"/>
      <c r="C113" t="s">
        <v>746</v>
      </c>
      <c r="D113" t="s">
        <v>750</v>
      </c>
      <c r="E113" t="s">
        <v>751</v>
      </c>
      <c r="F113">
        <v>10</v>
      </c>
      <c r="H113" t="s">
        <v>749</v>
      </c>
      <c r="I113">
        <v>0</v>
      </c>
      <c r="J113" t="s">
        <v>20</v>
      </c>
      <c r="K113" t="str">
        <f t="shared" si="1"/>
        <v>ANGUTHI R-SILANGUTHI-R</v>
      </c>
    </row>
    <row r="114" spans="1:11" ht="15" customHeight="1" x14ac:dyDescent="0.25">
      <c r="A114" s="1">
        <v>0</v>
      </c>
      <c r="B114" s="1"/>
      <c r="C114" t="s">
        <v>752</v>
      </c>
      <c r="D114" t="s">
        <v>753</v>
      </c>
      <c r="E114" t="s">
        <v>12</v>
      </c>
      <c r="F114">
        <v>0</v>
      </c>
      <c r="H114" t="s">
        <v>647</v>
      </c>
      <c r="I114">
        <v>0.01</v>
      </c>
      <c r="J114" t="s">
        <v>20</v>
      </c>
      <c r="K114" t="str">
        <f t="shared" si="1"/>
        <v>ANGUTHI-SILA P-STONE(G)</v>
      </c>
    </row>
    <row r="115" spans="1:11" ht="15" customHeight="1" x14ac:dyDescent="0.25">
      <c r="A115" s="1">
        <v>0</v>
      </c>
      <c r="B115" s="1"/>
      <c r="C115" t="s">
        <v>752</v>
      </c>
      <c r="D115" t="s">
        <v>754</v>
      </c>
      <c r="E115" t="s">
        <v>12</v>
      </c>
      <c r="F115">
        <v>0</v>
      </c>
      <c r="H115" t="s">
        <v>647</v>
      </c>
      <c r="I115">
        <v>0.01</v>
      </c>
      <c r="J115" t="s">
        <v>20</v>
      </c>
      <c r="K115" t="str">
        <f t="shared" si="1"/>
        <v>ANGUTHI-SILA P-STONE(L)</v>
      </c>
    </row>
    <row r="116" spans="1:11" ht="15" customHeight="1" x14ac:dyDescent="0.25">
      <c r="A116" s="1">
        <v>0</v>
      </c>
      <c r="B116" s="1"/>
      <c r="C116" t="s">
        <v>752</v>
      </c>
      <c r="D116" t="s">
        <v>755</v>
      </c>
      <c r="E116" t="s">
        <v>12</v>
      </c>
      <c r="F116">
        <v>0</v>
      </c>
      <c r="H116" t="s">
        <v>647</v>
      </c>
      <c r="I116">
        <v>0.01</v>
      </c>
      <c r="J116" t="s">
        <v>20</v>
      </c>
      <c r="K116" t="str">
        <f t="shared" si="1"/>
        <v>ANGUTHI-SILA P-TORTOISE(G-L)</v>
      </c>
    </row>
    <row r="117" spans="1:11" ht="15" customHeight="1" x14ac:dyDescent="0.25">
      <c r="A117" s="1">
        <v>0</v>
      </c>
      <c r="B117" s="1"/>
      <c r="C117" t="s">
        <v>752</v>
      </c>
      <c r="D117" t="s">
        <v>756</v>
      </c>
      <c r="E117" t="s">
        <v>12</v>
      </c>
      <c r="F117">
        <v>0</v>
      </c>
      <c r="H117" t="s">
        <v>647</v>
      </c>
      <c r="I117">
        <v>0.01</v>
      </c>
      <c r="J117" t="s">
        <v>20</v>
      </c>
      <c r="K117" t="str">
        <f t="shared" si="1"/>
        <v>ANGUTHI-SILANGUTHI (ESENSE)</v>
      </c>
    </row>
    <row r="118" spans="1:11" ht="15" customHeight="1" x14ac:dyDescent="0.25">
      <c r="A118" s="1">
        <v>0</v>
      </c>
      <c r="B118" s="1"/>
      <c r="C118" t="s">
        <v>752</v>
      </c>
      <c r="D118" t="s">
        <v>757</v>
      </c>
      <c r="E118" t="s">
        <v>12</v>
      </c>
      <c r="F118">
        <v>0</v>
      </c>
      <c r="H118" t="s">
        <v>647</v>
      </c>
      <c r="I118">
        <v>0.01</v>
      </c>
      <c r="J118" t="s">
        <v>20</v>
      </c>
      <c r="K118" t="str">
        <f t="shared" si="1"/>
        <v>ANGUTHI-SILChand Anguthi</v>
      </c>
    </row>
    <row r="119" spans="1:11" ht="15" customHeight="1" x14ac:dyDescent="0.25">
      <c r="A119" s="1">
        <v>0</v>
      </c>
      <c r="B119" s="1"/>
      <c r="C119" t="s">
        <v>752</v>
      </c>
      <c r="D119" t="s">
        <v>758</v>
      </c>
      <c r="E119" t="s">
        <v>12</v>
      </c>
      <c r="F119">
        <v>0</v>
      </c>
      <c r="H119" t="s">
        <v>647</v>
      </c>
      <c r="I119">
        <v>0.01</v>
      </c>
      <c r="J119" t="s">
        <v>20</v>
      </c>
      <c r="K119" t="str">
        <f t="shared" si="1"/>
        <v>ANGUTHI-SILJai-Bhim</v>
      </c>
    </row>
    <row r="120" spans="1:11" ht="15" customHeight="1" x14ac:dyDescent="0.25">
      <c r="A120" s="1">
        <v>0</v>
      </c>
      <c r="B120" s="1"/>
      <c r="C120" t="s">
        <v>752</v>
      </c>
      <c r="D120" t="s">
        <v>759</v>
      </c>
      <c r="E120" t="s">
        <v>12</v>
      </c>
      <c r="F120">
        <v>0</v>
      </c>
      <c r="H120" t="s">
        <v>647</v>
      </c>
      <c r="I120">
        <v>0.01</v>
      </c>
      <c r="J120" t="s">
        <v>20</v>
      </c>
      <c r="K120" t="str">
        <f t="shared" si="1"/>
        <v>ANGUTHI-SILR P STONE(L)</v>
      </c>
    </row>
    <row r="121" spans="1:11" ht="15" customHeight="1" x14ac:dyDescent="0.25">
      <c r="A121" s="1">
        <v>0</v>
      </c>
      <c r="B121" s="1"/>
      <c r="C121" t="s">
        <v>752</v>
      </c>
      <c r="D121" t="s">
        <v>760</v>
      </c>
      <c r="E121" t="s">
        <v>12</v>
      </c>
      <c r="F121">
        <v>0</v>
      </c>
      <c r="H121" t="s">
        <v>647</v>
      </c>
      <c r="I121">
        <v>0.01</v>
      </c>
      <c r="J121" t="s">
        <v>20</v>
      </c>
      <c r="K121" t="str">
        <f t="shared" si="1"/>
        <v>ANGUTHI-SILR P- COUPLE (G-L)</v>
      </c>
    </row>
    <row r="122" spans="1:11" ht="15" customHeight="1" x14ac:dyDescent="0.25">
      <c r="A122" s="1">
        <v>0</v>
      </c>
      <c r="B122" s="1"/>
      <c r="C122" t="s">
        <v>752</v>
      </c>
      <c r="D122" t="s">
        <v>761</v>
      </c>
      <c r="E122" t="s">
        <v>12</v>
      </c>
      <c r="F122">
        <v>0</v>
      </c>
      <c r="H122" t="s">
        <v>647</v>
      </c>
      <c r="I122">
        <v>0.01</v>
      </c>
      <c r="J122" t="s">
        <v>20</v>
      </c>
      <c r="K122" t="str">
        <f t="shared" si="1"/>
        <v>ANGUTHI-SILR P-ADJUST(L)</v>
      </c>
    </row>
    <row r="123" spans="1:11" ht="15" customHeight="1" x14ac:dyDescent="0.25">
      <c r="A123" s="1">
        <v>0</v>
      </c>
      <c r="B123" s="1"/>
      <c r="C123" t="s">
        <v>752</v>
      </c>
      <c r="D123" t="s">
        <v>762</v>
      </c>
      <c r="E123" t="s">
        <v>12</v>
      </c>
      <c r="F123">
        <v>0</v>
      </c>
      <c r="H123" t="s">
        <v>647</v>
      </c>
      <c r="I123">
        <v>0.01</v>
      </c>
      <c r="J123" t="s">
        <v>20</v>
      </c>
      <c r="K123" t="str">
        <f t="shared" si="1"/>
        <v>ANGUTHI-SILR P-ALPHABETS (G-L)</v>
      </c>
    </row>
    <row r="124" spans="1:11" ht="15" customHeight="1" x14ac:dyDescent="0.25">
      <c r="A124" s="1">
        <v>0</v>
      </c>
      <c r="B124" s="1"/>
      <c r="C124" t="s">
        <v>752</v>
      </c>
      <c r="D124" t="s">
        <v>763</v>
      </c>
      <c r="E124" t="s">
        <v>12</v>
      </c>
      <c r="F124">
        <v>0</v>
      </c>
      <c r="H124" t="s">
        <v>647</v>
      </c>
      <c r="I124">
        <v>0.01</v>
      </c>
      <c r="J124" t="s">
        <v>20</v>
      </c>
      <c r="K124" t="str">
        <f t="shared" si="1"/>
        <v>ANGUTHI-SILR P-GOD(G-L)</v>
      </c>
    </row>
    <row r="125" spans="1:11" ht="15" customHeight="1" x14ac:dyDescent="0.25">
      <c r="A125" s="1">
        <v>0</v>
      </c>
      <c r="B125" s="1"/>
      <c r="C125" t="s">
        <v>752</v>
      </c>
      <c r="D125" t="s">
        <v>764</v>
      </c>
      <c r="E125" t="s">
        <v>12</v>
      </c>
      <c r="F125">
        <v>0</v>
      </c>
      <c r="H125" t="s">
        <v>647</v>
      </c>
      <c r="I125">
        <v>0.01</v>
      </c>
      <c r="J125" t="s">
        <v>20</v>
      </c>
      <c r="K125" t="str">
        <f t="shared" si="1"/>
        <v>ANGUTHI-SILR P-NAVGRAHA(G-L)</v>
      </c>
    </row>
    <row r="126" spans="1:11" ht="15" customHeight="1" x14ac:dyDescent="0.25">
      <c r="A126" s="1">
        <v>0</v>
      </c>
      <c r="B126" s="1"/>
      <c r="C126" t="s">
        <v>752</v>
      </c>
      <c r="D126" t="s">
        <v>765</v>
      </c>
      <c r="E126" t="s">
        <v>12</v>
      </c>
      <c r="F126">
        <v>0</v>
      </c>
      <c r="H126" t="s">
        <v>647</v>
      </c>
      <c r="I126">
        <v>0.01</v>
      </c>
      <c r="J126" t="s">
        <v>20</v>
      </c>
      <c r="K126" t="str">
        <f t="shared" si="1"/>
        <v>ANGUTHI-SILR P-PLAIN (L)</v>
      </c>
    </row>
    <row r="127" spans="1:11" ht="15" customHeight="1" x14ac:dyDescent="0.25">
      <c r="A127" s="1">
        <v>0</v>
      </c>
      <c r="B127" s="1"/>
      <c r="C127" t="s">
        <v>752</v>
      </c>
      <c r="D127" t="s">
        <v>766</v>
      </c>
      <c r="E127" t="s">
        <v>12</v>
      </c>
      <c r="F127">
        <v>0</v>
      </c>
      <c r="H127" t="s">
        <v>647</v>
      </c>
      <c r="I127">
        <v>0.01</v>
      </c>
      <c r="J127" t="s">
        <v>20</v>
      </c>
      <c r="K127" t="str">
        <f t="shared" si="1"/>
        <v>ANGUTHI-SILR P-STONE(G)</v>
      </c>
    </row>
    <row r="128" spans="1:11" ht="15" customHeight="1" x14ac:dyDescent="0.25">
      <c r="A128" s="1">
        <v>0</v>
      </c>
      <c r="B128" s="1"/>
      <c r="C128" t="s">
        <v>752</v>
      </c>
      <c r="D128" t="s">
        <v>767</v>
      </c>
      <c r="E128" t="s">
        <v>12</v>
      </c>
      <c r="F128">
        <v>0</v>
      </c>
      <c r="H128" t="s">
        <v>647</v>
      </c>
      <c r="I128">
        <v>0.01</v>
      </c>
      <c r="J128" t="s">
        <v>20</v>
      </c>
      <c r="K128" t="str">
        <f t="shared" si="1"/>
        <v>ANGUTHI-SILR P-STONE(L)</v>
      </c>
    </row>
    <row r="129" spans="1:11" ht="15" customHeight="1" x14ac:dyDescent="0.25">
      <c r="A129" s="1">
        <v>0</v>
      </c>
      <c r="B129" s="1"/>
      <c r="C129" t="s">
        <v>752</v>
      </c>
      <c r="D129" t="s">
        <v>768</v>
      </c>
      <c r="E129" t="s">
        <v>12</v>
      </c>
      <c r="F129">
        <v>0</v>
      </c>
      <c r="H129" t="s">
        <v>647</v>
      </c>
      <c r="I129">
        <v>0.01</v>
      </c>
      <c r="J129" t="s">
        <v>20</v>
      </c>
      <c r="K129" t="str">
        <f t="shared" si="1"/>
        <v>ANGUTHI-SILR P-THUMB RING TAS (G-L)</v>
      </c>
    </row>
    <row r="130" spans="1:11" ht="15" customHeight="1" x14ac:dyDescent="0.25">
      <c r="A130" s="1">
        <v>0</v>
      </c>
      <c r="B130" s="1"/>
      <c r="C130" t="s">
        <v>752</v>
      </c>
      <c r="D130" t="s">
        <v>769</v>
      </c>
      <c r="E130" t="s">
        <v>12</v>
      </c>
      <c r="F130">
        <v>0</v>
      </c>
      <c r="H130" t="s">
        <v>647</v>
      </c>
      <c r="I130">
        <v>0.01</v>
      </c>
      <c r="J130" t="s">
        <v>20</v>
      </c>
      <c r="K130" t="str">
        <f t="shared" si="1"/>
        <v>ANGUTHI-SILR P-THUMB RING(G-L)</v>
      </c>
    </row>
    <row r="131" spans="1:11" ht="15" customHeight="1" x14ac:dyDescent="0.25">
      <c r="A131" s="1">
        <v>0</v>
      </c>
      <c r="B131" s="1"/>
      <c r="C131" t="s">
        <v>752</v>
      </c>
      <c r="D131" t="s">
        <v>770</v>
      </c>
      <c r="E131" t="s">
        <v>12</v>
      </c>
      <c r="F131">
        <v>0</v>
      </c>
      <c r="H131" t="s">
        <v>647</v>
      </c>
      <c r="I131">
        <v>0.01</v>
      </c>
      <c r="J131" t="s">
        <v>20</v>
      </c>
      <c r="K131" t="str">
        <f t="shared" si="1"/>
        <v>ANGUTHI-SILR P-TORTOISE STONE(G)</v>
      </c>
    </row>
    <row r="132" spans="1:11" ht="15" customHeight="1" x14ac:dyDescent="0.25">
      <c r="A132" s="1">
        <v>0</v>
      </c>
      <c r="B132" s="1"/>
      <c r="C132" t="s">
        <v>752</v>
      </c>
      <c r="D132" t="s">
        <v>771</v>
      </c>
      <c r="E132" t="s">
        <v>12</v>
      </c>
      <c r="F132">
        <v>0</v>
      </c>
      <c r="H132" t="s">
        <v>647</v>
      </c>
      <c r="I132">
        <v>0.01</v>
      </c>
      <c r="J132" t="s">
        <v>20</v>
      </c>
      <c r="K132" t="str">
        <f t="shared" si="1"/>
        <v>ANGUTHI-SILR P-TORTOISE STONE(L)</v>
      </c>
    </row>
    <row r="133" spans="1:11" ht="15" customHeight="1" x14ac:dyDescent="0.25">
      <c r="A133" s="1">
        <v>0</v>
      </c>
      <c r="B133" s="1"/>
      <c r="C133" t="s">
        <v>752</v>
      </c>
      <c r="D133" t="s">
        <v>772</v>
      </c>
      <c r="E133" t="s">
        <v>12</v>
      </c>
      <c r="F133">
        <v>0</v>
      </c>
      <c r="H133" t="s">
        <v>647</v>
      </c>
      <c r="I133">
        <v>0.01</v>
      </c>
      <c r="J133" t="s">
        <v>20</v>
      </c>
      <c r="K133" t="str">
        <f t="shared" si="1"/>
        <v>ANGUTHI-SILR P-WITHOUT STONE(G)</v>
      </c>
    </row>
    <row r="134" spans="1:11" ht="15" customHeight="1" x14ac:dyDescent="0.25">
      <c r="A134" s="1">
        <v>0</v>
      </c>
      <c r="B134" s="1"/>
      <c r="C134" t="s">
        <v>752</v>
      </c>
      <c r="D134" t="s">
        <v>773</v>
      </c>
      <c r="E134" t="s">
        <v>12</v>
      </c>
      <c r="F134">
        <v>0</v>
      </c>
      <c r="H134" t="s">
        <v>647</v>
      </c>
      <c r="I134">
        <v>0.01</v>
      </c>
      <c r="J134" t="s">
        <v>20</v>
      </c>
      <c r="K134" t="str">
        <f t="shared" si="1"/>
        <v>ANGUTHI-SILS P-ALPHABETS (G-L)</v>
      </c>
    </row>
    <row r="135" spans="1:11" ht="15" customHeight="1" x14ac:dyDescent="0.25">
      <c r="A135" s="1">
        <v>0</v>
      </c>
      <c r="B135" s="1"/>
      <c r="C135" t="s">
        <v>752</v>
      </c>
      <c r="D135" t="s">
        <v>774</v>
      </c>
      <c r="E135" t="s">
        <v>12</v>
      </c>
      <c r="F135">
        <v>0</v>
      </c>
      <c r="H135" t="s">
        <v>647</v>
      </c>
      <c r="I135">
        <v>0.01</v>
      </c>
      <c r="J135" t="s">
        <v>20</v>
      </c>
      <c r="K135" t="str">
        <f t="shared" si="1"/>
        <v>ANGUTHI-SILS P-BABY RING(G-L)</v>
      </c>
    </row>
    <row r="136" spans="1:11" ht="15" customHeight="1" x14ac:dyDescent="0.25">
      <c r="A136" s="1">
        <v>0</v>
      </c>
      <c r="B136" s="1"/>
      <c r="C136" t="s">
        <v>752</v>
      </c>
      <c r="D136" t="s">
        <v>775</v>
      </c>
      <c r="E136" t="s">
        <v>12</v>
      </c>
      <c r="F136">
        <v>0</v>
      </c>
      <c r="H136" t="s">
        <v>647</v>
      </c>
      <c r="I136">
        <v>0.01</v>
      </c>
      <c r="J136" t="s">
        <v>20</v>
      </c>
      <c r="K136" t="str">
        <f t="shared" si="1"/>
        <v>ANGUTHI-SILS P-CHAPIL (G)</v>
      </c>
    </row>
    <row r="137" spans="1:11" ht="15" customHeight="1" x14ac:dyDescent="0.25">
      <c r="A137" s="1">
        <v>0</v>
      </c>
      <c r="B137" s="1"/>
      <c r="C137" t="s">
        <v>752</v>
      </c>
      <c r="D137" t="s">
        <v>776</v>
      </c>
      <c r="E137" t="s">
        <v>12</v>
      </c>
      <c r="F137">
        <v>0</v>
      </c>
      <c r="H137" t="s">
        <v>647</v>
      </c>
      <c r="I137">
        <v>0.01</v>
      </c>
      <c r="J137" t="s">
        <v>20</v>
      </c>
      <c r="K137" t="str">
        <f t="shared" ref="K137:K200" si="2">C137&amp;D137</f>
        <v>ANGUTHI-SILS P-COLOR STONE(L)</v>
      </c>
    </row>
    <row r="138" spans="1:11" ht="15" customHeight="1" x14ac:dyDescent="0.25">
      <c r="A138" s="1">
        <v>0</v>
      </c>
      <c r="B138" s="1"/>
      <c r="C138" t="s">
        <v>752</v>
      </c>
      <c r="D138" t="s">
        <v>777</v>
      </c>
      <c r="E138" t="s">
        <v>12</v>
      </c>
      <c r="F138">
        <v>0</v>
      </c>
      <c r="H138" t="s">
        <v>647</v>
      </c>
      <c r="I138">
        <v>0.01</v>
      </c>
      <c r="J138" t="s">
        <v>20</v>
      </c>
      <c r="K138" t="str">
        <f t="shared" si="2"/>
        <v>ANGUTHI-SILS P-DAGADUSHETH</v>
      </c>
    </row>
    <row r="139" spans="1:11" ht="15" customHeight="1" x14ac:dyDescent="0.25">
      <c r="A139" s="1">
        <v>0</v>
      </c>
      <c r="B139" s="1"/>
      <c r="C139" t="s">
        <v>752</v>
      </c>
      <c r="D139" t="s">
        <v>778</v>
      </c>
      <c r="E139" t="s">
        <v>12</v>
      </c>
      <c r="F139">
        <v>0</v>
      </c>
      <c r="H139" t="s">
        <v>647</v>
      </c>
      <c r="I139">
        <v>0.01</v>
      </c>
      <c r="J139" t="s">
        <v>20</v>
      </c>
      <c r="K139" t="str">
        <f t="shared" si="2"/>
        <v>ANGUTHI-SILS P-GOD(G-L)</v>
      </c>
    </row>
    <row r="140" spans="1:11" ht="15" customHeight="1" x14ac:dyDescent="0.25">
      <c r="A140" s="1">
        <v>0</v>
      </c>
      <c r="B140" s="1"/>
      <c r="C140" t="s">
        <v>752</v>
      </c>
      <c r="D140" t="s">
        <v>779</v>
      </c>
      <c r="E140" t="s">
        <v>12</v>
      </c>
      <c r="F140">
        <v>0</v>
      </c>
      <c r="H140" t="s">
        <v>647</v>
      </c>
      <c r="I140">
        <v>0.01</v>
      </c>
      <c r="J140" t="s">
        <v>20</v>
      </c>
      <c r="K140" t="str">
        <f t="shared" si="2"/>
        <v>ANGUTHI-SILS P-KHADA FANCY(L)</v>
      </c>
    </row>
    <row r="141" spans="1:11" ht="15" customHeight="1" x14ac:dyDescent="0.25">
      <c r="A141" s="1">
        <v>0</v>
      </c>
      <c r="B141" s="1"/>
      <c r="C141" t="s">
        <v>752</v>
      </c>
      <c r="D141" t="s">
        <v>780</v>
      </c>
      <c r="E141" t="s">
        <v>12</v>
      </c>
      <c r="F141">
        <v>0</v>
      </c>
      <c r="H141" t="s">
        <v>647</v>
      </c>
      <c r="I141">
        <v>0.01</v>
      </c>
      <c r="J141" t="s">
        <v>20</v>
      </c>
      <c r="K141" t="str">
        <f t="shared" si="2"/>
        <v>ANGUTHI-SILS P-KHADA(G)</v>
      </c>
    </row>
    <row r="142" spans="1:11" ht="15" customHeight="1" x14ac:dyDescent="0.25">
      <c r="A142" s="1">
        <v>0</v>
      </c>
      <c r="B142" s="1"/>
      <c r="C142" t="s">
        <v>752</v>
      </c>
      <c r="D142" t="s">
        <v>781</v>
      </c>
      <c r="E142" t="s">
        <v>12</v>
      </c>
      <c r="F142">
        <v>0</v>
      </c>
      <c r="H142" t="s">
        <v>647</v>
      </c>
      <c r="I142">
        <v>0.01</v>
      </c>
      <c r="J142" t="s">
        <v>20</v>
      </c>
      <c r="K142" t="str">
        <f t="shared" si="2"/>
        <v>ANGUTHI-SILS P-KHADA(L)</v>
      </c>
    </row>
    <row r="143" spans="1:11" ht="15" customHeight="1" x14ac:dyDescent="0.25">
      <c r="A143" s="1">
        <v>0</v>
      </c>
      <c r="B143" s="1"/>
      <c r="C143" t="s">
        <v>752</v>
      </c>
      <c r="D143" t="s">
        <v>782</v>
      </c>
      <c r="E143" t="s">
        <v>12</v>
      </c>
      <c r="F143">
        <v>0</v>
      </c>
      <c r="H143" t="s">
        <v>647</v>
      </c>
      <c r="I143">
        <v>0.01</v>
      </c>
      <c r="J143" t="s">
        <v>20</v>
      </c>
      <c r="K143" t="str">
        <f t="shared" si="2"/>
        <v>ANGUTHI-SILS P-MAHARAJA(G)</v>
      </c>
    </row>
    <row r="144" spans="1:11" ht="15" customHeight="1" x14ac:dyDescent="0.25">
      <c r="A144" s="1">
        <v>0</v>
      </c>
      <c r="B144" s="1"/>
      <c r="C144" t="s">
        <v>752</v>
      </c>
      <c r="D144" t="s">
        <v>783</v>
      </c>
      <c r="E144" t="s">
        <v>12</v>
      </c>
      <c r="F144">
        <v>0</v>
      </c>
      <c r="H144" t="s">
        <v>647</v>
      </c>
      <c r="I144">
        <v>0.01</v>
      </c>
      <c r="J144" t="s">
        <v>20</v>
      </c>
      <c r="K144" t="str">
        <f t="shared" si="2"/>
        <v>ANGUTHI-SILS P-MOTI FANCY(L)</v>
      </c>
    </row>
    <row r="145" spans="1:11" ht="15" customHeight="1" x14ac:dyDescent="0.25">
      <c r="A145" s="1">
        <v>0</v>
      </c>
      <c r="B145" s="1"/>
      <c r="C145" t="s">
        <v>752</v>
      </c>
      <c r="D145" t="s">
        <v>784</v>
      </c>
      <c r="E145" t="s">
        <v>12</v>
      </c>
      <c r="F145">
        <v>0</v>
      </c>
      <c r="H145" t="s">
        <v>647</v>
      </c>
      <c r="I145">
        <v>0.01</v>
      </c>
      <c r="J145" t="s">
        <v>20</v>
      </c>
      <c r="K145" t="str">
        <f t="shared" si="2"/>
        <v>ANGUTHI-SILS P-MOTI(G)</v>
      </c>
    </row>
    <row r="146" spans="1:11" ht="15" customHeight="1" x14ac:dyDescent="0.25">
      <c r="A146" s="1">
        <v>0</v>
      </c>
      <c r="B146" s="1"/>
      <c r="C146" t="s">
        <v>752</v>
      </c>
      <c r="D146" t="s">
        <v>785</v>
      </c>
      <c r="E146" t="s">
        <v>12</v>
      </c>
      <c r="F146">
        <v>0</v>
      </c>
      <c r="H146" t="s">
        <v>647</v>
      </c>
      <c r="I146">
        <v>0.01</v>
      </c>
      <c r="J146" t="s">
        <v>20</v>
      </c>
      <c r="K146" t="str">
        <f t="shared" si="2"/>
        <v>ANGUTHI-SILS P-MOTI(L)</v>
      </c>
    </row>
    <row r="147" spans="1:11" ht="15" customHeight="1" x14ac:dyDescent="0.25">
      <c r="A147" s="1">
        <v>0</v>
      </c>
      <c r="B147" s="1"/>
      <c r="C147" t="s">
        <v>752</v>
      </c>
      <c r="D147" t="s">
        <v>786</v>
      </c>
      <c r="E147" t="s">
        <v>12</v>
      </c>
      <c r="F147">
        <v>0</v>
      </c>
      <c r="H147" t="s">
        <v>647</v>
      </c>
      <c r="I147">
        <v>0.01</v>
      </c>
      <c r="J147" t="s">
        <v>20</v>
      </c>
      <c r="K147" t="str">
        <f t="shared" si="2"/>
        <v>ANGUTHI-SILS P-NAJRANA(G)</v>
      </c>
    </row>
    <row r="148" spans="1:11" ht="15" customHeight="1" x14ac:dyDescent="0.25">
      <c r="A148" s="1">
        <v>0</v>
      </c>
      <c r="B148" s="1"/>
      <c r="C148" t="s">
        <v>752</v>
      </c>
      <c r="D148" t="s">
        <v>787</v>
      </c>
      <c r="E148" t="s">
        <v>12</v>
      </c>
      <c r="F148">
        <v>0</v>
      </c>
      <c r="H148" t="s">
        <v>647</v>
      </c>
      <c r="I148">
        <v>0.01</v>
      </c>
      <c r="J148" t="s">
        <v>20</v>
      </c>
      <c r="K148" t="str">
        <f t="shared" si="2"/>
        <v>ANGUTHI-SILS P-OTHER</v>
      </c>
    </row>
    <row r="149" spans="1:11" ht="15" customHeight="1" x14ac:dyDescent="0.25">
      <c r="A149" s="1">
        <v>0</v>
      </c>
      <c r="B149" s="1"/>
      <c r="C149" t="s">
        <v>752</v>
      </c>
      <c r="D149" t="s">
        <v>788</v>
      </c>
      <c r="E149" t="s">
        <v>12</v>
      </c>
      <c r="F149">
        <v>0</v>
      </c>
      <c r="H149" t="s">
        <v>647</v>
      </c>
      <c r="I149">
        <v>0.01</v>
      </c>
      <c r="J149" t="s">
        <v>20</v>
      </c>
      <c r="K149" t="str">
        <f t="shared" si="2"/>
        <v>ANGUTHI-SILS P-PLAIN(L)</v>
      </c>
    </row>
    <row r="150" spans="1:11" ht="15" customHeight="1" x14ac:dyDescent="0.25">
      <c r="A150" s="1">
        <v>0</v>
      </c>
      <c r="B150" s="1"/>
      <c r="C150" t="s">
        <v>752</v>
      </c>
      <c r="D150" t="s">
        <v>789</v>
      </c>
      <c r="E150" t="s">
        <v>12</v>
      </c>
      <c r="F150">
        <v>0</v>
      </c>
      <c r="H150" t="s">
        <v>647</v>
      </c>
      <c r="I150">
        <v>0.01</v>
      </c>
      <c r="J150" t="s">
        <v>20</v>
      </c>
      <c r="K150" t="str">
        <f t="shared" si="2"/>
        <v>ANGUTHI-SILS P-RAJMUDRA</v>
      </c>
    </row>
    <row r="151" spans="1:11" ht="15" customHeight="1" x14ac:dyDescent="0.25">
      <c r="A151" s="1">
        <v>0</v>
      </c>
      <c r="B151" s="1"/>
      <c r="C151" t="s">
        <v>752</v>
      </c>
      <c r="D151" t="s">
        <v>790</v>
      </c>
      <c r="E151" t="s">
        <v>12</v>
      </c>
      <c r="F151">
        <v>0</v>
      </c>
      <c r="H151" t="s">
        <v>647</v>
      </c>
      <c r="I151">
        <v>0.01</v>
      </c>
      <c r="J151" t="s">
        <v>20</v>
      </c>
      <c r="K151" t="str">
        <f t="shared" si="2"/>
        <v>ANGUTHI-SILS P-RASHI(G)</v>
      </c>
    </row>
    <row r="152" spans="1:11" ht="15" customHeight="1" x14ac:dyDescent="0.25">
      <c r="A152" s="1">
        <v>0</v>
      </c>
      <c r="B152" s="1"/>
      <c r="C152" t="s">
        <v>752</v>
      </c>
      <c r="D152" t="s">
        <v>791</v>
      </c>
      <c r="E152" t="s">
        <v>12</v>
      </c>
      <c r="F152">
        <v>0</v>
      </c>
      <c r="H152" t="s">
        <v>647</v>
      </c>
      <c r="I152">
        <v>0.01</v>
      </c>
      <c r="J152" t="s">
        <v>20</v>
      </c>
      <c r="K152" t="str">
        <f t="shared" si="2"/>
        <v>ANGUTHI-SILS P-RASHI(L)</v>
      </c>
    </row>
    <row r="153" spans="1:11" ht="15" customHeight="1" x14ac:dyDescent="0.25">
      <c r="A153" s="1">
        <v>0</v>
      </c>
      <c r="B153" s="1"/>
      <c r="C153" t="s">
        <v>752</v>
      </c>
      <c r="D153" t="s">
        <v>792</v>
      </c>
      <c r="E153" t="s">
        <v>12</v>
      </c>
      <c r="F153">
        <v>0</v>
      </c>
      <c r="H153" t="s">
        <v>647</v>
      </c>
      <c r="I153">
        <v>0.01</v>
      </c>
      <c r="J153" t="s">
        <v>20</v>
      </c>
      <c r="K153" t="str">
        <f t="shared" si="2"/>
        <v>ANGUTHI-SILS P-SHIHAMUKHI</v>
      </c>
    </row>
    <row r="154" spans="1:11" ht="15" customHeight="1" x14ac:dyDescent="0.25">
      <c r="A154" s="1">
        <v>0</v>
      </c>
      <c r="B154" s="1"/>
      <c r="C154" t="s">
        <v>752</v>
      </c>
      <c r="D154" t="s">
        <v>793</v>
      </c>
      <c r="E154" t="s">
        <v>12</v>
      </c>
      <c r="F154">
        <v>0</v>
      </c>
      <c r="H154" t="s">
        <v>647</v>
      </c>
      <c r="I154">
        <v>0.01</v>
      </c>
      <c r="J154" t="s">
        <v>20</v>
      </c>
      <c r="K154" t="str">
        <f t="shared" si="2"/>
        <v>ANGUTHI-SILS P-SHIVAJI</v>
      </c>
    </row>
    <row r="155" spans="1:11" ht="15" customHeight="1" x14ac:dyDescent="0.25">
      <c r="A155" s="1">
        <v>0</v>
      </c>
      <c r="B155" s="1"/>
      <c r="C155" t="s">
        <v>752</v>
      </c>
      <c r="D155" t="s">
        <v>794</v>
      </c>
      <c r="E155" t="s">
        <v>12</v>
      </c>
      <c r="F155">
        <v>0</v>
      </c>
      <c r="H155" t="s">
        <v>647</v>
      </c>
      <c r="I155">
        <v>0.01</v>
      </c>
      <c r="J155" t="s">
        <v>20</v>
      </c>
      <c r="K155" t="str">
        <f t="shared" si="2"/>
        <v>ANGUTHI-SILS P-THUMB RING(G-L)</v>
      </c>
    </row>
    <row r="156" spans="1:11" ht="15" customHeight="1" x14ac:dyDescent="0.25">
      <c r="A156" s="1">
        <v>0</v>
      </c>
      <c r="B156" s="1"/>
      <c r="C156" t="s">
        <v>752</v>
      </c>
      <c r="D156" t="s">
        <v>795</v>
      </c>
      <c r="E156" t="s">
        <v>12</v>
      </c>
      <c r="F156">
        <v>0</v>
      </c>
      <c r="H156" t="s">
        <v>647</v>
      </c>
      <c r="I156">
        <v>0.01</v>
      </c>
      <c r="J156" t="s">
        <v>20</v>
      </c>
      <c r="K156" t="str">
        <f t="shared" si="2"/>
        <v>ANGUTHI-SILS P-THUMB(G-L)</v>
      </c>
    </row>
    <row r="157" spans="1:11" ht="15" customHeight="1" x14ac:dyDescent="0.25">
      <c r="A157" s="1">
        <v>0</v>
      </c>
      <c r="B157" s="1"/>
      <c r="C157" t="s">
        <v>752</v>
      </c>
      <c r="D157" t="s">
        <v>796</v>
      </c>
      <c r="E157" t="s">
        <v>12</v>
      </c>
      <c r="F157">
        <v>0</v>
      </c>
      <c r="H157" t="s">
        <v>647</v>
      </c>
      <c r="I157">
        <v>0.01</v>
      </c>
      <c r="J157" t="s">
        <v>20</v>
      </c>
      <c r="K157" t="str">
        <f t="shared" si="2"/>
        <v>ANGUTHI-SILS P-TORTOISE PLAIN(G)</v>
      </c>
    </row>
    <row r="158" spans="1:11" ht="15" customHeight="1" x14ac:dyDescent="0.25">
      <c r="A158" s="1">
        <v>0</v>
      </c>
      <c r="B158" s="1"/>
      <c r="C158" t="s">
        <v>752</v>
      </c>
      <c r="D158" t="s">
        <v>797</v>
      </c>
      <c r="E158" t="s">
        <v>12</v>
      </c>
      <c r="F158">
        <v>0</v>
      </c>
      <c r="H158" t="s">
        <v>647</v>
      </c>
      <c r="I158">
        <v>0.01</v>
      </c>
      <c r="J158" t="s">
        <v>20</v>
      </c>
      <c r="K158" t="str">
        <f t="shared" si="2"/>
        <v>ANGUTHI-SILS P-TORTOISE PLAIN(L)</v>
      </c>
    </row>
    <row r="159" spans="1:11" ht="15" customHeight="1" x14ac:dyDescent="0.25">
      <c r="A159" s="1">
        <v>0</v>
      </c>
      <c r="B159" s="1"/>
      <c r="C159" t="s">
        <v>752</v>
      </c>
      <c r="D159" t="s">
        <v>798</v>
      </c>
      <c r="E159" t="s">
        <v>12</v>
      </c>
      <c r="F159">
        <v>0</v>
      </c>
      <c r="H159" t="s">
        <v>647</v>
      </c>
      <c r="I159">
        <v>0.01</v>
      </c>
      <c r="J159" t="s">
        <v>20</v>
      </c>
      <c r="K159" t="str">
        <f t="shared" si="2"/>
        <v>ANGUTHI-SILS P-TORTOISE STONE(L)</v>
      </c>
    </row>
    <row r="160" spans="1:11" ht="15" customHeight="1" x14ac:dyDescent="0.25">
      <c r="A160" s="1">
        <v>0</v>
      </c>
      <c r="B160" s="1"/>
      <c r="C160" t="s">
        <v>752</v>
      </c>
      <c r="D160" t="s">
        <v>799</v>
      </c>
      <c r="E160" t="s">
        <v>12</v>
      </c>
      <c r="F160">
        <v>0</v>
      </c>
      <c r="H160" t="s">
        <v>647</v>
      </c>
      <c r="I160">
        <v>0.01</v>
      </c>
      <c r="J160" t="s">
        <v>20</v>
      </c>
      <c r="K160" t="str">
        <f t="shared" si="2"/>
        <v>ANGUTHI-SILS P-WHITE STONE(G)</v>
      </c>
    </row>
    <row r="161" spans="1:11" ht="15" customHeight="1" x14ac:dyDescent="0.25">
      <c r="A161" s="1">
        <v>0</v>
      </c>
      <c r="B161" s="1"/>
      <c r="C161" t="s">
        <v>752</v>
      </c>
      <c r="D161" t="s">
        <v>800</v>
      </c>
      <c r="E161" t="s">
        <v>12</v>
      </c>
      <c r="F161">
        <v>0</v>
      </c>
      <c r="H161" t="s">
        <v>647</v>
      </c>
      <c r="I161">
        <v>0.01</v>
      </c>
      <c r="J161" t="s">
        <v>20</v>
      </c>
      <c r="K161" t="str">
        <f t="shared" si="2"/>
        <v>ANGUTHI-SILS P-WHITE STONE(L)</v>
      </c>
    </row>
    <row r="162" spans="1:11" ht="15" customHeight="1" x14ac:dyDescent="0.25">
      <c r="A162" s="1">
        <v>0</v>
      </c>
      <c r="B162" s="1"/>
      <c r="C162" t="s">
        <v>752</v>
      </c>
      <c r="D162" t="s">
        <v>801</v>
      </c>
      <c r="E162" t="s">
        <v>12</v>
      </c>
      <c r="F162">
        <v>0</v>
      </c>
      <c r="H162" t="s">
        <v>647</v>
      </c>
      <c r="I162">
        <v>0.01</v>
      </c>
      <c r="J162" t="s">
        <v>20</v>
      </c>
      <c r="K162" t="str">
        <f t="shared" si="2"/>
        <v>ANGUTHI-SILS P-WITHOUT STONE GOD(G)</v>
      </c>
    </row>
    <row r="163" spans="1:11" ht="15" customHeight="1" x14ac:dyDescent="0.25">
      <c r="A163" s="1">
        <v>0</v>
      </c>
      <c r="B163" s="1"/>
      <c r="C163" t="s">
        <v>752</v>
      </c>
      <c r="D163" t="s">
        <v>802</v>
      </c>
      <c r="E163" t="s">
        <v>12</v>
      </c>
      <c r="F163">
        <v>0</v>
      </c>
      <c r="H163" t="s">
        <v>647</v>
      </c>
      <c r="I163">
        <v>0.01</v>
      </c>
      <c r="J163" t="s">
        <v>20</v>
      </c>
      <c r="K163" t="str">
        <f t="shared" si="2"/>
        <v>ANGUTHI-SILS P-WITHOUT STONE(G)</v>
      </c>
    </row>
    <row r="164" spans="1:11" ht="15" customHeight="1" x14ac:dyDescent="0.25">
      <c r="A164" s="1">
        <v>0</v>
      </c>
      <c r="B164" s="1"/>
      <c r="C164" t="s">
        <v>752</v>
      </c>
      <c r="D164" t="s">
        <v>803</v>
      </c>
      <c r="E164" t="s">
        <v>12</v>
      </c>
      <c r="F164">
        <v>0</v>
      </c>
      <c r="H164" t="s">
        <v>647</v>
      </c>
      <c r="I164">
        <v>0.01</v>
      </c>
      <c r="J164" t="s">
        <v>20</v>
      </c>
      <c r="K164" t="str">
        <f t="shared" si="2"/>
        <v>ANGUTHI-SILS P-WITHOUT STONE(L)</v>
      </c>
    </row>
    <row r="165" spans="1:11" ht="15" customHeight="1" x14ac:dyDescent="0.25">
      <c r="A165" s="1">
        <v>0</v>
      </c>
      <c r="B165" s="1"/>
      <c r="C165" t="s">
        <v>804</v>
      </c>
      <c r="D165" t="s">
        <v>805</v>
      </c>
      <c r="E165" t="s">
        <v>12</v>
      </c>
      <c r="F165">
        <v>0</v>
      </c>
      <c r="H165" t="s">
        <v>647</v>
      </c>
      <c r="I165">
        <v>0.01</v>
      </c>
      <c r="J165" t="s">
        <v>20</v>
      </c>
      <c r="K165" t="str">
        <f t="shared" si="2"/>
        <v>ANTIQUE ORN MRP-SILBANGLE</v>
      </c>
    </row>
    <row r="166" spans="1:11" ht="15" customHeight="1" x14ac:dyDescent="0.25">
      <c r="A166" s="1">
        <v>0</v>
      </c>
      <c r="B166" s="1"/>
      <c r="C166" t="s">
        <v>804</v>
      </c>
      <c r="D166" t="s">
        <v>32</v>
      </c>
      <c r="E166" t="s">
        <v>9</v>
      </c>
      <c r="F166">
        <v>0</v>
      </c>
      <c r="H166" t="s">
        <v>9</v>
      </c>
      <c r="I166">
        <v>0</v>
      </c>
      <c r="J166" t="s">
        <v>9</v>
      </c>
      <c r="K166" t="str">
        <f t="shared" si="2"/>
        <v>ANTIQUE ORN MRP-SILBINDI</v>
      </c>
    </row>
    <row r="167" spans="1:11" ht="15" customHeight="1" x14ac:dyDescent="0.25">
      <c r="A167" s="1">
        <v>0</v>
      </c>
      <c r="B167" s="1"/>
      <c r="C167" t="s">
        <v>804</v>
      </c>
      <c r="D167" t="s">
        <v>806</v>
      </c>
      <c r="E167" t="s">
        <v>9</v>
      </c>
      <c r="F167">
        <v>0</v>
      </c>
      <c r="H167" t="s">
        <v>9</v>
      </c>
      <c r="I167">
        <v>0</v>
      </c>
      <c r="J167" t="s">
        <v>9</v>
      </c>
      <c r="K167" t="str">
        <f t="shared" si="2"/>
        <v>ANTIQUE ORN MRP-SILCHANDBALI</v>
      </c>
    </row>
    <row r="168" spans="1:11" ht="15" customHeight="1" x14ac:dyDescent="0.25">
      <c r="A168" s="1">
        <v>0</v>
      </c>
      <c r="B168" s="1"/>
      <c r="C168" t="s">
        <v>804</v>
      </c>
      <c r="D168" t="s">
        <v>807</v>
      </c>
      <c r="E168" t="s">
        <v>9</v>
      </c>
      <c r="F168">
        <v>0</v>
      </c>
      <c r="H168" t="s">
        <v>9</v>
      </c>
      <c r="I168">
        <v>0</v>
      </c>
      <c r="J168" t="s">
        <v>9</v>
      </c>
      <c r="K168" t="str">
        <f t="shared" si="2"/>
        <v>ANTIQUE ORN MRP-SILJHUMKA</v>
      </c>
    </row>
    <row r="169" spans="1:11" ht="15" customHeight="1" x14ac:dyDescent="0.25">
      <c r="A169" s="1">
        <v>0</v>
      </c>
      <c r="B169" s="1"/>
      <c r="C169" t="s">
        <v>804</v>
      </c>
      <c r="D169" t="s">
        <v>344</v>
      </c>
      <c r="E169" t="s">
        <v>12</v>
      </c>
      <c r="F169">
        <v>0</v>
      </c>
      <c r="H169" t="s">
        <v>647</v>
      </c>
      <c r="I169">
        <v>0.01</v>
      </c>
      <c r="J169" t="s">
        <v>20</v>
      </c>
      <c r="K169" t="str">
        <f t="shared" si="2"/>
        <v>ANTIQUE ORN MRP-SILKADA</v>
      </c>
    </row>
    <row r="170" spans="1:11" ht="15" customHeight="1" x14ac:dyDescent="0.25">
      <c r="A170" s="1">
        <v>0</v>
      </c>
      <c r="B170" s="1"/>
      <c r="C170" t="s">
        <v>804</v>
      </c>
      <c r="D170" t="s">
        <v>808</v>
      </c>
      <c r="E170" t="s">
        <v>12</v>
      </c>
      <c r="F170">
        <v>0</v>
      </c>
      <c r="H170" t="s">
        <v>647</v>
      </c>
      <c r="I170">
        <v>0.01</v>
      </c>
      <c r="J170" t="s">
        <v>20</v>
      </c>
      <c r="K170" t="str">
        <f t="shared" si="2"/>
        <v>ANTIQUE ORN MRP-SILKAMARBELT</v>
      </c>
    </row>
    <row r="171" spans="1:11" ht="15" customHeight="1" x14ac:dyDescent="0.25">
      <c r="A171" s="1">
        <v>0</v>
      </c>
      <c r="B171" s="1"/>
      <c r="C171" t="s">
        <v>804</v>
      </c>
      <c r="D171" t="s">
        <v>463</v>
      </c>
      <c r="E171" t="s">
        <v>9</v>
      </c>
      <c r="F171">
        <v>0</v>
      </c>
      <c r="H171" t="s">
        <v>9</v>
      </c>
      <c r="I171">
        <v>0</v>
      </c>
      <c r="J171" t="s">
        <v>9</v>
      </c>
      <c r="K171" t="str">
        <f t="shared" si="2"/>
        <v>ANTIQUE ORN MRP-SILNECKLACE</v>
      </c>
    </row>
    <row r="172" spans="1:11" ht="15" customHeight="1" x14ac:dyDescent="0.25">
      <c r="A172" s="1">
        <v>0</v>
      </c>
      <c r="B172" s="1"/>
      <c r="C172" t="s">
        <v>804</v>
      </c>
      <c r="D172" t="s">
        <v>809</v>
      </c>
      <c r="E172" t="s">
        <v>9</v>
      </c>
      <c r="F172">
        <v>0</v>
      </c>
      <c r="H172" t="s">
        <v>9</v>
      </c>
      <c r="I172">
        <v>0</v>
      </c>
      <c r="J172" t="s">
        <v>9</v>
      </c>
      <c r="K172" t="str">
        <f t="shared" si="2"/>
        <v>ANTIQUE ORN MRP-SILNECKLACE 2 LINE</v>
      </c>
    </row>
    <row r="173" spans="1:11" ht="15" customHeight="1" x14ac:dyDescent="0.25">
      <c r="A173" s="1">
        <v>0</v>
      </c>
      <c r="B173" s="1"/>
      <c r="C173" t="s">
        <v>804</v>
      </c>
      <c r="D173" t="s">
        <v>810</v>
      </c>
      <c r="E173" t="s">
        <v>9</v>
      </c>
      <c r="F173">
        <v>0</v>
      </c>
      <c r="H173" t="s">
        <v>9</v>
      </c>
      <c r="I173">
        <v>0</v>
      </c>
      <c r="J173" t="s">
        <v>9</v>
      </c>
      <c r="K173" t="str">
        <f t="shared" si="2"/>
        <v>ANTIQUE ORN MRP-SILNECKLACE 3 LINE</v>
      </c>
    </row>
    <row r="174" spans="1:11" ht="15" customHeight="1" x14ac:dyDescent="0.25">
      <c r="A174" s="1">
        <v>0</v>
      </c>
      <c r="B174" s="1"/>
      <c r="C174" t="s">
        <v>804</v>
      </c>
      <c r="D174" t="s">
        <v>811</v>
      </c>
      <c r="E174" t="s">
        <v>9</v>
      </c>
      <c r="F174">
        <v>0</v>
      </c>
      <c r="H174" t="s">
        <v>9</v>
      </c>
      <c r="I174">
        <v>0</v>
      </c>
      <c r="J174" t="s">
        <v>9</v>
      </c>
      <c r="K174" t="str">
        <f t="shared" si="2"/>
        <v>ANTIQUE ORN MRP-SILNECKLACE WITHOUT THREAD</v>
      </c>
    </row>
    <row r="175" spans="1:11" ht="15" customHeight="1" x14ac:dyDescent="0.25">
      <c r="A175" s="1">
        <v>0</v>
      </c>
      <c r="B175" s="1"/>
      <c r="C175" t="s">
        <v>804</v>
      </c>
      <c r="D175" t="s">
        <v>812</v>
      </c>
      <c r="E175" t="s">
        <v>9</v>
      </c>
      <c r="F175">
        <v>0</v>
      </c>
      <c r="H175" t="s">
        <v>9</v>
      </c>
      <c r="I175">
        <v>0</v>
      </c>
      <c r="J175" t="s">
        <v>9</v>
      </c>
      <c r="K175" t="str">
        <f t="shared" si="2"/>
        <v>ANTIQUE ORN MRP-SILPENDANT</v>
      </c>
    </row>
    <row r="176" spans="1:11" ht="15" customHeight="1" x14ac:dyDescent="0.25">
      <c r="A176" s="1">
        <v>0</v>
      </c>
      <c r="B176" s="1"/>
      <c r="C176" t="s">
        <v>804</v>
      </c>
      <c r="D176" t="s">
        <v>813</v>
      </c>
      <c r="E176" t="s">
        <v>9</v>
      </c>
      <c r="F176">
        <v>0</v>
      </c>
      <c r="H176" t="s">
        <v>9</v>
      </c>
      <c r="I176">
        <v>0</v>
      </c>
      <c r="J176" t="s">
        <v>9</v>
      </c>
      <c r="K176" t="str">
        <f t="shared" si="2"/>
        <v>ANTIQUE ORN MRP-SILPENDANT-NECKLACE</v>
      </c>
    </row>
    <row r="177" spans="1:11" ht="15" customHeight="1" x14ac:dyDescent="0.25">
      <c r="A177" s="1">
        <v>0</v>
      </c>
      <c r="B177" s="1"/>
      <c r="C177" t="s">
        <v>804</v>
      </c>
      <c r="D177" t="s">
        <v>464</v>
      </c>
      <c r="E177" t="s">
        <v>9</v>
      </c>
      <c r="F177">
        <v>0</v>
      </c>
      <c r="H177" t="s">
        <v>9</v>
      </c>
      <c r="I177">
        <v>0</v>
      </c>
      <c r="J177" t="s">
        <v>9</v>
      </c>
      <c r="K177" t="str">
        <f t="shared" si="2"/>
        <v>ANTIQUE ORN MRP-SILTOPS</v>
      </c>
    </row>
    <row r="178" spans="1:11" ht="15" customHeight="1" x14ac:dyDescent="0.25">
      <c r="A178" s="1">
        <v>5</v>
      </c>
      <c r="B178" s="1"/>
      <c r="C178" t="s">
        <v>814</v>
      </c>
      <c r="D178" t="s">
        <v>815</v>
      </c>
      <c r="E178" t="s">
        <v>685</v>
      </c>
      <c r="F178">
        <v>40</v>
      </c>
      <c r="H178" t="s">
        <v>647</v>
      </c>
      <c r="I178">
        <v>0</v>
      </c>
      <c r="J178" t="s">
        <v>10</v>
      </c>
      <c r="K178" t="str">
        <f t="shared" si="2"/>
        <v>ANTIQUE ORNAMENTS-SILAbhishek Patra</v>
      </c>
    </row>
    <row r="179" spans="1:11" ht="15" customHeight="1" x14ac:dyDescent="0.25">
      <c r="A179" s="1">
        <v>5</v>
      </c>
      <c r="B179" s="1"/>
      <c r="C179" t="s">
        <v>814</v>
      </c>
      <c r="D179" t="s">
        <v>816</v>
      </c>
      <c r="E179" t="s">
        <v>685</v>
      </c>
      <c r="F179">
        <v>40</v>
      </c>
      <c r="H179" t="s">
        <v>647</v>
      </c>
      <c r="I179">
        <v>0</v>
      </c>
      <c r="J179" t="s">
        <v>10</v>
      </c>
      <c r="K179" t="str">
        <f t="shared" si="2"/>
        <v>ANTIQUE ORNAMENTS-SILATTARDANI</v>
      </c>
    </row>
    <row r="180" spans="1:11" ht="15" customHeight="1" x14ac:dyDescent="0.25">
      <c r="A180" s="1">
        <v>5</v>
      </c>
      <c r="B180" s="1"/>
      <c r="C180" t="s">
        <v>814</v>
      </c>
      <c r="D180" t="s">
        <v>817</v>
      </c>
      <c r="E180" t="s">
        <v>654</v>
      </c>
      <c r="F180">
        <v>35</v>
      </c>
      <c r="H180" t="s">
        <v>647</v>
      </c>
      <c r="I180">
        <v>0</v>
      </c>
      <c r="J180" t="s">
        <v>10</v>
      </c>
      <c r="K180" t="str">
        <f t="shared" si="2"/>
        <v>ANTIQUE ORNAMENTS-SILBALAJI (B)</v>
      </c>
    </row>
    <row r="181" spans="1:11" ht="15" customHeight="1" x14ac:dyDescent="0.25">
      <c r="A181" s="1">
        <v>5</v>
      </c>
      <c r="B181" s="1"/>
      <c r="C181" t="s">
        <v>814</v>
      </c>
      <c r="D181" t="s">
        <v>818</v>
      </c>
      <c r="E181" t="s">
        <v>654</v>
      </c>
      <c r="F181">
        <v>35</v>
      </c>
      <c r="H181" t="s">
        <v>647</v>
      </c>
      <c r="I181">
        <v>0</v>
      </c>
      <c r="J181" t="s">
        <v>10</v>
      </c>
      <c r="K181" t="str">
        <f t="shared" si="2"/>
        <v>ANTIQUE ORNAMENTS-SILBalkrishna (B)</v>
      </c>
    </row>
    <row r="182" spans="1:11" ht="15" customHeight="1" x14ac:dyDescent="0.25">
      <c r="A182" s="1">
        <v>5</v>
      </c>
      <c r="B182" s="1"/>
      <c r="C182" t="s">
        <v>814</v>
      </c>
      <c r="D182" t="s">
        <v>819</v>
      </c>
      <c r="E182" t="s">
        <v>654</v>
      </c>
      <c r="F182">
        <v>35</v>
      </c>
      <c r="H182" t="s">
        <v>647</v>
      </c>
      <c r="I182">
        <v>0</v>
      </c>
      <c r="J182" t="s">
        <v>10</v>
      </c>
      <c r="K182" t="str">
        <f t="shared" si="2"/>
        <v>ANTIQUE ORNAMENTS-SILBOWL</v>
      </c>
    </row>
    <row r="183" spans="1:11" ht="15" customHeight="1" x14ac:dyDescent="0.25">
      <c r="A183" s="1">
        <v>5</v>
      </c>
      <c r="B183" s="1"/>
      <c r="C183" t="s">
        <v>814</v>
      </c>
      <c r="D183" t="s">
        <v>820</v>
      </c>
      <c r="E183" t="s">
        <v>654</v>
      </c>
      <c r="F183">
        <v>35</v>
      </c>
      <c r="H183" t="s">
        <v>647</v>
      </c>
      <c r="I183">
        <v>0</v>
      </c>
      <c r="J183" t="s">
        <v>10</v>
      </c>
      <c r="K183" t="str">
        <f t="shared" si="2"/>
        <v>ANTIQUE ORNAMENTS-SILCHAURANG (WOODEN)</v>
      </c>
    </row>
    <row r="184" spans="1:11" ht="15" customHeight="1" x14ac:dyDescent="0.25">
      <c r="A184" s="1">
        <v>5</v>
      </c>
      <c r="B184" s="1"/>
      <c r="C184" t="s">
        <v>814</v>
      </c>
      <c r="D184" t="s">
        <v>821</v>
      </c>
      <c r="E184" t="s">
        <v>654</v>
      </c>
      <c r="F184">
        <v>35</v>
      </c>
      <c r="H184" t="s">
        <v>647</v>
      </c>
      <c r="I184">
        <v>0</v>
      </c>
      <c r="J184" t="s">
        <v>10</v>
      </c>
      <c r="K184" t="str">
        <f t="shared" si="2"/>
        <v>ANTIQUE ORNAMENTS-SILCHOURANG</v>
      </c>
    </row>
    <row r="185" spans="1:11" ht="15" customHeight="1" x14ac:dyDescent="0.25">
      <c r="A185" s="1">
        <v>5</v>
      </c>
      <c r="B185" s="1"/>
      <c r="C185" t="s">
        <v>814</v>
      </c>
      <c r="D185" t="s">
        <v>822</v>
      </c>
      <c r="E185" t="s">
        <v>654</v>
      </c>
      <c r="F185">
        <v>35</v>
      </c>
      <c r="H185" t="s">
        <v>647</v>
      </c>
      <c r="I185">
        <v>0</v>
      </c>
      <c r="J185" t="s">
        <v>10</v>
      </c>
      <c r="K185" t="str">
        <f t="shared" si="2"/>
        <v>ANTIQUE ORNAMENTS-SILDABA</v>
      </c>
    </row>
    <row r="186" spans="1:11" ht="15" customHeight="1" x14ac:dyDescent="0.25">
      <c r="A186" s="1">
        <v>5</v>
      </c>
      <c r="B186" s="1"/>
      <c r="C186" t="s">
        <v>814</v>
      </c>
      <c r="D186" t="s">
        <v>823</v>
      </c>
      <c r="E186" t="s">
        <v>654</v>
      </c>
      <c r="F186">
        <v>35</v>
      </c>
      <c r="H186" t="s">
        <v>647</v>
      </c>
      <c r="I186">
        <v>0</v>
      </c>
      <c r="J186" t="s">
        <v>10</v>
      </c>
      <c r="K186" t="str">
        <f t="shared" si="2"/>
        <v>ANTIQUE ORNAMENTS-SILDEV-DEVA</v>
      </c>
    </row>
    <row r="187" spans="1:11" ht="15" customHeight="1" x14ac:dyDescent="0.25">
      <c r="A187" s="1">
        <v>5</v>
      </c>
      <c r="B187" s="1"/>
      <c r="C187" t="s">
        <v>814</v>
      </c>
      <c r="D187" t="s">
        <v>824</v>
      </c>
      <c r="E187" t="s">
        <v>654</v>
      </c>
      <c r="F187">
        <v>35</v>
      </c>
      <c r="H187" t="s">
        <v>647</v>
      </c>
      <c r="I187">
        <v>0</v>
      </c>
      <c r="J187" t="s">
        <v>10</v>
      </c>
      <c r="K187" t="str">
        <f t="shared" si="2"/>
        <v>ANTIQUE ORNAMENTS-SILDURGAMATA (B)</v>
      </c>
    </row>
    <row r="188" spans="1:11" ht="15" customHeight="1" x14ac:dyDescent="0.25">
      <c r="A188" s="1">
        <v>5</v>
      </c>
      <c r="B188" s="1"/>
      <c r="C188" t="s">
        <v>814</v>
      </c>
      <c r="D188" t="s">
        <v>825</v>
      </c>
      <c r="E188" t="s">
        <v>654</v>
      </c>
      <c r="F188">
        <v>35</v>
      </c>
      <c r="H188" t="s">
        <v>647</v>
      </c>
      <c r="I188">
        <v>0</v>
      </c>
      <c r="J188" t="s">
        <v>10</v>
      </c>
      <c r="K188" t="str">
        <f t="shared" si="2"/>
        <v>ANTIQUE ORNAMENTS-SILFOUNTAN</v>
      </c>
    </row>
    <row r="189" spans="1:11" ht="15" customHeight="1" x14ac:dyDescent="0.25">
      <c r="A189" s="1">
        <v>5</v>
      </c>
      <c r="B189" s="1"/>
      <c r="C189" t="s">
        <v>814</v>
      </c>
      <c r="D189" t="s">
        <v>826</v>
      </c>
      <c r="E189" t="s">
        <v>654</v>
      </c>
      <c r="F189">
        <v>35</v>
      </c>
      <c r="H189" t="s">
        <v>647</v>
      </c>
      <c r="I189">
        <v>0</v>
      </c>
      <c r="J189" t="s">
        <v>10</v>
      </c>
      <c r="K189" t="str">
        <f t="shared" si="2"/>
        <v>ANTIQUE ORNAMENTS-SILGAAY-VASRU (P)</v>
      </c>
    </row>
    <row r="190" spans="1:11" ht="15" customHeight="1" x14ac:dyDescent="0.25">
      <c r="A190" s="1">
        <v>5</v>
      </c>
      <c r="B190" s="1"/>
      <c r="C190" t="s">
        <v>814</v>
      </c>
      <c r="D190" t="s">
        <v>827</v>
      </c>
      <c r="E190" t="s">
        <v>654</v>
      </c>
      <c r="F190">
        <v>35</v>
      </c>
      <c r="H190" t="s">
        <v>647</v>
      </c>
      <c r="I190">
        <v>0</v>
      </c>
      <c r="J190" t="s">
        <v>10</v>
      </c>
      <c r="K190" t="str">
        <f t="shared" si="2"/>
        <v>ANTIQUE ORNAMENTS-SILGAJANT LAXIMI (P)</v>
      </c>
    </row>
    <row r="191" spans="1:11" ht="15" customHeight="1" x14ac:dyDescent="0.25">
      <c r="A191" s="1">
        <v>5</v>
      </c>
      <c r="B191" s="1"/>
      <c r="C191" t="s">
        <v>814</v>
      </c>
      <c r="D191" t="s">
        <v>828</v>
      </c>
      <c r="E191" t="s">
        <v>654</v>
      </c>
      <c r="F191">
        <v>35</v>
      </c>
      <c r="H191" t="s">
        <v>647</v>
      </c>
      <c r="I191">
        <v>0</v>
      </c>
      <c r="J191" t="s">
        <v>10</v>
      </c>
      <c r="K191" t="str">
        <f t="shared" si="2"/>
        <v>ANTIQUE ORNAMENTS-SILGANPATI</v>
      </c>
    </row>
    <row r="192" spans="1:11" ht="15" customHeight="1" x14ac:dyDescent="0.25">
      <c r="A192" s="1">
        <v>5</v>
      </c>
      <c r="B192" s="1"/>
      <c r="C192" t="s">
        <v>814</v>
      </c>
      <c r="D192" t="s">
        <v>829</v>
      </c>
      <c r="E192" t="s">
        <v>654</v>
      </c>
      <c r="F192">
        <v>35</v>
      </c>
      <c r="H192" t="s">
        <v>647</v>
      </c>
      <c r="I192">
        <v>0</v>
      </c>
      <c r="J192" t="s">
        <v>10</v>
      </c>
      <c r="K192" t="str">
        <f t="shared" si="2"/>
        <v>ANTIQUE ORNAMENTS-SILGANPATI-LAXMI (B)</v>
      </c>
    </row>
    <row r="193" spans="1:11" ht="15" customHeight="1" x14ac:dyDescent="0.25">
      <c r="A193" s="1">
        <v>5</v>
      </c>
      <c r="B193" s="1"/>
      <c r="C193" t="s">
        <v>814</v>
      </c>
      <c r="D193" t="s">
        <v>830</v>
      </c>
      <c r="E193" t="s">
        <v>654</v>
      </c>
      <c r="F193">
        <v>35</v>
      </c>
      <c r="H193" t="s">
        <v>647</v>
      </c>
      <c r="I193">
        <v>0</v>
      </c>
      <c r="J193" t="s">
        <v>10</v>
      </c>
      <c r="K193" t="str">
        <f t="shared" si="2"/>
        <v>ANTIQUE ORNAMENTS-SILGhanti</v>
      </c>
    </row>
    <row r="194" spans="1:11" ht="15" customHeight="1" x14ac:dyDescent="0.25">
      <c r="A194" s="1">
        <v>5</v>
      </c>
      <c r="B194" s="1"/>
      <c r="C194" t="s">
        <v>814</v>
      </c>
      <c r="D194" t="s">
        <v>831</v>
      </c>
      <c r="E194" t="s">
        <v>654</v>
      </c>
      <c r="F194">
        <v>35</v>
      </c>
      <c r="H194" t="s">
        <v>647</v>
      </c>
      <c r="I194">
        <v>0</v>
      </c>
      <c r="J194" t="s">
        <v>10</v>
      </c>
      <c r="K194" t="str">
        <f t="shared" si="2"/>
        <v>ANTIQUE ORNAMENTS-SILGHEELOTI</v>
      </c>
    </row>
    <row r="195" spans="1:11" ht="15" customHeight="1" x14ac:dyDescent="0.25">
      <c r="A195" s="1">
        <v>5</v>
      </c>
      <c r="B195" s="1"/>
      <c r="C195" t="s">
        <v>814</v>
      </c>
      <c r="D195" t="s">
        <v>832</v>
      </c>
      <c r="E195" t="s">
        <v>654</v>
      </c>
      <c r="F195">
        <v>35</v>
      </c>
      <c r="H195" t="s">
        <v>647</v>
      </c>
      <c r="I195">
        <v>0</v>
      </c>
      <c r="J195" t="s">
        <v>10</v>
      </c>
      <c r="K195" t="str">
        <f t="shared" si="2"/>
        <v>ANTIQUE ORNAMENTS-SILGlass</v>
      </c>
    </row>
    <row r="196" spans="1:11" ht="15" customHeight="1" x14ac:dyDescent="0.25">
      <c r="A196" s="1">
        <v>5</v>
      </c>
      <c r="B196" s="1"/>
      <c r="C196" t="s">
        <v>814</v>
      </c>
      <c r="D196" t="s">
        <v>833</v>
      </c>
      <c r="E196" t="s">
        <v>654</v>
      </c>
      <c r="F196">
        <v>35</v>
      </c>
      <c r="H196" t="s">
        <v>647</v>
      </c>
      <c r="I196">
        <v>0</v>
      </c>
      <c r="J196" t="s">
        <v>10</v>
      </c>
      <c r="K196" t="str">
        <f t="shared" si="2"/>
        <v>ANTIQUE ORNAMENTS-SILGULAAB DANI</v>
      </c>
    </row>
    <row r="197" spans="1:11" ht="15" customHeight="1" x14ac:dyDescent="0.25">
      <c r="A197" s="1">
        <v>5</v>
      </c>
      <c r="B197" s="1"/>
      <c r="C197" t="s">
        <v>814</v>
      </c>
      <c r="D197" t="s">
        <v>834</v>
      </c>
      <c r="E197" t="s">
        <v>654</v>
      </c>
      <c r="F197">
        <v>35</v>
      </c>
      <c r="H197" t="s">
        <v>647</v>
      </c>
      <c r="I197">
        <v>0</v>
      </c>
      <c r="J197" t="s">
        <v>10</v>
      </c>
      <c r="K197" t="str">
        <f t="shared" si="2"/>
        <v>ANTIQUE ORNAMENTS-SILHANUMAN (B)</v>
      </c>
    </row>
    <row r="198" spans="1:11" ht="15" customHeight="1" x14ac:dyDescent="0.25">
      <c r="A198" s="1">
        <v>5</v>
      </c>
      <c r="B198" s="1"/>
      <c r="C198" t="s">
        <v>814</v>
      </c>
      <c r="D198" t="s">
        <v>835</v>
      </c>
      <c r="E198" t="s">
        <v>654</v>
      </c>
      <c r="F198">
        <v>35</v>
      </c>
      <c r="H198" t="s">
        <v>647</v>
      </c>
      <c r="I198">
        <v>0</v>
      </c>
      <c r="J198" t="s">
        <v>10</v>
      </c>
      <c r="K198" t="str">
        <f t="shared" si="2"/>
        <v>ANTIQUE ORNAMENTS-SILHATTI (P)</v>
      </c>
    </row>
    <row r="199" spans="1:11" ht="15" customHeight="1" x14ac:dyDescent="0.25">
      <c r="A199" s="1">
        <v>5</v>
      </c>
      <c r="B199" s="1"/>
      <c r="C199" t="s">
        <v>814</v>
      </c>
      <c r="D199" t="s">
        <v>836</v>
      </c>
      <c r="E199" t="s">
        <v>654</v>
      </c>
      <c r="F199">
        <v>35</v>
      </c>
      <c r="H199" t="s">
        <v>647</v>
      </c>
      <c r="I199">
        <v>0</v>
      </c>
      <c r="J199" t="s">
        <v>10</v>
      </c>
      <c r="K199" t="str">
        <f t="shared" si="2"/>
        <v>ANTIQUE ORNAMENTS-SILJODKAMAL</v>
      </c>
    </row>
    <row r="200" spans="1:11" ht="15" customHeight="1" x14ac:dyDescent="0.25">
      <c r="A200" s="1">
        <v>5</v>
      </c>
      <c r="B200" s="1"/>
      <c r="C200" t="s">
        <v>814</v>
      </c>
      <c r="D200" t="s">
        <v>837</v>
      </c>
      <c r="E200" t="s">
        <v>654</v>
      </c>
      <c r="F200">
        <v>35</v>
      </c>
      <c r="H200" t="s">
        <v>647</v>
      </c>
      <c r="I200">
        <v>0</v>
      </c>
      <c r="J200" t="s">
        <v>10</v>
      </c>
      <c r="K200" t="str">
        <f t="shared" si="2"/>
        <v>ANTIQUE ORNAMENTS-SILJUG SET</v>
      </c>
    </row>
    <row r="201" spans="1:11" ht="15" customHeight="1" x14ac:dyDescent="0.25">
      <c r="A201" s="1">
        <v>5</v>
      </c>
      <c r="B201" s="1"/>
      <c r="C201" t="s">
        <v>814</v>
      </c>
      <c r="D201" t="s">
        <v>838</v>
      </c>
      <c r="E201" t="s">
        <v>654</v>
      </c>
      <c r="F201">
        <v>35</v>
      </c>
      <c r="H201" t="s">
        <v>647</v>
      </c>
      <c r="I201">
        <v>0</v>
      </c>
      <c r="J201" t="s">
        <v>10</v>
      </c>
      <c r="K201" t="str">
        <f t="shared" ref="K201:K264" si="3">C201&amp;D201</f>
        <v>ANTIQUE ORNAMENTS-SILKALASH</v>
      </c>
    </row>
    <row r="202" spans="1:11" ht="15" customHeight="1" x14ac:dyDescent="0.25">
      <c r="A202" s="1">
        <v>5</v>
      </c>
      <c r="B202" s="1"/>
      <c r="C202" t="s">
        <v>814</v>
      </c>
      <c r="D202" t="s">
        <v>839</v>
      </c>
      <c r="E202" t="s">
        <v>654</v>
      </c>
      <c r="F202">
        <v>35</v>
      </c>
      <c r="H202" t="s">
        <v>647</v>
      </c>
      <c r="I202">
        <v>0</v>
      </c>
      <c r="J202" t="s">
        <v>10</v>
      </c>
      <c r="K202" t="str">
        <f t="shared" si="3"/>
        <v>ANTIQUE ORNAMENTS-SILKALASH ASTALAXMI</v>
      </c>
    </row>
    <row r="203" spans="1:11" ht="15" customHeight="1" x14ac:dyDescent="0.25">
      <c r="A203" s="1">
        <v>5</v>
      </c>
      <c r="B203" s="1"/>
      <c r="C203" t="s">
        <v>814</v>
      </c>
      <c r="D203" t="s">
        <v>840</v>
      </c>
      <c r="E203" t="s">
        <v>654</v>
      </c>
      <c r="F203">
        <v>35</v>
      </c>
      <c r="H203" t="s">
        <v>647</v>
      </c>
      <c r="I203">
        <v>0</v>
      </c>
      <c r="J203" t="s">
        <v>10</v>
      </c>
      <c r="K203" t="str">
        <f t="shared" si="3"/>
        <v>ANTIQUE ORNAMENTS-SILKALASH DINDI</v>
      </c>
    </row>
    <row r="204" spans="1:11" ht="15" customHeight="1" x14ac:dyDescent="0.25">
      <c r="A204" s="1">
        <v>5</v>
      </c>
      <c r="B204" s="1"/>
      <c r="C204" t="s">
        <v>814</v>
      </c>
      <c r="D204" t="s">
        <v>841</v>
      </c>
      <c r="E204" t="s">
        <v>654</v>
      </c>
      <c r="F204">
        <v>35</v>
      </c>
      <c r="H204" t="s">
        <v>647</v>
      </c>
      <c r="I204">
        <v>0</v>
      </c>
      <c r="J204" t="s">
        <v>10</v>
      </c>
      <c r="K204" t="str">
        <f t="shared" si="3"/>
        <v>ANTIQUE ORNAMENTS-SILKalash Zari</v>
      </c>
    </row>
    <row r="205" spans="1:11" ht="15" customHeight="1" x14ac:dyDescent="0.25">
      <c r="A205" s="1">
        <v>5</v>
      </c>
      <c r="B205" s="1"/>
      <c r="C205" t="s">
        <v>814</v>
      </c>
      <c r="D205" t="s">
        <v>842</v>
      </c>
      <c r="E205" t="s">
        <v>654</v>
      </c>
      <c r="F205">
        <v>35</v>
      </c>
      <c r="H205" t="s">
        <v>647</v>
      </c>
      <c r="I205">
        <v>0</v>
      </c>
      <c r="J205" t="s">
        <v>10</v>
      </c>
      <c r="K205" t="str">
        <f t="shared" si="3"/>
        <v>ANTIQUE ORNAMENTS-SILKAMAL</v>
      </c>
    </row>
    <row r="206" spans="1:11" ht="15" customHeight="1" x14ac:dyDescent="0.25">
      <c r="A206" s="1">
        <v>5</v>
      </c>
      <c r="B206" s="1"/>
      <c r="C206" t="s">
        <v>814</v>
      </c>
      <c r="D206" t="s">
        <v>843</v>
      </c>
      <c r="E206" t="s">
        <v>654</v>
      </c>
      <c r="F206">
        <v>35</v>
      </c>
      <c r="H206" t="s">
        <v>647</v>
      </c>
      <c r="I206">
        <v>0</v>
      </c>
      <c r="J206" t="s">
        <v>10</v>
      </c>
      <c r="K206" t="str">
        <f t="shared" si="3"/>
        <v>ANTIQUE ORNAMENTS-SILKAMANDAL</v>
      </c>
    </row>
    <row r="207" spans="1:11" ht="15" customHeight="1" x14ac:dyDescent="0.25">
      <c r="A207" s="1">
        <v>5</v>
      </c>
      <c r="B207" s="1"/>
      <c r="C207" t="s">
        <v>814</v>
      </c>
      <c r="D207" t="s">
        <v>844</v>
      </c>
      <c r="E207" t="s">
        <v>654</v>
      </c>
      <c r="F207">
        <v>35</v>
      </c>
      <c r="H207" t="s">
        <v>647</v>
      </c>
      <c r="I207">
        <v>0</v>
      </c>
      <c r="J207" t="s">
        <v>10</v>
      </c>
      <c r="K207" t="str">
        <f t="shared" si="3"/>
        <v>ANTIQUE ORNAMENTS-SILKAPUR AARTI</v>
      </c>
    </row>
    <row r="208" spans="1:11" ht="15" customHeight="1" x14ac:dyDescent="0.25">
      <c r="A208" s="1">
        <v>5</v>
      </c>
      <c r="B208" s="1"/>
      <c r="C208" t="s">
        <v>814</v>
      </c>
      <c r="D208" t="s">
        <v>845</v>
      </c>
      <c r="E208" t="s">
        <v>654</v>
      </c>
      <c r="F208">
        <v>35</v>
      </c>
      <c r="H208" t="s">
        <v>647</v>
      </c>
      <c r="I208">
        <v>0</v>
      </c>
      <c r="J208" t="s">
        <v>10</v>
      </c>
      <c r="K208" t="str">
        <f t="shared" si="3"/>
        <v>ANTIQUE ORNAMENTS-SILKARANDA</v>
      </c>
    </row>
    <row r="209" spans="1:11" ht="15" customHeight="1" x14ac:dyDescent="0.25">
      <c r="A209" s="1">
        <v>5</v>
      </c>
      <c r="B209" s="1"/>
      <c r="C209" t="s">
        <v>814</v>
      </c>
      <c r="D209" t="s">
        <v>846</v>
      </c>
      <c r="E209" t="s">
        <v>654</v>
      </c>
      <c r="F209">
        <v>35</v>
      </c>
      <c r="H209" t="s">
        <v>647</v>
      </c>
      <c r="I209">
        <v>0</v>
      </c>
      <c r="J209" t="s">
        <v>10</v>
      </c>
      <c r="K209" t="str">
        <f t="shared" si="3"/>
        <v>ANTIQUE ORNAMENTS-SILKARANDA PLATE</v>
      </c>
    </row>
    <row r="210" spans="1:11" ht="15" customHeight="1" x14ac:dyDescent="0.25">
      <c r="A210" s="1">
        <v>5</v>
      </c>
      <c r="B210" s="1"/>
      <c r="C210" t="s">
        <v>814</v>
      </c>
      <c r="D210" t="s">
        <v>847</v>
      </c>
      <c r="E210" t="s">
        <v>848</v>
      </c>
      <c r="F210">
        <v>80</v>
      </c>
      <c r="H210" t="s">
        <v>647</v>
      </c>
      <c r="I210">
        <v>0</v>
      </c>
      <c r="J210" t="s">
        <v>10</v>
      </c>
      <c r="K210" t="str">
        <f t="shared" si="3"/>
        <v>ANTIQUE ORNAMENTS-SILKARANDA PLATE-(KUNDAN)</v>
      </c>
    </row>
    <row r="211" spans="1:11" ht="15" customHeight="1" x14ac:dyDescent="0.25">
      <c r="A211" s="1">
        <v>5</v>
      </c>
      <c r="B211" s="1"/>
      <c r="C211" t="s">
        <v>814</v>
      </c>
      <c r="D211" t="s">
        <v>849</v>
      </c>
      <c r="E211" t="s">
        <v>654</v>
      </c>
      <c r="F211">
        <v>35</v>
      </c>
      <c r="H211" t="s">
        <v>647</v>
      </c>
      <c r="I211">
        <v>0</v>
      </c>
      <c r="J211" t="s">
        <v>10</v>
      </c>
      <c r="K211" t="str">
        <f t="shared" si="3"/>
        <v>ANTIQUE ORNAMENTS-SILKOYARI</v>
      </c>
    </row>
    <row r="212" spans="1:11" ht="15" customHeight="1" x14ac:dyDescent="0.25">
      <c r="A212" s="1">
        <v>5</v>
      </c>
      <c r="B212" s="1"/>
      <c r="C212" t="s">
        <v>814</v>
      </c>
      <c r="D212" t="s">
        <v>850</v>
      </c>
      <c r="E212" t="s">
        <v>654</v>
      </c>
      <c r="F212">
        <v>35</v>
      </c>
      <c r="H212" t="s">
        <v>647</v>
      </c>
      <c r="I212">
        <v>0</v>
      </c>
      <c r="J212" t="s">
        <v>10</v>
      </c>
      <c r="K212" t="str">
        <f t="shared" si="3"/>
        <v>ANTIQUE ORNAMENTS-SILLAMP</v>
      </c>
    </row>
    <row r="213" spans="1:11" ht="15" customHeight="1" x14ac:dyDescent="0.25">
      <c r="A213" s="1">
        <v>5</v>
      </c>
      <c r="B213" s="1"/>
      <c r="C213" t="s">
        <v>814</v>
      </c>
      <c r="D213" t="s">
        <v>851</v>
      </c>
      <c r="E213" t="s">
        <v>654</v>
      </c>
      <c r="F213">
        <v>35</v>
      </c>
      <c r="H213" t="s">
        <v>647</v>
      </c>
      <c r="I213">
        <v>0</v>
      </c>
      <c r="J213" t="s">
        <v>10</v>
      </c>
      <c r="K213" t="str">
        <f t="shared" si="3"/>
        <v>ANTIQUE ORNAMENTS-SILLAXMI</v>
      </c>
    </row>
    <row r="214" spans="1:11" ht="15" customHeight="1" x14ac:dyDescent="0.25">
      <c r="A214" s="1">
        <v>5</v>
      </c>
      <c r="B214" s="1"/>
      <c r="C214" t="s">
        <v>814</v>
      </c>
      <c r="D214" t="s">
        <v>519</v>
      </c>
      <c r="E214" t="s">
        <v>654</v>
      </c>
      <c r="F214">
        <v>35</v>
      </c>
      <c r="H214" t="s">
        <v>647</v>
      </c>
      <c r="I214">
        <v>0</v>
      </c>
      <c r="J214" t="s">
        <v>10</v>
      </c>
      <c r="K214" t="str">
        <f t="shared" si="3"/>
        <v>ANTIQUE ORNAMENTS-SILLOTA</v>
      </c>
    </row>
    <row r="215" spans="1:11" ht="15" customHeight="1" x14ac:dyDescent="0.25">
      <c r="A215" s="1">
        <v>5</v>
      </c>
      <c r="B215" s="1"/>
      <c r="C215" t="s">
        <v>814</v>
      </c>
      <c r="D215" t="s">
        <v>852</v>
      </c>
      <c r="E215" t="s">
        <v>654</v>
      </c>
      <c r="F215">
        <v>35</v>
      </c>
      <c r="H215" t="s">
        <v>647</v>
      </c>
      <c r="I215">
        <v>0</v>
      </c>
      <c r="J215" t="s">
        <v>10</v>
      </c>
      <c r="K215" t="str">
        <f t="shared" si="3"/>
        <v>ANTIQUE ORNAMENTS-SILMANDIR</v>
      </c>
    </row>
    <row r="216" spans="1:11" ht="15" customHeight="1" x14ac:dyDescent="0.25">
      <c r="A216" s="1">
        <v>5</v>
      </c>
      <c r="B216" s="1"/>
      <c r="C216" t="s">
        <v>814</v>
      </c>
      <c r="D216" t="s">
        <v>853</v>
      </c>
      <c r="E216" t="s">
        <v>654</v>
      </c>
      <c r="F216">
        <v>35</v>
      </c>
      <c r="H216" t="s">
        <v>647</v>
      </c>
      <c r="I216">
        <v>0</v>
      </c>
      <c r="J216" t="s">
        <v>10</v>
      </c>
      <c r="K216" t="str">
        <f t="shared" si="3"/>
        <v>ANTIQUE ORNAMENTS-SILMenbatti Stand</v>
      </c>
    </row>
    <row r="217" spans="1:11" ht="15" customHeight="1" x14ac:dyDescent="0.25">
      <c r="A217" s="1">
        <v>5</v>
      </c>
      <c r="B217" s="1"/>
      <c r="C217" t="s">
        <v>814</v>
      </c>
      <c r="D217" t="s">
        <v>854</v>
      </c>
      <c r="E217" t="s">
        <v>654</v>
      </c>
      <c r="F217">
        <v>35</v>
      </c>
      <c r="H217" t="s">
        <v>647</v>
      </c>
      <c r="I217">
        <v>0</v>
      </c>
      <c r="J217" t="s">
        <v>10</v>
      </c>
      <c r="K217" t="str">
        <f t="shared" si="3"/>
        <v>ANTIQUE ORNAMENTS-SILNIRANJAN DAMARU</v>
      </c>
    </row>
    <row r="218" spans="1:11" ht="15" customHeight="1" x14ac:dyDescent="0.25">
      <c r="A218" s="1">
        <v>5</v>
      </c>
      <c r="B218" s="1"/>
      <c r="C218" t="s">
        <v>814</v>
      </c>
      <c r="D218" t="s">
        <v>855</v>
      </c>
      <c r="E218" t="s">
        <v>654</v>
      </c>
      <c r="F218">
        <v>35</v>
      </c>
      <c r="H218" t="s">
        <v>647</v>
      </c>
      <c r="I218">
        <v>0</v>
      </c>
      <c r="J218" t="s">
        <v>10</v>
      </c>
      <c r="K218" t="str">
        <f t="shared" si="3"/>
        <v>ANTIQUE ORNAMENTS-SILNIRANJAN EK VATI</v>
      </c>
    </row>
    <row r="219" spans="1:11" ht="15" customHeight="1" x14ac:dyDescent="0.25">
      <c r="A219" s="1">
        <v>5</v>
      </c>
      <c r="B219" s="1"/>
      <c r="C219" t="s">
        <v>814</v>
      </c>
      <c r="D219" t="s">
        <v>330</v>
      </c>
      <c r="E219" t="s">
        <v>654</v>
      </c>
      <c r="F219">
        <v>35</v>
      </c>
      <c r="H219" t="s">
        <v>647</v>
      </c>
      <c r="I219">
        <v>0</v>
      </c>
      <c r="J219" t="s">
        <v>10</v>
      </c>
      <c r="K219" t="str">
        <f t="shared" si="3"/>
        <v>ANTIQUE ORNAMENTS-SILNiranjan Gol</v>
      </c>
    </row>
    <row r="220" spans="1:11" ht="15" customHeight="1" x14ac:dyDescent="0.25">
      <c r="A220" s="1">
        <v>5</v>
      </c>
      <c r="B220" s="1"/>
      <c r="C220" t="s">
        <v>814</v>
      </c>
      <c r="D220" t="s">
        <v>856</v>
      </c>
      <c r="E220" t="s">
        <v>654</v>
      </c>
      <c r="F220">
        <v>35</v>
      </c>
      <c r="H220" t="s">
        <v>647</v>
      </c>
      <c r="I220">
        <v>0</v>
      </c>
      <c r="J220" t="s">
        <v>10</v>
      </c>
      <c r="K220" t="str">
        <f t="shared" si="3"/>
        <v>ANTIQUE ORNAMENTS-SILNIRANJAN PUNCH PAKHALI</v>
      </c>
    </row>
    <row r="221" spans="1:11" ht="15" customHeight="1" x14ac:dyDescent="0.25">
      <c r="A221" s="1">
        <v>5</v>
      </c>
      <c r="B221" s="1"/>
      <c r="C221" t="s">
        <v>814</v>
      </c>
      <c r="D221" t="s">
        <v>857</v>
      </c>
      <c r="E221" t="s">
        <v>654</v>
      </c>
      <c r="F221">
        <v>35</v>
      </c>
      <c r="H221" t="s">
        <v>647</v>
      </c>
      <c r="I221">
        <v>0</v>
      </c>
      <c r="J221" t="s">
        <v>10</v>
      </c>
      <c r="K221" t="str">
        <f t="shared" si="3"/>
        <v>ANTIQUE ORNAMENTS-SILPAAN SUPARI DABA</v>
      </c>
    </row>
    <row r="222" spans="1:11" ht="15" customHeight="1" x14ac:dyDescent="0.25">
      <c r="A222" s="1">
        <v>5</v>
      </c>
      <c r="B222" s="1"/>
      <c r="C222" t="s">
        <v>814</v>
      </c>
      <c r="D222" t="s">
        <v>858</v>
      </c>
      <c r="E222" t="s">
        <v>654</v>
      </c>
      <c r="F222">
        <v>35</v>
      </c>
      <c r="H222" t="s">
        <v>647</v>
      </c>
      <c r="I222">
        <v>0</v>
      </c>
      <c r="J222" t="s">
        <v>10</v>
      </c>
      <c r="K222" t="str">
        <f t="shared" si="3"/>
        <v>ANTIQUE ORNAMENTS-SILPAAT (WOODEN)</v>
      </c>
    </row>
    <row r="223" spans="1:11" ht="15" customHeight="1" x14ac:dyDescent="0.25">
      <c r="A223" s="1">
        <v>5</v>
      </c>
      <c r="B223" s="1"/>
      <c r="C223" t="s">
        <v>814</v>
      </c>
      <c r="D223" t="s">
        <v>476</v>
      </c>
      <c r="E223" t="s">
        <v>654</v>
      </c>
      <c r="F223">
        <v>35</v>
      </c>
      <c r="H223" t="s">
        <v>647</v>
      </c>
      <c r="I223">
        <v>0</v>
      </c>
      <c r="J223" t="s">
        <v>10</v>
      </c>
      <c r="K223" t="str">
        <f t="shared" si="3"/>
        <v>ANTIQUE ORNAMENTS-SILPaduka</v>
      </c>
    </row>
    <row r="224" spans="1:11" ht="15" customHeight="1" x14ac:dyDescent="0.25">
      <c r="A224" s="1">
        <v>5</v>
      </c>
      <c r="B224" s="1"/>
      <c r="C224" t="s">
        <v>814</v>
      </c>
      <c r="D224" t="s">
        <v>859</v>
      </c>
      <c r="E224" t="s">
        <v>654</v>
      </c>
      <c r="F224">
        <v>35</v>
      </c>
      <c r="H224" t="s">
        <v>647</v>
      </c>
      <c r="I224">
        <v>0</v>
      </c>
      <c r="J224" t="s">
        <v>10</v>
      </c>
      <c r="K224" t="str">
        <f t="shared" si="3"/>
        <v>ANTIQUE ORNAMENTS-SILPALANA</v>
      </c>
    </row>
    <row r="225" spans="1:11" ht="15" customHeight="1" x14ac:dyDescent="0.25">
      <c r="A225" s="1">
        <v>5</v>
      </c>
      <c r="B225" s="1"/>
      <c r="C225" t="s">
        <v>814</v>
      </c>
      <c r="D225" t="s">
        <v>860</v>
      </c>
      <c r="E225" t="s">
        <v>654</v>
      </c>
      <c r="F225">
        <v>35</v>
      </c>
      <c r="H225" t="s">
        <v>647</v>
      </c>
      <c r="I225">
        <v>0</v>
      </c>
      <c r="J225" t="s">
        <v>10</v>
      </c>
      <c r="K225" t="str">
        <f t="shared" si="3"/>
        <v>ANTIQUE ORNAMENTS-SILPANCHAARTI</v>
      </c>
    </row>
    <row r="226" spans="1:11" ht="15" customHeight="1" x14ac:dyDescent="0.25">
      <c r="A226" s="1">
        <v>5</v>
      </c>
      <c r="B226" s="1"/>
      <c r="C226" t="s">
        <v>814</v>
      </c>
      <c r="D226" t="s">
        <v>861</v>
      </c>
      <c r="E226" t="s">
        <v>654</v>
      </c>
      <c r="F226">
        <v>35</v>
      </c>
      <c r="H226" t="s">
        <v>647</v>
      </c>
      <c r="I226">
        <v>0</v>
      </c>
      <c r="J226" t="s">
        <v>10</v>
      </c>
      <c r="K226" t="str">
        <f t="shared" si="3"/>
        <v>ANTIQUE ORNAMENTS-SILPANCHPATRA</v>
      </c>
    </row>
    <row r="227" spans="1:11" ht="15" customHeight="1" x14ac:dyDescent="0.25">
      <c r="A227" s="1">
        <v>5</v>
      </c>
      <c r="B227" s="1"/>
      <c r="C227" t="s">
        <v>814</v>
      </c>
      <c r="D227" t="s">
        <v>862</v>
      </c>
      <c r="E227" t="s">
        <v>654</v>
      </c>
      <c r="F227">
        <v>35</v>
      </c>
      <c r="H227" t="s">
        <v>647</v>
      </c>
      <c r="I227">
        <v>0</v>
      </c>
      <c r="J227" t="s">
        <v>10</v>
      </c>
      <c r="K227" t="str">
        <f t="shared" si="3"/>
        <v>ANTIQUE ORNAMENTS-SILPHOOLDANI</v>
      </c>
    </row>
    <row r="228" spans="1:11" ht="15" customHeight="1" x14ac:dyDescent="0.25">
      <c r="A228" s="1">
        <v>5</v>
      </c>
      <c r="B228" s="1"/>
      <c r="C228" t="s">
        <v>814</v>
      </c>
      <c r="D228" t="s">
        <v>863</v>
      </c>
      <c r="E228" t="s">
        <v>654</v>
      </c>
      <c r="F228">
        <v>35</v>
      </c>
      <c r="H228" t="s">
        <v>647</v>
      </c>
      <c r="I228">
        <v>0</v>
      </c>
      <c r="J228" t="s">
        <v>10</v>
      </c>
      <c r="K228" t="str">
        <f t="shared" si="3"/>
        <v>ANTIQUE ORNAMENTS-SILPOOJA THALI</v>
      </c>
    </row>
    <row r="229" spans="1:11" ht="15" customHeight="1" x14ac:dyDescent="0.25">
      <c r="A229" s="1">
        <v>5</v>
      </c>
      <c r="B229" s="1"/>
      <c r="C229" t="s">
        <v>814</v>
      </c>
      <c r="D229" t="s">
        <v>864</v>
      </c>
      <c r="E229" t="s">
        <v>654</v>
      </c>
      <c r="F229">
        <v>35</v>
      </c>
      <c r="H229" t="s">
        <v>647</v>
      </c>
      <c r="I229">
        <v>0</v>
      </c>
      <c r="J229" t="s">
        <v>10</v>
      </c>
      <c r="K229" t="str">
        <f t="shared" si="3"/>
        <v>ANTIQUE ORNAMENTS-SILPurse</v>
      </c>
    </row>
    <row r="230" spans="1:11" ht="15" customHeight="1" x14ac:dyDescent="0.25">
      <c r="A230" s="1">
        <v>5</v>
      </c>
      <c r="B230" s="1"/>
      <c r="C230" t="s">
        <v>814</v>
      </c>
      <c r="D230" t="s">
        <v>865</v>
      </c>
      <c r="E230" t="s">
        <v>654</v>
      </c>
      <c r="F230">
        <v>35</v>
      </c>
      <c r="H230" t="s">
        <v>647</v>
      </c>
      <c r="I230">
        <v>0</v>
      </c>
      <c r="J230" t="s">
        <v>10</v>
      </c>
      <c r="K230" t="str">
        <f t="shared" si="3"/>
        <v>ANTIQUE ORNAMENTS-SILSAMAI</v>
      </c>
    </row>
    <row r="231" spans="1:11" ht="15" customHeight="1" x14ac:dyDescent="0.25">
      <c r="A231" s="1">
        <v>5</v>
      </c>
      <c r="B231" s="1"/>
      <c r="C231" t="s">
        <v>814</v>
      </c>
      <c r="D231" t="s">
        <v>866</v>
      </c>
      <c r="E231" t="s">
        <v>654</v>
      </c>
      <c r="F231">
        <v>35</v>
      </c>
      <c r="H231" t="s">
        <v>647</v>
      </c>
      <c r="I231">
        <v>0</v>
      </c>
      <c r="J231" t="s">
        <v>10</v>
      </c>
      <c r="K231" t="str">
        <f t="shared" si="3"/>
        <v>ANTIQUE ORNAMENTS-SILSANDHYA PALI</v>
      </c>
    </row>
    <row r="232" spans="1:11" ht="15" customHeight="1" x14ac:dyDescent="0.25">
      <c r="A232" s="1">
        <v>5</v>
      </c>
      <c r="B232" s="1"/>
      <c r="C232" t="s">
        <v>814</v>
      </c>
      <c r="D232" t="s">
        <v>867</v>
      </c>
      <c r="E232" t="s">
        <v>654</v>
      </c>
      <c r="F232">
        <v>35</v>
      </c>
      <c r="H232" t="s">
        <v>647</v>
      </c>
      <c r="I232">
        <v>0</v>
      </c>
      <c r="J232" t="s">
        <v>10</v>
      </c>
      <c r="K232" t="str">
        <f t="shared" si="3"/>
        <v>ANTIQUE ORNAMENTS-SILSATELI</v>
      </c>
    </row>
    <row r="233" spans="1:11" ht="15" customHeight="1" x14ac:dyDescent="0.25">
      <c r="A233" s="1">
        <v>5</v>
      </c>
      <c r="B233" s="1"/>
      <c r="C233" t="s">
        <v>814</v>
      </c>
      <c r="D233" t="s">
        <v>868</v>
      </c>
      <c r="E233" t="s">
        <v>654</v>
      </c>
      <c r="F233">
        <v>35</v>
      </c>
      <c r="H233" t="s">
        <v>647</v>
      </c>
      <c r="I233">
        <v>0</v>
      </c>
      <c r="J233" t="s">
        <v>10</v>
      </c>
      <c r="K233" t="str">
        <f t="shared" si="3"/>
        <v>ANTIQUE ORNAMENTS-SILSHIHASAN</v>
      </c>
    </row>
    <row r="234" spans="1:11" ht="15" customHeight="1" x14ac:dyDescent="0.25">
      <c r="A234" s="1">
        <v>5</v>
      </c>
      <c r="B234" s="1"/>
      <c r="C234" t="s">
        <v>814</v>
      </c>
      <c r="D234" t="s">
        <v>869</v>
      </c>
      <c r="E234" t="s">
        <v>654</v>
      </c>
      <c r="F234">
        <v>35</v>
      </c>
      <c r="H234" t="s">
        <v>647</v>
      </c>
      <c r="I234">
        <v>0</v>
      </c>
      <c r="J234" t="s">
        <v>10</v>
      </c>
      <c r="K234" t="str">
        <f t="shared" si="3"/>
        <v>ANTIQUE ORNAMENTS-SILSTAND PALNA</v>
      </c>
    </row>
    <row r="235" spans="1:11" ht="15" customHeight="1" x14ac:dyDescent="0.25">
      <c r="A235" s="1">
        <v>5</v>
      </c>
      <c r="B235" s="1"/>
      <c r="C235" t="s">
        <v>814</v>
      </c>
      <c r="D235" t="s">
        <v>870</v>
      </c>
      <c r="E235" t="s">
        <v>654</v>
      </c>
      <c r="F235">
        <v>35</v>
      </c>
      <c r="H235" t="s">
        <v>647</v>
      </c>
      <c r="I235">
        <v>0</v>
      </c>
      <c r="J235" t="s">
        <v>10</v>
      </c>
      <c r="K235" t="str">
        <f t="shared" si="3"/>
        <v>ANTIQUE ORNAMENTS-SILSUPARI DABA</v>
      </c>
    </row>
    <row r="236" spans="1:11" ht="15" customHeight="1" x14ac:dyDescent="0.25">
      <c r="A236" s="1">
        <v>5</v>
      </c>
      <c r="B236" s="1"/>
      <c r="C236" t="s">
        <v>814</v>
      </c>
      <c r="D236" t="s">
        <v>871</v>
      </c>
      <c r="E236" t="s">
        <v>654</v>
      </c>
      <c r="F236">
        <v>35</v>
      </c>
      <c r="H236" t="s">
        <v>647</v>
      </c>
      <c r="I236">
        <v>0</v>
      </c>
      <c r="J236" t="s">
        <v>10</v>
      </c>
      <c r="K236" t="str">
        <f t="shared" si="3"/>
        <v>ANTIQUE ORNAMENTS-SILTABAK</v>
      </c>
    </row>
    <row r="237" spans="1:11" ht="15" customHeight="1" x14ac:dyDescent="0.25">
      <c r="A237" s="1">
        <v>5</v>
      </c>
      <c r="B237" s="1"/>
      <c r="C237" t="s">
        <v>814</v>
      </c>
      <c r="D237" t="s">
        <v>872</v>
      </c>
      <c r="E237" t="s">
        <v>654</v>
      </c>
      <c r="F237">
        <v>35</v>
      </c>
      <c r="H237" t="s">
        <v>647</v>
      </c>
      <c r="I237">
        <v>0</v>
      </c>
      <c r="J237" t="s">
        <v>10</v>
      </c>
      <c r="K237" t="str">
        <f t="shared" si="3"/>
        <v>ANTIQUE ORNAMENTS-SILTRAY</v>
      </c>
    </row>
    <row r="238" spans="1:11" ht="15" customHeight="1" x14ac:dyDescent="0.25">
      <c r="A238" s="1">
        <v>5</v>
      </c>
      <c r="B238" s="1"/>
      <c r="C238" t="s">
        <v>814</v>
      </c>
      <c r="D238" t="s">
        <v>873</v>
      </c>
      <c r="E238" t="s">
        <v>654</v>
      </c>
      <c r="F238">
        <v>35</v>
      </c>
      <c r="H238" t="s">
        <v>647</v>
      </c>
      <c r="I238">
        <v>0</v>
      </c>
      <c r="J238" t="s">
        <v>10</v>
      </c>
      <c r="K238" t="str">
        <f t="shared" si="3"/>
        <v>ANTIQUE ORNAMENTS-SILUDBATTIGHAR</v>
      </c>
    </row>
    <row r="239" spans="1:11" ht="15" customHeight="1" x14ac:dyDescent="0.25">
      <c r="A239" s="1">
        <v>5</v>
      </c>
      <c r="B239" s="1"/>
      <c r="C239" t="s">
        <v>814</v>
      </c>
      <c r="D239" t="s">
        <v>874</v>
      </c>
      <c r="E239" t="s">
        <v>654</v>
      </c>
      <c r="F239">
        <v>35</v>
      </c>
      <c r="H239" t="s">
        <v>647</v>
      </c>
      <c r="I239">
        <v>0</v>
      </c>
      <c r="J239" t="s">
        <v>10</v>
      </c>
      <c r="K239" t="str">
        <f t="shared" si="3"/>
        <v>ANTIQUE ORNAMENTS-SILVADAY SET</v>
      </c>
    </row>
    <row r="240" spans="1:11" ht="15" customHeight="1" x14ac:dyDescent="0.25">
      <c r="A240" s="1">
        <v>5</v>
      </c>
      <c r="B240" s="1"/>
      <c r="C240" t="s">
        <v>814</v>
      </c>
      <c r="D240" t="s">
        <v>875</v>
      </c>
      <c r="E240" t="s">
        <v>654</v>
      </c>
      <c r="F240">
        <v>35</v>
      </c>
      <c r="H240" t="s">
        <v>647</v>
      </c>
      <c r="I240">
        <v>0</v>
      </c>
      <c r="J240" t="s">
        <v>10</v>
      </c>
      <c r="K240" t="str">
        <f t="shared" si="3"/>
        <v>ANTIQUE ORNAMENTS-SILZARI</v>
      </c>
    </row>
    <row r="241" spans="1:11" ht="15" customHeight="1" x14ac:dyDescent="0.25">
      <c r="A241" s="1">
        <v>5</v>
      </c>
      <c r="B241" s="1"/>
      <c r="C241" t="s">
        <v>299</v>
      </c>
      <c r="D241" t="s">
        <v>876</v>
      </c>
      <c r="E241" t="s">
        <v>877</v>
      </c>
      <c r="F241">
        <v>33</v>
      </c>
      <c r="H241" t="s">
        <v>647</v>
      </c>
      <c r="I241">
        <v>0</v>
      </c>
      <c r="J241" t="s">
        <v>10</v>
      </c>
      <c r="K241" t="str">
        <f t="shared" si="3"/>
        <v>ATTARDANI-SILAttarkandi</v>
      </c>
    </row>
    <row r="242" spans="1:11" ht="15" customHeight="1" x14ac:dyDescent="0.25">
      <c r="A242" s="1">
        <v>5</v>
      </c>
      <c r="B242" s="1"/>
      <c r="C242" t="s">
        <v>299</v>
      </c>
      <c r="D242" t="s">
        <v>14</v>
      </c>
      <c r="E242" t="s">
        <v>725</v>
      </c>
      <c r="F242">
        <v>34</v>
      </c>
      <c r="H242" t="s">
        <v>647</v>
      </c>
      <c r="I242">
        <v>0</v>
      </c>
      <c r="J242" t="s">
        <v>10</v>
      </c>
      <c r="K242" t="str">
        <f t="shared" si="3"/>
        <v>ATTARDANI-SILFancy</v>
      </c>
    </row>
    <row r="243" spans="1:11" ht="15" customHeight="1" x14ac:dyDescent="0.25">
      <c r="A243" s="1">
        <v>5</v>
      </c>
      <c r="B243" s="1"/>
      <c r="C243" t="s">
        <v>878</v>
      </c>
      <c r="D243" t="s">
        <v>879</v>
      </c>
      <c r="E243" t="s">
        <v>880</v>
      </c>
      <c r="F243">
        <v>5</v>
      </c>
      <c r="H243" t="s">
        <v>647</v>
      </c>
      <c r="I243">
        <v>0</v>
      </c>
      <c r="J243" t="s">
        <v>10</v>
      </c>
      <c r="K243" t="str">
        <f t="shared" si="3"/>
        <v>ATTARKANDI-SILATTARKANDI(LOOSE)</v>
      </c>
    </row>
    <row r="244" spans="1:11" ht="15" customHeight="1" x14ac:dyDescent="0.25">
      <c r="A244" s="1">
        <v>5</v>
      </c>
      <c r="B244" s="1"/>
      <c r="C244" t="s">
        <v>237</v>
      </c>
      <c r="D244" t="s">
        <v>881</v>
      </c>
      <c r="E244" t="s">
        <v>685</v>
      </c>
      <c r="F244">
        <v>40</v>
      </c>
      <c r="H244" t="s">
        <v>647</v>
      </c>
      <c r="I244">
        <v>0</v>
      </c>
      <c r="J244" t="s">
        <v>10</v>
      </c>
      <c r="K244" t="str">
        <f t="shared" si="3"/>
        <v>BAJUBAND-SILANTIQUE VAKI</v>
      </c>
    </row>
    <row r="245" spans="1:11" ht="15" customHeight="1" x14ac:dyDescent="0.25">
      <c r="A245" s="1">
        <v>5</v>
      </c>
      <c r="B245" s="1"/>
      <c r="C245" t="s">
        <v>237</v>
      </c>
      <c r="D245" t="s">
        <v>882</v>
      </c>
      <c r="E245" t="s">
        <v>883</v>
      </c>
      <c r="F245">
        <v>60</v>
      </c>
      <c r="H245" t="s">
        <v>647</v>
      </c>
      <c r="I245">
        <v>0</v>
      </c>
      <c r="J245" t="s">
        <v>10</v>
      </c>
      <c r="K245" t="str">
        <f t="shared" si="3"/>
        <v>BAJUBAND-SILBAJUBAND SIL</v>
      </c>
    </row>
    <row r="246" spans="1:11" ht="15" customHeight="1" x14ac:dyDescent="0.25">
      <c r="A246" s="1">
        <v>5</v>
      </c>
      <c r="B246" s="1"/>
      <c r="C246" t="s">
        <v>237</v>
      </c>
      <c r="D246" t="s">
        <v>439</v>
      </c>
      <c r="E246" t="s">
        <v>884</v>
      </c>
      <c r="F246">
        <v>150</v>
      </c>
      <c r="H246" t="s">
        <v>647</v>
      </c>
      <c r="I246">
        <v>0</v>
      </c>
      <c r="J246" t="s">
        <v>10</v>
      </c>
      <c r="K246" t="str">
        <f t="shared" si="3"/>
        <v>BAJUBAND-SILBajuband(G)</v>
      </c>
    </row>
    <row r="247" spans="1:11" ht="15" customHeight="1" x14ac:dyDescent="0.25">
      <c r="A247" s="1">
        <v>5</v>
      </c>
      <c r="B247" s="1"/>
      <c r="C247" t="s">
        <v>237</v>
      </c>
      <c r="D247" t="s">
        <v>238</v>
      </c>
      <c r="E247" t="s">
        <v>730</v>
      </c>
      <c r="F247">
        <v>36</v>
      </c>
      <c r="H247" t="s">
        <v>647</v>
      </c>
      <c r="I247">
        <v>0</v>
      </c>
      <c r="J247" t="s">
        <v>10</v>
      </c>
      <c r="K247" t="str">
        <f t="shared" si="3"/>
        <v>BAJUBAND-SILFancy (DC)</v>
      </c>
    </row>
    <row r="248" spans="1:11" ht="15" customHeight="1" x14ac:dyDescent="0.25">
      <c r="A248" s="1">
        <v>5</v>
      </c>
      <c r="B248" s="1"/>
      <c r="C248" t="s">
        <v>237</v>
      </c>
      <c r="D248" t="s">
        <v>440</v>
      </c>
      <c r="E248" t="s">
        <v>884</v>
      </c>
      <c r="F248">
        <v>150</v>
      </c>
      <c r="H248" t="s">
        <v>647</v>
      </c>
      <c r="I248">
        <v>0</v>
      </c>
      <c r="J248" t="s">
        <v>10</v>
      </c>
      <c r="K248" t="str">
        <f t="shared" si="3"/>
        <v>BAJUBAND-SILNAAG BAJUBAND</v>
      </c>
    </row>
    <row r="249" spans="1:11" ht="15" customHeight="1" x14ac:dyDescent="0.25">
      <c r="A249" s="1">
        <v>5</v>
      </c>
      <c r="B249" s="1"/>
      <c r="C249" t="s">
        <v>237</v>
      </c>
      <c r="D249" t="s">
        <v>885</v>
      </c>
      <c r="E249" t="s">
        <v>720</v>
      </c>
      <c r="F249">
        <v>45</v>
      </c>
      <c r="H249" t="s">
        <v>647</v>
      </c>
      <c r="I249">
        <v>0</v>
      </c>
      <c r="J249" t="s">
        <v>10</v>
      </c>
      <c r="K249" t="str">
        <f t="shared" si="3"/>
        <v>BAJUBAND-SILVAKI</v>
      </c>
    </row>
    <row r="250" spans="1:11" ht="15" customHeight="1" x14ac:dyDescent="0.25">
      <c r="A250" s="1">
        <v>5</v>
      </c>
      <c r="B250" s="1"/>
      <c r="C250" t="s">
        <v>584</v>
      </c>
      <c r="D250" t="s">
        <v>886</v>
      </c>
      <c r="E250" t="s">
        <v>848</v>
      </c>
      <c r="F250">
        <v>80</v>
      </c>
      <c r="H250" t="s">
        <v>647</v>
      </c>
      <c r="I250">
        <v>0</v>
      </c>
      <c r="J250" t="s">
        <v>10</v>
      </c>
      <c r="K250" t="str">
        <f t="shared" si="3"/>
        <v>BANGADI-SILADJUST BANGADI</v>
      </c>
    </row>
    <row r="251" spans="1:11" ht="15" customHeight="1" x14ac:dyDescent="0.25">
      <c r="A251" s="1">
        <v>5</v>
      </c>
      <c r="B251" s="1"/>
      <c r="C251" t="s">
        <v>584</v>
      </c>
      <c r="D251" t="s">
        <v>887</v>
      </c>
      <c r="E251" t="s">
        <v>724</v>
      </c>
      <c r="F251">
        <v>85</v>
      </c>
      <c r="H251" t="s">
        <v>647</v>
      </c>
      <c r="I251">
        <v>0</v>
      </c>
      <c r="J251" t="s">
        <v>10</v>
      </c>
      <c r="K251" t="str">
        <f t="shared" si="3"/>
        <v>BANGADI-SILADJUST BANGADI (G)</v>
      </c>
    </row>
    <row r="252" spans="1:11" ht="15" customHeight="1" x14ac:dyDescent="0.25">
      <c r="A252" s="1">
        <v>5</v>
      </c>
      <c r="B252" s="1"/>
      <c r="C252" t="s">
        <v>584</v>
      </c>
      <c r="D252" t="s">
        <v>888</v>
      </c>
      <c r="E252" t="s">
        <v>654</v>
      </c>
      <c r="F252">
        <v>35</v>
      </c>
      <c r="H252" t="s">
        <v>647</v>
      </c>
      <c r="I252">
        <v>0</v>
      </c>
      <c r="J252" t="s">
        <v>10</v>
      </c>
      <c r="K252" t="str">
        <f t="shared" si="3"/>
        <v>BANGADI-SILBANGADI (TAS)</v>
      </c>
    </row>
    <row r="253" spans="1:11" ht="15" customHeight="1" x14ac:dyDescent="0.25">
      <c r="A253" s="1">
        <v>5</v>
      </c>
      <c r="B253" s="1"/>
      <c r="C253" t="s">
        <v>584</v>
      </c>
      <c r="D253" t="s">
        <v>585</v>
      </c>
      <c r="E253" t="s">
        <v>883</v>
      </c>
      <c r="F253">
        <v>60</v>
      </c>
      <c r="H253" t="s">
        <v>647</v>
      </c>
      <c r="I253">
        <v>0</v>
      </c>
      <c r="J253" t="s">
        <v>10</v>
      </c>
      <c r="K253" t="str">
        <f t="shared" si="3"/>
        <v>BANGADI-SILSTONE BANGADI</v>
      </c>
    </row>
    <row r="254" spans="1:11" ht="15" customHeight="1" x14ac:dyDescent="0.25">
      <c r="A254" s="1">
        <v>0</v>
      </c>
      <c r="B254" s="1"/>
      <c r="C254" t="s">
        <v>889</v>
      </c>
      <c r="D254" t="s">
        <v>890</v>
      </c>
      <c r="E254" t="s">
        <v>12</v>
      </c>
      <c r="F254">
        <v>0</v>
      </c>
      <c r="H254" t="s">
        <v>647</v>
      </c>
      <c r="I254">
        <v>0.01</v>
      </c>
      <c r="J254" t="s">
        <v>20</v>
      </c>
      <c r="K254" t="str">
        <f t="shared" si="3"/>
        <v>BANGELS-SIL2 Pcs</v>
      </c>
    </row>
    <row r="255" spans="1:11" ht="15" customHeight="1" x14ac:dyDescent="0.25">
      <c r="A255" s="1">
        <v>0</v>
      </c>
      <c r="B255" s="1"/>
      <c r="C255" t="s">
        <v>889</v>
      </c>
      <c r="D255" t="s">
        <v>891</v>
      </c>
      <c r="E255" t="s">
        <v>12</v>
      </c>
      <c r="F255">
        <v>0</v>
      </c>
      <c r="H255" t="s">
        <v>647</v>
      </c>
      <c r="I255">
        <v>0.01</v>
      </c>
      <c r="J255" t="s">
        <v>20</v>
      </c>
      <c r="K255" t="str">
        <f t="shared" si="3"/>
        <v>BANGELS-SIL4 Pcs</v>
      </c>
    </row>
    <row r="256" spans="1:11" ht="15" customHeight="1" x14ac:dyDescent="0.25">
      <c r="A256" s="1">
        <v>0</v>
      </c>
      <c r="B256" s="1"/>
      <c r="C256" t="s">
        <v>889</v>
      </c>
      <c r="D256" t="s">
        <v>886</v>
      </c>
      <c r="E256" t="s">
        <v>12</v>
      </c>
      <c r="F256">
        <v>0</v>
      </c>
      <c r="H256" t="s">
        <v>647</v>
      </c>
      <c r="I256">
        <v>0.01</v>
      </c>
      <c r="J256" t="s">
        <v>20</v>
      </c>
      <c r="K256" t="str">
        <f t="shared" si="3"/>
        <v>BANGELS-SILADJUST BANGADI</v>
      </c>
    </row>
    <row r="257" spans="1:11" ht="15" customHeight="1" x14ac:dyDescent="0.25">
      <c r="A257" s="1">
        <v>0</v>
      </c>
      <c r="B257" s="1"/>
      <c r="C257" t="s">
        <v>889</v>
      </c>
      <c r="D257" t="s">
        <v>892</v>
      </c>
      <c r="E257" t="s">
        <v>12</v>
      </c>
      <c r="F257">
        <v>0</v>
      </c>
      <c r="H257" t="s">
        <v>647</v>
      </c>
      <c r="I257">
        <v>0.01</v>
      </c>
      <c r="J257" t="s">
        <v>20</v>
      </c>
      <c r="K257" t="str">
        <f t="shared" si="3"/>
        <v>BANGELS-SILADJUST BANGADI G</v>
      </c>
    </row>
    <row r="258" spans="1:11" ht="15" customHeight="1" x14ac:dyDescent="0.25">
      <c r="A258" s="1">
        <v>0</v>
      </c>
      <c r="B258" s="1"/>
      <c r="C258" t="s">
        <v>889</v>
      </c>
      <c r="D258" t="s">
        <v>23</v>
      </c>
      <c r="E258" t="s">
        <v>12</v>
      </c>
      <c r="F258">
        <v>0</v>
      </c>
      <c r="H258" t="s">
        <v>647</v>
      </c>
      <c r="I258">
        <v>0.01</v>
      </c>
      <c r="J258" t="s">
        <v>20</v>
      </c>
      <c r="K258" t="str">
        <f t="shared" si="3"/>
        <v>BANGELS-SILAntique</v>
      </c>
    </row>
    <row r="259" spans="1:11" ht="15" customHeight="1" x14ac:dyDescent="0.25">
      <c r="A259" s="1">
        <v>0</v>
      </c>
      <c r="B259" s="1"/>
      <c r="C259" t="s">
        <v>889</v>
      </c>
      <c r="D259" t="s">
        <v>893</v>
      </c>
      <c r="E259" t="s">
        <v>12</v>
      </c>
      <c r="F259">
        <v>0</v>
      </c>
      <c r="H259" t="s">
        <v>647</v>
      </c>
      <c r="I259">
        <v>0.01</v>
      </c>
      <c r="J259" t="s">
        <v>20</v>
      </c>
      <c r="K259" t="str">
        <f t="shared" si="3"/>
        <v>BANGELS-SILBANGELS (ESENSE)</v>
      </c>
    </row>
    <row r="260" spans="1:11" ht="15" customHeight="1" x14ac:dyDescent="0.25">
      <c r="A260" s="1">
        <v>0</v>
      </c>
      <c r="B260" s="1"/>
      <c r="C260" t="s">
        <v>889</v>
      </c>
      <c r="D260" t="s">
        <v>894</v>
      </c>
      <c r="E260" t="s">
        <v>12</v>
      </c>
      <c r="F260">
        <v>0</v>
      </c>
      <c r="H260" t="s">
        <v>647</v>
      </c>
      <c r="I260">
        <v>0.01</v>
      </c>
      <c r="J260" t="s">
        <v>20</v>
      </c>
      <c r="K260" t="str">
        <f t="shared" si="3"/>
        <v>BANGELS-SILBANGELS-(CD)</v>
      </c>
    </row>
    <row r="261" spans="1:11" ht="15" customHeight="1" x14ac:dyDescent="0.25">
      <c r="A261" s="1">
        <v>5</v>
      </c>
      <c r="B261" s="1"/>
      <c r="C261" t="s">
        <v>264</v>
      </c>
      <c r="D261" t="s">
        <v>270</v>
      </c>
      <c r="E261" t="s">
        <v>896</v>
      </c>
      <c r="F261">
        <v>28</v>
      </c>
      <c r="H261" t="s">
        <v>647</v>
      </c>
      <c r="I261">
        <v>0</v>
      </c>
      <c r="J261" t="s">
        <v>10</v>
      </c>
      <c r="K261" t="str">
        <f t="shared" si="3"/>
        <v>BHARIVMURTI-SILANNAPURNA 92.5</v>
      </c>
    </row>
    <row r="262" spans="1:11" ht="15" customHeight="1" x14ac:dyDescent="0.25">
      <c r="A262" s="1">
        <v>5</v>
      </c>
      <c r="B262" s="1"/>
      <c r="C262" t="s">
        <v>264</v>
      </c>
      <c r="D262" t="s">
        <v>319</v>
      </c>
      <c r="E262" t="s">
        <v>896</v>
      </c>
      <c r="F262">
        <v>28</v>
      </c>
      <c r="H262" t="s">
        <v>647</v>
      </c>
      <c r="I262">
        <v>0</v>
      </c>
      <c r="J262" t="s">
        <v>10</v>
      </c>
      <c r="K262" t="str">
        <f t="shared" si="3"/>
        <v>BHARIVMURTI-SILANNAPURNA(S)</v>
      </c>
    </row>
    <row r="263" spans="1:11" ht="15" customHeight="1" x14ac:dyDescent="0.25">
      <c r="A263" s="1">
        <v>5</v>
      </c>
      <c r="B263" s="1"/>
      <c r="C263" t="s">
        <v>264</v>
      </c>
      <c r="D263" t="s">
        <v>187</v>
      </c>
      <c r="E263" t="s">
        <v>896</v>
      </c>
      <c r="F263">
        <v>28</v>
      </c>
      <c r="H263" t="s">
        <v>647</v>
      </c>
      <c r="I263">
        <v>0</v>
      </c>
      <c r="J263" t="s">
        <v>10</v>
      </c>
      <c r="K263" t="str">
        <f t="shared" si="3"/>
        <v>BHARIVMURTI-SILBalaji</v>
      </c>
    </row>
    <row r="264" spans="1:11" ht="15" customHeight="1" x14ac:dyDescent="0.25">
      <c r="A264" s="1">
        <v>5</v>
      </c>
      <c r="B264" s="1"/>
      <c r="C264" t="s">
        <v>264</v>
      </c>
      <c r="D264" t="s">
        <v>281</v>
      </c>
      <c r="E264" t="s">
        <v>896</v>
      </c>
      <c r="F264">
        <v>28</v>
      </c>
      <c r="H264" t="s">
        <v>647</v>
      </c>
      <c r="I264">
        <v>0</v>
      </c>
      <c r="J264" t="s">
        <v>10</v>
      </c>
      <c r="K264" t="str">
        <f t="shared" si="3"/>
        <v>BHARIVMURTI-SILBALAJI 92.5</v>
      </c>
    </row>
    <row r="265" spans="1:11" ht="15" customHeight="1" x14ac:dyDescent="0.25">
      <c r="A265" s="1">
        <v>5</v>
      </c>
      <c r="B265" s="1"/>
      <c r="C265" t="s">
        <v>264</v>
      </c>
      <c r="D265" t="s">
        <v>272</v>
      </c>
      <c r="E265" t="s">
        <v>896</v>
      </c>
      <c r="F265">
        <v>28</v>
      </c>
      <c r="H265" t="s">
        <v>647</v>
      </c>
      <c r="I265">
        <v>0</v>
      </c>
      <c r="J265" t="s">
        <v>10</v>
      </c>
      <c r="K265" t="str">
        <f t="shared" ref="K265:K328" si="4">C265&amp;D265</f>
        <v>BHARIVMURTI-SILBalkrishna (92.5)</v>
      </c>
    </row>
    <row r="266" spans="1:11" ht="15" customHeight="1" x14ac:dyDescent="0.25">
      <c r="A266" s="1">
        <v>5</v>
      </c>
      <c r="B266" s="1"/>
      <c r="C266" t="s">
        <v>264</v>
      </c>
      <c r="D266" t="s">
        <v>317</v>
      </c>
      <c r="E266" t="s">
        <v>896</v>
      </c>
      <c r="F266">
        <v>28</v>
      </c>
      <c r="H266" t="s">
        <v>647</v>
      </c>
      <c r="I266">
        <v>0</v>
      </c>
      <c r="J266" t="s">
        <v>10</v>
      </c>
      <c r="K266" t="str">
        <f t="shared" si="4"/>
        <v>BHARIVMURTI-SILBALKRISHNA(S)</v>
      </c>
    </row>
    <row r="267" spans="1:11" ht="15" customHeight="1" x14ac:dyDescent="0.25">
      <c r="A267" s="1">
        <v>5</v>
      </c>
      <c r="B267" s="1"/>
      <c r="C267" t="s">
        <v>264</v>
      </c>
      <c r="D267" t="s">
        <v>897</v>
      </c>
      <c r="E267" t="s">
        <v>898</v>
      </c>
      <c r="F267">
        <v>26</v>
      </c>
      <c r="H267" t="s">
        <v>647</v>
      </c>
      <c r="I267">
        <v>0</v>
      </c>
      <c r="J267" t="s">
        <v>10</v>
      </c>
      <c r="K267" t="str">
        <f t="shared" si="4"/>
        <v>BHARIVMURTI-SILCust Ord (Bharivmurti)</v>
      </c>
    </row>
    <row r="268" spans="1:11" ht="15" customHeight="1" x14ac:dyDescent="0.25">
      <c r="A268" s="1">
        <v>5</v>
      </c>
      <c r="B268" s="1"/>
      <c r="C268" t="s">
        <v>264</v>
      </c>
      <c r="D268" t="s">
        <v>899</v>
      </c>
      <c r="E268" t="s">
        <v>900</v>
      </c>
      <c r="F268">
        <v>38</v>
      </c>
      <c r="H268" t="s">
        <v>647</v>
      </c>
      <c r="I268">
        <v>0</v>
      </c>
      <c r="J268" t="s">
        <v>10</v>
      </c>
      <c r="K268" t="str">
        <f t="shared" si="4"/>
        <v>BHARIVMURTI-SILDAGADUSHET GANPATI (ST)</v>
      </c>
    </row>
    <row r="269" spans="1:11" ht="15" customHeight="1" x14ac:dyDescent="0.25">
      <c r="A269" s="1">
        <v>5</v>
      </c>
      <c r="B269" s="1"/>
      <c r="C269" t="s">
        <v>264</v>
      </c>
      <c r="D269" t="s">
        <v>560</v>
      </c>
      <c r="E269" t="s">
        <v>896</v>
      </c>
      <c r="F269">
        <v>28</v>
      </c>
      <c r="H269" t="s">
        <v>647</v>
      </c>
      <c r="I269">
        <v>0</v>
      </c>
      <c r="J269" t="s">
        <v>10</v>
      </c>
      <c r="K269" t="str">
        <f t="shared" si="4"/>
        <v>BHARIVMURTI-SILDagadusheth Ganpati</v>
      </c>
    </row>
    <row r="270" spans="1:11" ht="15" customHeight="1" x14ac:dyDescent="0.25">
      <c r="A270" s="1">
        <v>5</v>
      </c>
      <c r="B270" s="1"/>
      <c r="C270" t="s">
        <v>264</v>
      </c>
      <c r="D270" t="s">
        <v>267</v>
      </c>
      <c r="E270" t="s">
        <v>896</v>
      </c>
      <c r="F270">
        <v>28</v>
      </c>
      <c r="H270" t="s">
        <v>647</v>
      </c>
      <c r="I270">
        <v>0</v>
      </c>
      <c r="J270" t="s">
        <v>10</v>
      </c>
      <c r="K270" t="str">
        <f t="shared" si="4"/>
        <v>BHARIVMURTI-SILDAGADUSHETH GANPATI(92.5)</v>
      </c>
    </row>
    <row r="271" spans="1:11" ht="15" customHeight="1" x14ac:dyDescent="0.25">
      <c r="A271" s="1">
        <v>5</v>
      </c>
      <c r="B271" s="1"/>
      <c r="C271" t="s">
        <v>264</v>
      </c>
      <c r="D271" t="s">
        <v>318</v>
      </c>
      <c r="E271" t="s">
        <v>896</v>
      </c>
      <c r="F271">
        <v>28</v>
      </c>
      <c r="H271" t="s">
        <v>647</v>
      </c>
      <c r="I271">
        <v>0</v>
      </c>
      <c r="J271" t="s">
        <v>10</v>
      </c>
      <c r="K271" t="str">
        <f t="shared" si="4"/>
        <v>BHARIVMURTI-SILDAGADUSHETH GANPATI(S)</v>
      </c>
    </row>
    <row r="272" spans="1:11" ht="15" customHeight="1" x14ac:dyDescent="0.25">
      <c r="A272" s="1">
        <v>5</v>
      </c>
      <c r="B272" s="1"/>
      <c r="C272" t="s">
        <v>264</v>
      </c>
      <c r="D272" t="s">
        <v>261</v>
      </c>
      <c r="E272" t="s">
        <v>896</v>
      </c>
      <c r="F272">
        <v>28</v>
      </c>
      <c r="H272" t="s">
        <v>647</v>
      </c>
      <c r="I272">
        <v>0</v>
      </c>
      <c r="J272" t="s">
        <v>10</v>
      </c>
      <c r="K272" t="str">
        <f t="shared" si="4"/>
        <v>BHARIVMURTI-SILDatta</v>
      </c>
    </row>
    <row r="273" spans="1:11" ht="15" customHeight="1" x14ac:dyDescent="0.25">
      <c r="A273" s="1">
        <v>5</v>
      </c>
      <c r="B273" s="1"/>
      <c r="C273" t="s">
        <v>264</v>
      </c>
      <c r="D273" t="s">
        <v>289</v>
      </c>
      <c r="E273" t="s">
        <v>896</v>
      </c>
      <c r="F273">
        <v>28</v>
      </c>
      <c r="H273" t="s">
        <v>647</v>
      </c>
      <c r="I273">
        <v>0</v>
      </c>
      <c r="J273" t="s">
        <v>10</v>
      </c>
      <c r="K273" t="str">
        <f t="shared" si="4"/>
        <v>BHARIVMURTI-SILDatta 92.5</v>
      </c>
    </row>
    <row r="274" spans="1:11" ht="15" customHeight="1" x14ac:dyDescent="0.25">
      <c r="A274" s="1">
        <v>5</v>
      </c>
      <c r="B274" s="1"/>
      <c r="C274" t="s">
        <v>264</v>
      </c>
      <c r="D274" t="s">
        <v>250</v>
      </c>
      <c r="E274" t="s">
        <v>896</v>
      </c>
      <c r="F274">
        <v>28</v>
      </c>
      <c r="H274" t="s">
        <v>647</v>
      </c>
      <c r="I274">
        <v>0</v>
      </c>
      <c r="J274" t="s">
        <v>10</v>
      </c>
      <c r="K274" t="str">
        <f t="shared" si="4"/>
        <v>BHARIVMURTI-SILDatta Gai</v>
      </c>
    </row>
    <row r="275" spans="1:11" ht="15" customHeight="1" x14ac:dyDescent="0.25">
      <c r="A275" s="1">
        <v>5</v>
      </c>
      <c r="B275" s="1"/>
      <c r="C275" t="s">
        <v>264</v>
      </c>
      <c r="D275" t="s">
        <v>284</v>
      </c>
      <c r="E275" t="s">
        <v>896</v>
      </c>
      <c r="F275">
        <v>28</v>
      </c>
      <c r="H275" t="s">
        <v>647</v>
      </c>
      <c r="I275">
        <v>0</v>
      </c>
      <c r="J275" t="s">
        <v>10</v>
      </c>
      <c r="K275" t="str">
        <f t="shared" si="4"/>
        <v>BHARIVMURTI-SILDatta Gai 92.5</v>
      </c>
    </row>
    <row r="276" spans="1:11" ht="15" customHeight="1" x14ac:dyDescent="0.25">
      <c r="A276" s="1">
        <v>5</v>
      </c>
      <c r="B276" s="1"/>
      <c r="C276" t="s">
        <v>264</v>
      </c>
      <c r="D276" t="s">
        <v>283</v>
      </c>
      <c r="E276" t="s">
        <v>896</v>
      </c>
      <c r="F276">
        <v>28</v>
      </c>
      <c r="H276" t="s">
        <v>647</v>
      </c>
      <c r="I276">
        <v>0</v>
      </c>
      <c r="J276" t="s">
        <v>10</v>
      </c>
      <c r="K276" t="str">
        <f t="shared" si="4"/>
        <v>BHARIVMURTI-SILDatta Gai Dog 92.5</v>
      </c>
    </row>
    <row r="277" spans="1:11" ht="15" customHeight="1" x14ac:dyDescent="0.25">
      <c r="A277" s="1">
        <v>5</v>
      </c>
      <c r="B277" s="1"/>
      <c r="C277" t="s">
        <v>264</v>
      </c>
      <c r="D277" t="s">
        <v>295</v>
      </c>
      <c r="E277" t="s">
        <v>896</v>
      </c>
      <c r="F277">
        <v>28</v>
      </c>
      <c r="H277" t="s">
        <v>647</v>
      </c>
      <c r="I277">
        <v>0</v>
      </c>
      <c r="J277" t="s">
        <v>10</v>
      </c>
      <c r="K277" t="str">
        <f t="shared" si="4"/>
        <v>BHARIVMURTI-SILDHANLAXMI 92.5</v>
      </c>
    </row>
    <row r="278" spans="1:11" ht="15" customHeight="1" x14ac:dyDescent="0.25">
      <c r="A278" s="1">
        <v>5</v>
      </c>
      <c r="B278" s="1"/>
      <c r="C278" t="s">
        <v>264</v>
      </c>
      <c r="D278" t="s">
        <v>563</v>
      </c>
      <c r="E278" t="s">
        <v>896</v>
      </c>
      <c r="F278">
        <v>28</v>
      </c>
      <c r="H278" t="s">
        <v>647</v>
      </c>
      <c r="I278">
        <v>0</v>
      </c>
      <c r="J278" t="s">
        <v>10</v>
      </c>
      <c r="K278" t="str">
        <f t="shared" si="4"/>
        <v>BHARIVMURTI-SILDhanwantari 925</v>
      </c>
    </row>
    <row r="279" spans="1:11" ht="15" customHeight="1" x14ac:dyDescent="0.25">
      <c r="A279" s="1">
        <v>5</v>
      </c>
      <c r="B279" s="1"/>
      <c r="C279" t="s">
        <v>264</v>
      </c>
      <c r="D279" t="s">
        <v>901</v>
      </c>
      <c r="E279" t="s">
        <v>898</v>
      </c>
      <c r="F279">
        <v>26</v>
      </c>
      <c r="H279" t="s">
        <v>647</v>
      </c>
      <c r="I279">
        <v>0</v>
      </c>
      <c r="J279" t="s">
        <v>10</v>
      </c>
      <c r="K279" t="str">
        <f t="shared" si="4"/>
        <v>BHARIVMURTI-SILDnyaneshwar Maharaj</v>
      </c>
    </row>
    <row r="280" spans="1:11" ht="15" customHeight="1" x14ac:dyDescent="0.25">
      <c r="A280" s="1">
        <v>5</v>
      </c>
      <c r="B280" s="1"/>
      <c r="C280" t="s">
        <v>264</v>
      </c>
      <c r="D280" t="s">
        <v>324</v>
      </c>
      <c r="E280" t="s">
        <v>896</v>
      </c>
      <c r="F280">
        <v>28</v>
      </c>
      <c r="H280" t="s">
        <v>647</v>
      </c>
      <c r="I280">
        <v>0</v>
      </c>
      <c r="J280" t="s">
        <v>10</v>
      </c>
      <c r="K280" t="str">
        <f t="shared" si="4"/>
        <v>BHARIVMURTI-SILDnyaneshwar Maharaj (S)</v>
      </c>
    </row>
    <row r="281" spans="1:11" ht="15" customHeight="1" x14ac:dyDescent="0.25">
      <c r="A281" s="1">
        <v>5</v>
      </c>
      <c r="B281" s="1"/>
      <c r="C281" t="s">
        <v>264</v>
      </c>
      <c r="D281" t="s">
        <v>902</v>
      </c>
      <c r="E281" t="s">
        <v>896</v>
      </c>
      <c r="F281">
        <v>28</v>
      </c>
      <c r="H281" t="s">
        <v>647</v>
      </c>
      <c r="I281">
        <v>0</v>
      </c>
      <c r="J281" t="s">
        <v>10</v>
      </c>
      <c r="K281" t="str">
        <f t="shared" si="4"/>
        <v>BHARIVMURTI-SILDurga Mata</v>
      </c>
    </row>
    <row r="282" spans="1:11" ht="15" customHeight="1" x14ac:dyDescent="0.25">
      <c r="A282" s="1">
        <v>5</v>
      </c>
      <c r="B282" s="1"/>
      <c r="C282" t="s">
        <v>264</v>
      </c>
      <c r="D282" t="s">
        <v>273</v>
      </c>
      <c r="E282" t="s">
        <v>896</v>
      </c>
      <c r="F282">
        <v>28</v>
      </c>
      <c r="H282" t="s">
        <v>647</v>
      </c>
      <c r="I282">
        <v>0</v>
      </c>
      <c r="J282" t="s">
        <v>10</v>
      </c>
      <c r="K282" t="str">
        <f t="shared" si="4"/>
        <v>BHARIVMURTI-SILDurga Mata (92.5)</v>
      </c>
    </row>
    <row r="283" spans="1:11" ht="15" customHeight="1" x14ac:dyDescent="0.25">
      <c r="A283" s="1">
        <v>5</v>
      </c>
      <c r="B283" s="1"/>
      <c r="C283" t="s">
        <v>264</v>
      </c>
      <c r="D283" t="s">
        <v>322</v>
      </c>
      <c r="E283" t="s">
        <v>896</v>
      </c>
      <c r="F283">
        <v>28</v>
      </c>
      <c r="H283" t="s">
        <v>647</v>
      </c>
      <c r="I283">
        <v>0</v>
      </c>
      <c r="J283" t="s">
        <v>10</v>
      </c>
      <c r="K283" t="str">
        <f t="shared" si="4"/>
        <v>BHARIVMURTI-SILGAAY VASARU (S)</v>
      </c>
    </row>
    <row r="284" spans="1:11" ht="15" customHeight="1" x14ac:dyDescent="0.25">
      <c r="A284" s="1">
        <v>5</v>
      </c>
      <c r="B284" s="1"/>
      <c r="C284" t="s">
        <v>264</v>
      </c>
      <c r="D284" t="s">
        <v>271</v>
      </c>
      <c r="E284" t="s">
        <v>896</v>
      </c>
      <c r="F284">
        <v>28</v>
      </c>
      <c r="H284" t="s">
        <v>647</v>
      </c>
      <c r="I284">
        <v>0</v>
      </c>
      <c r="J284" t="s">
        <v>10</v>
      </c>
      <c r="K284" t="str">
        <f t="shared" si="4"/>
        <v>BHARIVMURTI-SILGAAY VASARU 92.5</v>
      </c>
    </row>
    <row r="285" spans="1:11" ht="15" customHeight="1" x14ac:dyDescent="0.25">
      <c r="A285" s="1">
        <v>5</v>
      </c>
      <c r="B285" s="1"/>
      <c r="C285" t="s">
        <v>264</v>
      </c>
      <c r="D285" t="s">
        <v>903</v>
      </c>
      <c r="E285" t="s">
        <v>896</v>
      </c>
      <c r="F285">
        <v>28</v>
      </c>
      <c r="H285" t="s">
        <v>647</v>
      </c>
      <c r="I285">
        <v>0</v>
      </c>
      <c r="J285" t="s">
        <v>10</v>
      </c>
      <c r="K285" t="str">
        <f t="shared" si="4"/>
        <v>BHARIVMURTI-SILGajanan Maharaj</v>
      </c>
    </row>
    <row r="286" spans="1:11" ht="15" customHeight="1" x14ac:dyDescent="0.25">
      <c r="A286" s="1">
        <v>5</v>
      </c>
      <c r="B286" s="1"/>
      <c r="C286" t="s">
        <v>264</v>
      </c>
      <c r="D286" t="s">
        <v>904</v>
      </c>
      <c r="E286" t="s">
        <v>896</v>
      </c>
      <c r="F286">
        <v>28</v>
      </c>
      <c r="H286" t="s">
        <v>647</v>
      </c>
      <c r="I286">
        <v>0</v>
      </c>
      <c r="J286" t="s">
        <v>10</v>
      </c>
      <c r="K286" t="str">
        <f t="shared" si="4"/>
        <v>BHARIVMURTI-SILGAJANAN MAHARAJ 92.5</v>
      </c>
    </row>
    <row r="287" spans="1:11" ht="15" customHeight="1" x14ac:dyDescent="0.25">
      <c r="A287" s="1">
        <v>5</v>
      </c>
      <c r="B287" s="1"/>
      <c r="C287" t="s">
        <v>264</v>
      </c>
      <c r="D287" t="s">
        <v>316</v>
      </c>
      <c r="E287" t="s">
        <v>896</v>
      </c>
      <c r="F287">
        <v>28</v>
      </c>
      <c r="H287" t="s">
        <v>647</v>
      </c>
      <c r="I287">
        <v>0</v>
      </c>
      <c r="J287" t="s">
        <v>10</v>
      </c>
      <c r="K287" t="str">
        <f t="shared" si="4"/>
        <v>BHARIVMURTI-SILGAJANT LAKSHMI</v>
      </c>
    </row>
    <row r="288" spans="1:11" ht="15" customHeight="1" x14ac:dyDescent="0.25">
      <c r="A288" s="1">
        <v>5</v>
      </c>
      <c r="B288" s="1"/>
      <c r="C288" t="s">
        <v>264</v>
      </c>
      <c r="D288" t="s">
        <v>905</v>
      </c>
      <c r="E288" t="s">
        <v>896</v>
      </c>
      <c r="F288">
        <v>28</v>
      </c>
      <c r="H288" t="s">
        <v>647</v>
      </c>
      <c r="I288">
        <v>0</v>
      </c>
      <c r="J288" t="s">
        <v>10</v>
      </c>
      <c r="K288" t="str">
        <f t="shared" si="4"/>
        <v>BHARIVMURTI-SILGAJANT LAKSHMI 92.5</v>
      </c>
    </row>
    <row r="289" spans="1:11" ht="15" customHeight="1" x14ac:dyDescent="0.25">
      <c r="A289" s="1">
        <v>5</v>
      </c>
      <c r="B289" s="1"/>
      <c r="C289" t="s">
        <v>264</v>
      </c>
      <c r="D289" t="s">
        <v>48</v>
      </c>
      <c r="E289" t="s">
        <v>896</v>
      </c>
      <c r="F289">
        <v>28</v>
      </c>
      <c r="H289" t="s">
        <v>647</v>
      </c>
      <c r="I289">
        <v>0</v>
      </c>
      <c r="J289" t="s">
        <v>10</v>
      </c>
      <c r="K289" t="str">
        <f t="shared" si="4"/>
        <v>BHARIVMURTI-SILGanapati</v>
      </c>
    </row>
    <row r="290" spans="1:11" ht="15" customHeight="1" x14ac:dyDescent="0.25">
      <c r="A290" s="1">
        <v>5</v>
      </c>
      <c r="B290" s="1"/>
      <c r="C290" t="s">
        <v>264</v>
      </c>
      <c r="D290" t="s">
        <v>906</v>
      </c>
      <c r="E290" t="s">
        <v>896</v>
      </c>
      <c r="F290">
        <v>28</v>
      </c>
      <c r="H290" t="s">
        <v>647</v>
      </c>
      <c r="I290">
        <v>0</v>
      </c>
      <c r="J290" t="s">
        <v>10</v>
      </c>
      <c r="K290" t="str">
        <f t="shared" si="4"/>
        <v>BHARIVMURTI-SILGANAPATI (SILVER)</v>
      </c>
    </row>
    <row r="291" spans="1:11" ht="15" customHeight="1" x14ac:dyDescent="0.25">
      <c r="A291" s="1">
        <v>5</v>
      </c>
      <c r="B291" s="1"/>
      <c r="C291" t="s">
        <v>264</v>
      </c>
      <c r="D291" t="s">
        <v>907</v>
      </c>
      <c r="E291" t="s">
        <v>683</v>
      </c>
      <c r="F291">
        <v>37</v>
      </c>
      <c r="H291" t="s">
        <v>647</v>
      </c>
      <c r="I291">
        <v>0</v>
      </c>
      <c r="J291" t="s">
        <v>10</v>
      </c>
      <c r="K291" t="str">
        <f t="shared" si="4"/>
        <v>BHARIVMURTI-SILGANPATI (ANTIQUE)</v>
      </c>
    </row>
    <row r="292" spans="1:11" ht="15" customHeight="1" x14ac:dyDescent="0.25">
      <c r="A292" s="1">
        <v>5</v>
      </c>
      <c r="B292" s="1"/>
      <c r="C292" t="s">
        <v>264</v>
      </c>
      <c r="D292" t="s">
        <v>268</v>
      </c>
      <c r="E292" t="s">
        <v>896</v>
      </c>
      <c r="F292">
        <v>28</v>
      </c>
      <c r="H292" t="s">
        <v>647</v>
      </c>
      <c r="I292">
        <v>0</v>
      </c>
      <c r="J292" t="s">
        <v>10</v>
      </c>
      <c r="K292" t="str">
        <f t="shared" si="4"/>
        <v>BHARIVMURTI-SILGANPATI 92.5</v>
      </c>
    </row>
    <row r="293" spans="1:11" ht="15" customHeight="1" x14ac:dyDescent="0.25">
      <c r="A293" s="1">
        <v>5</v>
      </c>
      <c r="B293" s="1"/>
      <c r="C293" t="s">
        <v>264</v>
      </c>
      <c r="D293" t="s">
        <v>279</v>
      </c>
      <c r="E293" t="s">
        <v>896</v>
      </c>
      <c r="F293">
        <v>28</v>
      </c>
      <c r="H293" t="s">
        <v>647</v>
      </c>
      <c r="I293">
        <v>0</v>
      </c>
      <c r="J293" t="s">
        <v>10</v>
      </c>
      <c r="K293" t="str">
        <f t="shared" si="4"/>
        <v>BHARIVMURTI-SILGANPATI WITH LAXIMI 92.5</v>
      </c>
    </row>
    <row r="294" spans="1:11" ht="15" customHeight="1" x14ac:dyDescent="0.25">
      <c r="A294" s="1">
        <v>5</v>
      </c>
      <c r="B294" s="1"/>
      <c r="C294" t="s">
        <v>264</v>
      </c>
      <c r="D294" t="s">
        <v>320</v>
      </c>
      <c r="E294" t="s">
        <v>896</v>
      </c>
      <c r="F294">
        <v>28</v>
      </c>
      <c r="H294" t="s">
        <v>647</v>
      </c>
      <c r="I294">
        <v>0</v>
      </c>
      <c r="J294" t="s">
        <v>10</v>
      </c>
      <c r="K294" t="str">
        <f t="shared" si="4"/>
        <v>BHARIVMURTI-SILGANPATI(S)</v>
      </c>
    </row>
    <row r="295" spans="1:11" ht="15" customHeight="1" x14ac:dyDescent="0.25">
      <c r="A295" s="1">
        <v>5</v>
      </c>
      <c r="B295" s="1"/>
      <c r="C295" t="s">
        <v>264</v>
      </c>
      <c r="D295" t="s">
        <v>908</v>
      </c>
      <c r="E295" t="s">
        <v>900</v>
      </c>
      <c r="F295">
        <v>38</v>
      </c>
      <c r="H295" t="s">
        <v>647</v>
      </c>
      <c r="I295">
        <v>0</v>
      </c>
      <c r="J295" t="s">
        <v>10</v>
      </c>
      <c r="K295" t="str">
        <f t="shared" si="4"/>
        <v>BHARIVMURTI-SILGANPATI-LAXMI (ST)</v>
      </c>
    </row>
    <row r="296" spans="1:11" ht="15" customHeight="1" x14ac:dyDescent="0.25">
      <c r="A296" s="1">
        <v>5</v>
      </c>
      <c r="B296" s="1"/>
      <c r="C296" t="s">
        <v>264</v>
      </c>
      <c r="D296" t="s">
        <v>258</v>
      </c>
      <c r="E296" t="s">
        <v>898</v>
      </c>
      <c r="F296">
        <v>26</v>
      </c>
      <c r="H296" t="s">
        <v>647</v>
      </c>
      <c r="I296">
        <v>0</v>
      </c>
      <c r="J296" t="s">
        <v>10</v>
      </c>
      <c r="K296" t="str">
        <f t="shared" si="4"/>
        <v>BHARIVMURTI-SILGhoda</v>
      </c>
    </row>
    <row r="297" spans="1:11" ht="15" customHeight="1" x14ac:dyDescent="0.25">
      <c r="A297" s="1">
        <v>5</v>
      </c>
      <c r="B297" s="1"/>
      <c r="C297" t="s">
        <v>264</v>
      </c>
      <c r="D297" t="s">
        <v>307</v>
      </c>
      <c r="E297" t="s">
        <v>898</v>
      </c>
      <c r="F297">
        <v>26</v>
      </c>
      <c r="H297" t="s">
        <v>647</v>
      </c>
      <c r="I297">
        <v>0</v>
      </c>
      <c r="J297" t="s">
        <v>10</v>
      </c>
      <c r="K297" t="str">
        <f t="shared" si="4"/>
        <v>BHARIVMURTI-SILHanuman</v>
      </c>
    </row>
    <row r="298" spans="1:11" ht="15" customHeight="1" x14ac:dyDescent="0.25">
      <c r="A298" s="1">
        <v>5</v>
      </c>
      <c r="B298" s="1"/>
      <c r="C298" t="s">
        <v>264</v>
      </c>
      <c r="D298" t="s">
        <v>909</v>
      </c>
      <c r="E298" t="s">
        <v>683</v>
      </c>
      <c r="F298">
        <v>37</v>
      </c>
      <c r="H298" t="s">
        <v>647</v>
      </c>
      <c r="I298">
        <v>0</v>
      </c>
      <c r="J298" t="s">
        <v>10</v>
      </c>
      <c r="K298" t="str">
        <f t="shared" si="4"/>
        <v>BHARIVMURTI-SILHANUMAN (ANTIQUE)</v>
      </c>
    </row>
    <row r="299" spans="1:11" ht="15" customHeight="1" x14ac:dyDescent="0.25">
      <c r="A299" s="1">
        <v>5</v>
      </c>
      <c r="B299" s="1"/>
      <c r="C299" t="s">
        <v>264</v>
      </c>
      <c r="D299" t="s">
        <v>280</v>
      </c>
      <c r="E299" t="s">
        <v>896</v>
      </c>
      <c r="F299">
        <v>28</v>
      </c>
      <c r="H299" t="s">
        <v>647</v>
      </c>
      <c r="I299">
        <v>0</v>
      </c>
      <c r="J299" t="s">
        <v>10</v>
      </c>
      <c r="K299" t="str">
        <f t="shared" si="4"/>
        <v>BHARIVMURTI-SILHANUMAN 92.5</v>
      </c>
    </row>
    <row r="300" spans="1:11" ht="15" customHeight="1" x14ac:dyDescent="0.25">
      <c r="A300" s="1">
        <v>5</v>
      </c>
      <c r="B300" s="1"/>
      <c r="C300" t="s">
        <v>264</v>
      </c>
      <c r="D300" t="s">
        <v>910</v>
      </c>
      <c r="E300" t="s">
        <v>898</v>
      </c>
      <c r="F300">
        <v>26</v>
      </c>
      <c r="H300" t="s">
        <v>647</v>
      </c>
      <c r="I300">
        <v>0</v>
      </c>
      <c r="J300" t="s">
        <v>10</v>
      </c>
      <c r="K300" t="str">
        <f t="shared" si="4"/>
        <v>BHARIVMURTI-SILHATTI</v>
      </c>
    </row>
    <row r="301" spans="1:11" ht="15" customHeight="1" x14ac:dyDescent="0.25">
      <c r="A301" s="1">
        <v>5</v>
      </c>
      <c r="B301" s="1"/>
      <c r="C301" t="s">
        <v>264</v>
      </c>
      <c r="D301" t="s">
        <v>282</v>
      </c>
      <c r="E301" t="s">
        <v>896</v>
      </c>
      <c r="F301">
        <v>28</v>
      </c>
      <c r="H301" t="s">
        <v>647</v>
      </c>
      <c r="I301">
        <v>0</v>
      </c>
      <c r="J301" t="s">
        <v>10</v>
      </c>
      <c r="K301" t="str">
        <f t="shared" si="4"/>
        <v>BHARIVMURTI-SILHatti (92.5)</v>
      </c>
    </row>
    <row r="302" spans="1:11" ht="15" customHeight="1" x14ac:dyDescent="0.25">
      <c r="A302" s="1">
        <v>5</v>
      </c>
      <c r="B302" s="1"/>
      <c r="C302" t="s">
        <v>264</v>
      </c>
      <c r="D302" t="s">
        <v>313</v>
      </c>
      <c r="E302" t="s">
        <v>896</v>
      </c>
      <c r="F302">
        <v>28</v>
      </c>
      <c r="H302" t="s">
        <v>647</v>
      </c>
      <c r="I302">
        <v>0</v>
      </c>
      <c r="J302" t="s">
        <v>10</v>
      </c>
      <c r="K302" t="str">
        <f t="shared" si="4"/>
        <v>BHARIVMURTI-SILJyotiba</v>
      </c>
    </row>
    <row r="303" spans="1:11" ht="15" customHeight="1" x14ac:dyDescent="0.25">
      <c r="A303" s="1">
        <v>5</v>
      </c>
      <c r="B303" s="1"/>
      <c r="C303" t="s">
        <v>264</v>
      </c>
      <c r="D303" t="s">
        <v>911</v>
      </c>
      <c r="E303" t="s">
        <v>896</v>
      </c>
      <c r="F303">
        <v>28</v>
      </c>
      <c r="H303" t="s">
        <v>647</v>
      </c>
      <c r="I303">
        <v>0</v>
      </c>
      <c r="J303" t="s">
        <v>10</v>
      </c>
      <c r="K303" t="str">
        <f t="shared" si="4"/>
        <v>BHARIVMURTI-SILJyotiba With Prabhaval 92.5</v>
      </c>
    </row>
    <row r="304" spans="1:11" ht="15" customHeight="1" x14ac:dyDescent="0.25">
      <c r="A304" s="1">
        <v>5</v>
      </c>
      <c r="B304" s="1"/>
      <c r="C304" t="s">
        <v>264</v>
      </c>
      <c r="D304" t="s">
        <v>277</v>
      </c>
      <c r="E304" t="s">
        <v>896</v>
      </c>
      <c r="F304">
        <v>28</v>
      </c>
      <c r="H304" t="s">
        <v>647</v>
      </c>
      <c r="I304">
        <v>0</v>
      </c>
      <c r="J304" t="s">
        <v>10</v>
      </c>
      <c r="K304" t="str">
        <f t="shared" si="4"/>
        <v>BHARIVMURTI-SILKamalati Ganpati 92.5</v>
      </c>
    </row>
    <row r="305" spans="1:11" ht="15" customHeight="1" x14ac:dyDescent="0.25">
      <c r="A305" s="1">
        <v>5</v>
      </c>
      <c r="B305" s="1"/>
      <c r="C305" t="s">
        <v>264</v>
      </c>
      <c r="D305" t="s">
        <v>255</v>
      </c>
      <c r="E305" t="s">
        <v>896</v>
      </c>
      <c r="F305">
        <v>28</v>
      </c>
      <c r="H305" t="s">
        <v>647</v>
      </c>
      <c r="I305">
        <v>0</v>
      </c>
      <c r="J305" t="s">
        <v>10</v>
      </c>
      <c r="K305" t="str">
        <f t="shared" si="4"/>
        <v>BHARIVMURTI-SILKamalatil Lakshmi</v>
      </c>
    </row>
    <row r="306" spans="1:11" ht="15" customHeight="1" x14ac:dyDescent="0.25">
      <c r="A306" s="1">
        <v>5</v>
      </c>
      <c r="B306" s="1"/>
      <c r="C306" t="s">
        <v>264</v>
      </c>
      <c r="D306" t="s">
        <v>276</v>
      </c>
      <c r="E306" t="s">
        <v>896</v>
      </c>
      <c r="F306">
        <v>28</v>
      </c>
      <c r="H306" t="s">
        <v>647</v>
      </c>
      <c r="I306">
        <v>0</v>
      </c>
      <c r="J306" t="s">
        <v>10</v>
      </c>
      <c r="K306" t="str">
        <f t="shared" si="4"/>
        <v>BHARIVMURTI-SILKamalatil Laximi 92.5</v>
      </c>
    </row>
    <row r="307" spans="1:11" ht="15" customHeight="1" x14ac:dyDescent="0.25">
      <c r="A307" s="1">
        <v>5</v>
      </c>
      <c r="B307" s="1"/>
      <c r="C307" t="s">
        <v>264</v>
      </c>
      <c r="D307" t="s">
        <v>912</v>
      </c>
      <c r="E307" t="s">
        <v>900</v>
      </c>
      <c r="F307">
        <v>38</v>
      </c>
      <c r="H307" t="s">
        <v>647</v>
      </c>
      <c r="I307">
        <v>0</v>
      </c>
      <c r="J307" t="s">
        <v>10</v>
      </c>
      <c r="K307" t="str">
        <f t="shared" si="4"/>
        <v>BHARIVMURTI-SILKAMALATIL LAXMI (ST)</v>
      </c>
    </row>
    <row r="308" spans="1:11" ht="15" customHeight="1" x14ac:dyDescent="0.25">
      <c r="A308" s="1">
        <v>5</v>
      </c>
      <c r="B308" s="1"/>
      <c r="C308" t="s">
        <v>264</v>
      </c>
      <c r="D308" t="s">
        <v>315</v>
      </c>
      <c r="E308" t="s">
        <v>896</v>
      </c>
      <c r="F308">
        <v>28</v>
      </c>
      <c r="H308" t="s">
        <v>647</v>
      </c>
      <c r="I308">
        <v>0</v>
      </c>
      <c r="J308" t="s">
        <v>10</v>
      </c>
      <c r="K308" t="str">
        <f t="shared" si="4"/>
        <v>BHARIVMURTI-SILKamalatil Laxmi(S)</v>
      </c>
    </row>
    <row r="309" spans="1:11" ht="15" customHeight="1" x14ac:dyDescent="0.25">
      <c r="A309" s="1">
        <v>5</v>
      </c>
      <c r="B309" s="1"/>
      <c r="C309" t="s">
        <v>264</v>
      </c>
      <c r="D309" t="s">
        <v>44</v>
      </c>
      <c r="E309" t="s">
        <v>896</v>
      </c>
      <c r="F309">
        <v>28</v>
      </c>
      <c r="H309" t="s">
        <v>647</v>
      </c>
      <c r="I309">
        <v>0</v>
      </c>
      <c r="J309" t="s">
        <v>10</v>
      </c>
      <c r="K309" t="str">
        <f t="shared" si="4"/>
        <v>BHARIVMURTI-SILKasav</v>
      </c>
    </row>
    <row r="310" spans="1:11" ht="15" customHeight="1" x14ac:dyDescent="0.25">
      <c r="A310" s="1">
        <v>5</v>
      </c>
      <c r="B310" s="1"/>
      <c r="C310" t="s">
        <v>264</v>
      </c>
      <c r="D310" t="s">
        <v>278</v>
      </c>
      <c r="E310" t="s">
        <v>896</v>
      </c>
      <c r="F310">
        <v>28</v>
      </c>
      <c r="H310" t="s">
        <v>647</v>
      </c>
      <c r="I310">
        <v>0</v>
      </c>
      <c r="J310" t="s">
        <v>10</v>
      </c>
      <c r="K310" t="str">
        <f t="shared" si="4"/>
        <v>BHARIVMURTI-SILKASAV 92.5</v>
      </c>
    </row>
    <row r="311" spans="1:11" ht="15" customHeight="1" x14ac:dyDescent="0.25">
      <c r="A311" s="1">
        <v>5</v>
      </c>
      <c r="B311" s="1"/>
      <c r="C311" t="s">
        <v>264</v>
      </c>
      <c r="D311" t="s">
        <v>174</v>
      </c>
      <c r="E311" t="s">
        <v>896</v>
      </c>
      <c r="F311">
        <v>28</v>
      </c>
      <c r="H311" t="s">
        <v>647</v>
      </c>
      <c r="I311">
        <v>0</v>
      </c>
      <c r="J311" t="s">
        <v>10</v>
      </c>
      <c r="K311" t="str">
        <f t="shared" si="4"/>
        <v>BHARIVMURTI-SILKhandoba</v>
      </c>
    </row>
    <row r="312" spans="1:11" ht="15" customHeight="1" x14ac:dyDescent="0.25">
      <c r="A312" s="1">
        <v>5</v>
      </c>
      <c r="B312" s="1"/>
      <c r="C312" t="s">
        <v>264</v>
      </c>
      <c r="D312" t="s">
        <v>913</v>
      </c>
      <c r="E312" t="s">
        <v>896</v>
      </c>
      <c r="F312">
        <v>28</v>
      </c>
      <c r="H312" t="s">
        <v>647</v>
      </c>
      <c r="I312">
        <v>0</v>
      </c>
      <c r="J312" t="s">
        <v>10</v>
      </c>
      <c r="K312" t="str">
        <f t="shared" si="4"/>
        <v>BHARIVMURTI-SILKhandoba With Prabhaval 92.5</v>
      </c>
    </row>
    <row r="313" spans="1:11" ht="15" customHeight="1" x14ac:dyDescent="0.25">
      <c r="A313" s="1">
        <v>5</v>
      </c>
      <c r="B313" s="1"/>
      <c r="C313" t="s">
        <v>264</v>
      </c>
      <c r="D313" t="s">
        <v>561</v>
      </c>
      <c r="E313" t="s">
        <v>896</v>
      </c>
      <c r="F313">
        <v>28</v>
      </c>
      <c r="H313" t="s">
        <v>647</v>
      </c>
      <c r="I313">
        <v>0</v>
      </c>
      <c r="J313" t="s">
        <v>10</v>
      </c>
      <c r="K313" t="str">
        <f t="shared" si="4"/>
        <v>BHARIVMURTI-SILKolhapur Mahalaximi 92.5</v>
      </c>
    </row>
    <row r="314" spans="1:11" ht="15" customHeight="1" x14ac:dyDescent="0.25">
      <c r="A314" s="1">
        <v>5</v>
      </c>
      <c r="B314" s="1"/>
      <c r="C314" t="s">
        <v>264</v>
      </c>
      <c r="D314" t="s">
        <v>88</v>
      </c>
      <c r="E314" t="s">
        <v>896</v>
      </c>
      <c r="F314">
        <v>28</v>
      </c>
      <c r="H314" t="s">
        <v>647</v>
      </c>
      <c r="I314">
        <v>0</v>
      </c>
      <c r="J314" t="s">
        <v>10</v>
      </c>
      <c r="K314" t="str">
        <f t="shared" si="4"/>
        <v>BHARIVMURTI-SILKuber</v>
      </c>
    </row>
    <row r="315" spans="1:11" ht="15" customHeight="1" x14ac:dyDescent="0.25">
      <c r="A315" s="1">
        <v>5</v>
      </c>
      <c r="B315" s="1"/>
      <c r="C315" t="s">
        <v>264</v>
      </c>
      <c r="D315" t="s">
        <v>323</v>
      </c>
      <c r="E315" t="s">
        <v>896</v>
      </c>
      <c r="F315">
        <v>28</v>
      </c>
      <c r="H315" t="s">
        <v>647</v>
      </c>
      <c r="I315">
        <v>0</v>
      </c>
      <c r="J315" t="s">
        <v>10</v>
      </c>
      <c r="K315" t="str">
        <f t="shared" si="4"/>
        <v>BHARIVMURTI-SILKuber (Baslela)</v>
      </c>
    </row>
    <row r="316" spans="1:11" ht="15" customHeight="1" x14ac:dyDescent="0.25">
      <c r="A316" s="1">
        <v>5</v>
      </c>
      <c r="B316" s="1"/>
      <c r="C316" t="s">
        <v>264</v>
      </c>
      <c r="D316" t="s">
        <v>914</v>
      </c>
      <c r="E316" t="s">
        <v>896</v>
      </c>
      <c r="F316">
        <v>28</v>
      </c>
      <c r="H316" t="s">
        <v>647</v>
      </c>
      <c r="I316">
        <v>0</v>
      </c>
      <c r="J316" t="s">
        <v>10</v>
      </c>
      <c r="K316" t="str">
        <f t="shared" si="4"/>
        <v>BHARIVMURTI-SILKUBER (BASLELA) 92.5</v>
      </c>
    </row>
    <row r="317" spans="1:11" ht="15" customHeight="1" x14ac:dyDescent="0.25">
      <c r="A317" s="1">
        <v>5</v>
      </c>
      <c r="B317" s="1"/>
      <c r="C317" t="s">
        <v>264</v>
      </c>
      <c r="D317" t="s">
        <v>296</v>
      </c>
      <c r="E317" t="s">
        <v>896</v>
      </c>
      <c r="F317">
        <v>28</v>
      </c>
      <c r="H317" t="s">
        <v>647</v>
      </c>
      <c r="I317">
        <v>0</v>
      </c>
      <c r="J317" t="s">
        <v>10</v>
      </c>
      <c r="K317" t="str">
        <f t="shared" si="4"/>
        <v>BHARIVMURTI-SILKUBER 92.5</v>
      </c>
    </row>
    <row r="318" spans="1:11" ht="15" customHeight="1" x14ac:dyDescent="0.25">
      <c r="A318" s="1">
        <v>5</v>
      </c>
      <c r="B318" s="1"/>
      <c r="C318" t="s">
        <v>264</v>
      </c>
      <c r="D318" t="s">
        <v>915</v>
      </c>
      <c r="E318" t="s">
        <v>898</v>
      </c>
      <c r="F318">
        <v>26</v>
      </c>
      <c r="H318" t="s">
        <v>647</v>
      </c>
      <c r="I318">
        <v>0</v>
      </c>
      <c r="J318" t="s">
        <v>10</v>
      </c>
      <c r="K318" t="str">
        <f t="shared" si="4"/>
        <v>BHARIVMURTI-SILLakshmi</v>
      </c>
    </row>
    <row r="319" spans="1:11" ht="15" customHeight="1" x14ac:dyDescent="0.25">
      <c r="A319" s="1">
        <v>5</v>
      </c>
      <c r="B319" s="1"/>
      <c r="C319" t="s">
        <v>264</v>
      </c>
      <c r="D319" t="s">
        <v>916</v>
      </c>
      <c r="E319" t="s">
        <v>898</v>
      </c>
      <c r="F319">
        <v>26</v>
      </c>
      <c r="H319" t="s">
        <v>647</v>
      </c>
      <c r="I319">
        <v>0</v>
      </c>
      <c r="J319" t="s">
        <v>10</v>
      </c>
      <c r="K319" t="str">
        <f t="shared" si="4"/>
        <v>BHARIVMURTI-SILLALBAG RAJA</v>
      </c>
    </row>
    <row r="320" spans="1:11" ht="15" customHeight="1" x14ac:dyDescent="0.25">
      <c r="A320" s="1">
        <v>5</v>
      </c>
      <c r="B320" s="1"/>
      <c r="C320" t="s">
        <v>264</v>
      </c>
      <c r="D320" t="s">
        <v>917</v>
      </c>
      <c r="E320" t="s">
        <v>896</v>
      </c>
      <c r="F320">
        <v>28</v>
      </c>
      <c r="H320" t="s">
        <v>647</v>
      </c>
      <c r="I320">
        <v>0</v>
      </c>
      <c r="J320" t="s">
        <v>10</v>
      </c>
      <c r="K320" t="str">
        <f t="shared" si="4"/>
        <v>BHARIVMURTI-SILLALBAUGCHA RAJA 92.5</v>
      </c>
    </row>
    <row r="321" spans="1:11" ht="15" customHeight="1" x14ac:dyDescent="0.25">
      <c r="A321" s="1">
        <v>5</v>
      </c>
      <c r="B321" s="1"/>
      <c r="C321" t="s">
        <v>264</v>
      </c>
      <c r="D321" t="s">
        <v>265</v>
      </c>
      <c r="E321" t="s">
        <v>896</v>
      </c>
      <c r="F321">
        <v>28</v>
      </c>
      <c r="H321" t="s">
        <v>647</v>
      </c>
      <c r="I321">
        <v>0</v>
      </c>
      <c r="J321" t="s">
        <v>10</v>
      </c>
      <c r="K321" t="str">
        <f t="shared" si="4"/>
        <v>BHARIVMURTI-SILLAXIMI(92.5)</v>
      </c>
    </row>
    <row r="322" spans="1:11" ht="15" customHeight="1" x14ac:dyDescent="0.25">
      <c r="A322" s="1">
        <v>5</v>
      </c>
      <c r="B322" s="1"/>
      <c r="C322" t="s">
        <v>264</v>
      </c>
      <c r="D322" t="s">
        <v>918</v>
      </c>
      <c r="E322" t="s">
        <v>683</v>
      </c>
      <c r="F322">
        <v>37</v>
      </c>
      <c r="H322" t="s">
        <v>647</v>
      </c>
      <c r="I322">
        <v>0</v>
      </c>
      <c r="J322" t="s">
        <v>10</v>
      </c>
      <c r="K322" t="str">
        <f t="shared" si="4"/>
        <v>BHARIVMURTI-SILLAXMI (ANTIQUE)</v>
      </c>
    </row>
    <row r="323" spans="1:11" ht="15" customHeight="1" x14ac:dyDescent="0.25">
      <c r="A323" s="1">
        <v>5</v>
      </c>
      <c r="B323" s="1"/>
      <c r="C323" t="s">
        <v>264</v>
      </c>
      <c r="D323" t="s">
        <v>919</v>
      </c>
      <c r="E323" t="s">
        <v>896</v>
      </c>
      <c r="F323">
        <v>28</v>
      </c>
      <c r="H323" t="s">
        <v>647</v>
      </c>
      <c r="I323">
        <v>0</v>
      </c>
      <c r="J323" t="s">
        <v>10</v>
      </c>
      <c r="K323" t="str">
        <f t="shared" si="4"/>
        <v>BHARIVMURTI-SILMAHAVIR BHAGWAN (S)</v>
      </c>
    </row>
    <row r="324" spans="1:11" ht="15" customHeight="1" x14ac:dyDescent="0.25">
      <c r="A324" s="1">
        <v>5</v>
      </c>
      <c r="B324" s="1"/>
      <c r="C324" t="s">
        <v>264</v>
      </c>
      <c r="D324" t="s">
        <v>920</v>
      </c>
      <c r="E324" t="s">
        <v>896</v>
      </c>
      <c r="F324">
        <v>28</v>
      </c>
      <c r="H324" t="s">
        <v>647</v>
      </c>
      <c r="I324">
        <v>0</v>
      </c>
      <c r="J324" t="s">
        <v>10</v>
      </c>
      <c r="K324" t="str">
        <f t="shared" si="4"/>
        <v>BHARIVMURTI-SILMAHAVIR BHAGWAN 925</v>
      </c>
    </row>
    <row r="325" spans="1:11" ht="15" customHeight="1" x14ac:dyDescent="0.25">
      <c r="A325" s="1">
        <v>5</v>
      </c>
      <c r="B325" s="1"/>
      <c r="C325" t="s">
        <v>264</v>
      </c>
      <c r="D325" t="s">
        <v>263</v>
      </c>
      <c r="E325" t="s">
        <v>896</v>
      </c>
      <c r="F325">
        <v>28</v>
      </c>
      <c r="H325" t="s">
        <v>647</v>
      </c>
      <c r="I325">
        <v>0</v>
      </c>
      <c r="J325" t="s">
        <v>10</v>
      </c>
      <c r="K325" t="str">
        <f t="shared" si="4"/>
        <v>BHARIVMURTI-SILNaag</v>
      </c>
    </row>
    <row r="326" spans="1:11" ht="15" customHeight="1" x14ac:dyDescent="0.25">
      <c r="A326" s="1">
        <v>5</v>
      </c>
      <c r="B326" s="1"/>
      <c r="C326" t="s">
        <v>264</v>
      </c>
      <c r="D326" t="s">
        <v>251</v>
      </c>
      <c r="E326" t="s">
        <v>896</v>
      </c>
      <c r="F326">
        <v>28</v>
      </c>
      <c r="H326" t="s">
        <v>647</v>
      </c>
      <c r="I326">
        <v>0</v>
      </c>
      <c r="J326" t="s">
        <v>10</v>
      </c>
      <c r="K326" t="str">
        <f t="shared" si="4"/>
        <v>BHARIVMURTI-SILNandi</v>
      </c>
    </row>
    <row r="327" spans="1:11" ht="15" customHeight="1" x14ac:dyDescent="0.25">
      <c r="A327" s="1">
        <v>5</v>
      </c>
      <c r="B327" s="1"/>
      <c r="C327" t="s">
        <v>264</v>
      </c>
      <c r="D327" t="s">
        <v>325</v>
      </c>
      <c r="E327" t="s">
        <v>896</v>
      </c>
      <c r="F327">
        <v>28</v>
      </c>
      <c r="H327" t="s">
        <v>647</v>
      </c>
      <c r="I327">
        <v>0</v>
      </c>
      <c r="J327" t="s">
        <v>10</v>
      </c>
      <c r="K327" t="str">
        <f t="shared" si="4"/>
        <v>BHARIVMURTI-SILNandi (S)</v>
      </c>
    </row>
    <row r="328" spans="1:11" ht="15" customHeight="1" x14ac:dyDescent="0.25">
      <c r="A328" s="1">
        <v>5</v>
      </c>
      <c r="B328" s="1"/>
      <c r="C328" t="s">
        <v>264</v>
      </c>
      <c r="D328" t="s">
        <v>285</v>
      </c>
      <c r="E328" t="s">
        <v>896</v>
      </c>
      <c r="F328">
        <v>28</v>
      </c>
      <c r="H328" t="s">
        <v>647</v>
      </c>
      <c r="I328">
        <v>0</v>
      </c>
      <c r="J328" t="s">
        <v>10</v>
      </c>
      <c r="K328" t="str">
        <f t="shared" si="4"/>
        <v>BHARIVMURTI-SILNandi 92.5</v>
      </c>
    </row>
    <row r="329" spans="1:11" ht="15" customHeight="1" x14ac:dyDescent="0.25">
      <c r="A329" s="1">
        <v>5</v>
      </c>
      <c r="B329" s="1"/>
      <c r="C329" t="s">
        <v>264</v>
      </c>
      <c r="D329" t="s">
        <v>921</v>
      </c>
      <c r="E329" t="s">
        <v>896</v>
      </c>
      <c r="F329">
        <v>28</v>
      </c>
      <c r="H329" t="s">
        <v>647</v>
      </c>
      <c r="I329">
        <v>0</v>
      </c>
      <c r="J329" t="s">
        <v>10</v>
      </c>
      <c r="K329" t="str">
        <f t="shared" ref="K329:K392" si="5">C329&amp;D329</f>
        <v>BHARIVMURTI-SILNANDI WITH PIND</v>
      </c>
    </row>
    <row r="330" spans="1:11" ht="15" customHeight="1" x14ac:dyDescent="0.25">
      <c r="A330" s="1">
        <v>5</v>
      </c>
      <c r="B330" s="1"/>
      <c r="C330" t="s">
        <v>264</v>
      </c>
      <c r="D330" t="s">
        <v>286</v>
      </c>
      <c r="E330" t="s">
        <v>896</v>
      </c>
      <c r="F330">
        <v>28</v>
      </c>
      <c r="H330" t="s">
        <v>647</v>
      </c>
      <c r="I330">
        <v>0</v>
      </c>
      <c r="J330" t="s">
        <v>10</v>
      </c>
      <c r="K330" t="str">
        <f t="shared" si="5"/>
        <v>BHARIVMURTI-SILNandi With Pind 92.5</v>
      </c>
    </row>
    <row r="331" spans="1:11" ht="15" customHeight="1" x14ac:dyDescent="0.25">
      <c r="A331" s="1">
        <v>5</v>
      </c>
      <c r="B331" s="1"/>
      <c r="C331" t="s">
        <v>264</v>
      </c>
      <c r="D331" t="s">
        <v>314</v>
      </c>
      <c r="E331" t="s">
        <v>896</v>
      </c>
      <c r="F331">
        <v>28</v>
      </c>
      <c r="H331" t="s">
        <v>647</v>
      </c>
      <c r="I331">
        <v>0</v>
      </c>
      <c r="J331" t="s">
        <v>10</v>
      </c>
      <c r="K331" t="str">
        <f t="shared" si="5"/>
        <v>BHARIVMURTI-SILNarayan Lakshmi</v>
      </c>
    </row>
    <row r="332" spans="1:11" ht="15" customHeight="1" x14ac:dyDescent="0.25">
      <c r="A332" s="1">
        <v>5</v>
      </c>
      <c r="B332" s="1"/>
      <c r="C332" t="s">
        <v>264</v>
      </c>
      <c r="D332" t="s">
        <v>291</v>
      </c>
      <c r="E332" t="s">
        <v>896</v>
      </c>
      <c r="F332">
        <v>28</v>
      </c>
      <c r="H332" t="s">
        <v>647</v>
      </c>
      <c r="I332">
        <v>0</v>
      </c>
      <c r="J332" t="s">
        <v>10</v>
      </c>
      <c r="K332" t="str">
        <f t="shared" si="5"/>
        <v>BHARIVMURTI-SILNarayan Lakshmi 92.5</v>
      </c>
    </row>
    <row r="333" spans="1:11" ht="15" customHeight="1" x14ac:dyDescent="0.25">
      <c r="A333" s="1">
        <v>5</v>
      </c>
      <c r="B333" s="1"/>
      <c r="C333" t="s">
        <v>264</v>
      </c>
      <c r="D333" t="s">
        <v>922</v>
      </c>
      <c r="E333" t="s">
        <v>702</v>
      </c>
      <c r="F333">
        <v>32</v>
      </c>
      <c r="H333" t="s">
        <v>647</v>
      </c>
      <c r="I333">
        <v>0</v>
      </c>
      <c r="J333" t="s">
        <v>10</v>
      </c>
      <c r="K333" t="str">
        <f t="shared" si="5"/>
        <v>BHARIVMURTI-SILNARSHEHA (ANTIQUE)</v>
      </c>
    </row>
    <row r="334" spans="1:11" ht="15" customHeight="1" x14ac:dyDescent="0.25">
      <c r="A334" s="1">
        <v>5</v>
      </c>
      <c r="B334" s="1"/>
      <c r="C334" t="s">
        <v>264</v>
      </c>
      <c r="D334" t="s">
        <v>21</v>
      </c>
      <c r="E334" t="s">
        <v>896</v>
      </c>
      <c r="F334">
        <v>28</v>
      </c>
      <c r="H334" t="s">
        <v>647</v>
      </c>
      <c r="I334">
        <v>0</v>
      </c>
      <c r="J334" t="s">
        <v>10</v>
      </c>
      <c r="K334" t="str">
        <f t="shared" si="5"/>
        <v>BHARIVMURTI-SILOther</v>
      </c>
    </row>
    <row r="335" spans="1:11" ht="15" customHeight="1" x14ac:dyDescent="0.25">
      <c r="A335" s="1">
        <v>5</v>
      </c>
      <c r="B335" s="1"/>
      <c r="C335" t="s">
        <v>264</v>
      </c>
      <c r="D335" t="s">
        <v>923</v>
      </c>
      <c r="E335" t="s">
        <v>896</v>
      </c>
      <c r="F335">
        <v>28</v>
      </c>
      <c r="H335" t="s">
        <v>647</v>
      </c>
      <c r="I335">
        <v>0</v>
      </c>
      <c r="J335" t="s">
        <v>10</v>
      </c>
      <c r="K335" t="str">
        <f t="shared" si="5"/>
        <v>BHARIVMURTI-SILPARSHWANATH BHAGWAN (S)</v>
      </c>
    </row>
    <row r="336" spans="1:11" ht="15" customHeight="1" x14ac:dyDescent="0.25">
      <c r="A336" s="1">
        <v>5</v>
      </c>
      <c r="B336" s="1"/>
      <c r="C336" t="s">
        <v>264</v>
      </c>
      <c r="D336" t="s">
        <v>924</v>
      </c>
      <c r="E336" t="s">
        <v>896</v>
      </c>
      <c r="F336">
        <v>28</v>
      </c>
      <c r="H336" t="s">
        <v>647</v>
      </c>
      <c r="I336">
        <v>0</v>
      </c>
      <c r="J336" t="s">
        <v>10</v>
      </c>
      <c r="K336" t="str">
        <f t="shared" si="5"/>
        <v>BHARIVMURTI-SILPARSHWANATH BHAGWAN 925</v>
      </c>
    </row>
    <row r="337" spans="1:11" ht="15" customHeight="1" x14ac:dyDescent="0.25">
      <c r="A337" s="1">
        <v>5</v>
      </c>
      <c r="B337" s="1"/>
      <c r="C337" t="s">
        <v>264</v>
      </c>
      <c r="D337" t="s">
        <v>925</v>
      </c>
      <c r="E337" t="s">
        <v>898</v>
      </c>
      <c r="F337">
        <v>26</v>
      </c>
      <c r="H337" t="s">
        <v>647</v>
      </c>
      <c r="I337">
        <v>0</v>
      </c>
      <c r="J337" t="s">
        <v>10</v>
      </c>
      <c r="K337" t="str">
        <f t="shared" si="5"/>
        <v>BHARIVMURTI-SILPARVATI</v>
      </c>
    </row>
    <row r="338" spans="1:11" ht="15" customHeight="1" x14ac:dyDescent="0.25">
      <c r="A338" s="1">
        <v>5</v>
      </c>
      <c r="B338" s="1"/>
      <c r="C338" t="s">
        <v>264</v>
      </c>
      <c r="D338" t="s">
        <v>926</v>
      </c>
      <c r="E338" t="s">
        <v>720</v>
      </c>
      <c r="F338">
        <v>45</v>
      </c>
      <c r="H338" t="s">
        <v>647</v>
      </c>
      <c r="I338">
        <v>0</v>
      </c>
      <c r="J338" t="s">
        <v>10</v>
      </c>
      <c r="K338" t="str">
        <f t="shared" si="5"/>
        <v>BHARIVMURTI-SILPATAVARIL LAXIMI</v>
      </c>
    </row>
    <row r="339" spans="1:11" ht="15" customHeight="1" x14ac:dyDescent="0.25">
      <c r="A339" s="1">
        <v>5</v>
      </c>
      <c r="B339" s="1"/>
      <c r="C339" t="s">
        <v>264</v>
      </c>
      <c r="D339" t="s">
        <v>259</v>
      </c>
      <c r="E339" t="s">
        <v>896</v>
      </c>
      <c r="F339">
        <v>28</v>
      </c>
      <c r="H339" t="s">
        <v>647</v>
      </c>
      <c r="I339">
        <v>0</v>
      </c>
      <c r="J339" t="s">
        <v>10</v>
      </c>
      <c r="K339" t="str">
        <f t="shared" si="5"/>
        <v>BHARIVMURTI-SILPind</v>
      </c>
    </row>
    <row r="340" spans="1:11" ht="15" customHeight="1" x14ac:dyDescent="0.25">
      <c r="A340" s="1">
        <v>5</v>
      </c>
      <c r="B340" s="1"/>
      <c r="C340" t="s">
        <v>264</v>
      </c>
      <c r="D340" t="s">
        <v>269</v>
      </c>
      <c r="E340" t="s">
        <v>896</v>
      </c>
      <c r="F340">
        <v>28</v>
      </c>
      <c r="H340" t="s">
        <v>647</v>
      </c>
      <c r="I340">
        <v>0</v>
      </c>
      <c r="J340" t="s">
        <v>10</v>
      </c>
      <c r="K340" t="str">
        <f t="shared" si="5"/>
        <v>BHARIVMURTI-SILPIND 92.5</v>
      </c>
    </row>
    <row r="341" spans="1:11" ht="15" customHeight="1" x14ac:dyDescent="0.25">
      <c r="A341" s="1">
        <v>5</v>
      </c>
      <c r="B341" s="1"/>
      <c r="C341" t="s">
        <v>264</v>
      </c>
      <c r="D341" t="s">
        <v>927</v>
      </c>
      <c r="E341" t="s">
        <v>898</v>
      </c>
      <c r="F341">
        <v>26</v>
      </c>
      <c r="H341" t="s">
        <v>647</v>
      </c>
      <c r="I341">
        <v>0</v>
      </c>
      <c r="J341" t="s">
        <v>10</v>
      </c>
      <c r="K341" t="str">
        <f t="shared" si="5"/>
        <v>BHARIVMURTI-SILRADHA KRISHNA</v>
      </c>
    </row>
    <row r="342" spans="1:11" ht="15" customHeight="1" x14ac:dyDescent="0.25">
      <c r="A342" s="1">
        <v>5</v>
      </c>
      <c r="B342" s="1"/>
      <c r="C342" t="s">
        <v>264</v>
      </c>
      <c r="D342" t="s">
        <v>928</v>
      </c>
      <c r="E342" t="s">
        <v>731</v>
      </c>
      <c r="F342">
        <v>55</v>
      </c>
      <c r="H342" t="s">
        <v>647</v>
      </c>
      <c r="I342">
        <v>0</v>
      </c>
      <c r="J342" t="s">
        <v>10</v>
      </c>
      <c r="K342" t="str">
        <f t="shared" si="5"/>
        <v>BHARIVMURTI-SILRADHA-KRISHNA (R)</v>
      </c>
    </row>
    <row r="343" spans="1:11" ht="15" customHeight="1" x14ac:dyDescent="0.25">
      <c r="A343" s="1">
        <v>5</v>
      </c>
      <c r="B343" s="1"/>
      <c r="C343" t="s">
        <v>264</v>
      </c>
      <c r="D343" t="s">
        <v>293</v>
      </c>
      <c r="E343" t="s">
        <v>896</v>
      </c>
      <c r="F343">
        <v>28</v>
      </c>
      <c r="H343" t="s">
        <v>647</v>
      </c>
      <c r="I343">
        <v>0</v>
      </c>
      <c r="J343" t="s">
        <v>10</v>
      </c>
      <c r="K343" t="str">
        <f t="shared" si="5"/>
        <v>BHARIVMURTI-SILRadha-Krishna 92.5</v>
      </c>
    </row>
    <row r="344" spans="1:11" ht="15" customHeight="1" x14ac:dyDescent="0.25">
      <c r="A344" s="1">
        <v>5</v>
      </c>
      <c r="B344" s="1"/>
      <c r="C344" t="s">
        <v>264</v>
      </c>
      <c r="D344" t="s">
        <v>929</v>
      </c>
      <c r="E344" t="s">
        <v>896</v>
      </c>
      <c r="F344">
        <v>28</v>
      </c>
      <c r="H344" t="s">
        <v>647</v>
      </c>
      <c r="I344">
        <v>0</v>
      </c>
      <c r="J344" t="s">
        <v>10</v>
      </c>
      <c r="K344" t="str">
        <f t="shared" si="5"/>
        <v>BHARIVMURTI-SILRAM DARBAR</v>
      </c>
    </row>
    <row r="345" spans="1:11" ht="15" customHeight="1" x14ac:dyDescent="0.25">
      <c r="A345" s="1">
        <v>5</v>
      </c>
      <c r="B345" s="1"/>
      <c r="C345" t="s">
        <v>264</v>
      </c>
      <c r="D345" t="s">
        <v>930</v>
      </c>
      <c r="E345" t="s">
        <v>896</v>
      </c>
      <c r="F345">
        <v>28</v>
      </c>
      <c r="H345" t="s">
        <v>647</v>
      </c>
      <c r="I345">
        <v>0</v>
      </c>
      <c r="J345" t="s">
        <v>10</v>
      </c>
      <c r="K345" t="str">
        <f t="shared" si="5"/>
        <v>BHARIVMURTI-SILRAMDARBAR (ANTIQUE)</v>
      </c>
    </row>
    <row r="346" spans="1:11" ht="15" customHeight="1" x14ac:dyDescent="0.25">
      <c r="A346" s="1">
        <v>5</v>
      </c>
      <c r="B346" s="1"/>
      <c r="C346" t="s">
        <v>264</v>
      </c>
      <c r="D346" t="s">
        <v>310</v>
      </c>
      <c r="E346" t="s">
        <v>896</v>
      </c>
      <c r="F346">
        <v>28</v>
      </c>
      <c r="H346" t="s">
        <v>647</v>
      </c>
      <c r="I346">
        <v>0</v>
      </c>
      <c r="J346" t="s">
        <v>10</v>
      </c>
      <c r="K346" t="str">
        <f t="shared" si="5"/>
        <v>BHARIVMURTI-SILSai Baba</v>
      </c>
    </row>
    <row r="347" spans="1:11" ht="15" customHeight="1" x14ac:dyDescent="0.25">
      <c r="A347" s="1">
        <v>5</v>
      </c>
      <c r="B347" s="1"/>
      <c r="C347" t="s">
        <v>264</v>
      </c>
      <c r="D347" t="s">
        <v>931</v>
      </c>
      <c r="E347" t="s">
        <v>896</v>
      </c>
      <c r="F347">
        <v>28</v>
      </c>
      <c r="H347" t="s">
        <v>647</v>
      </c>
      <c r="I347">
        <v>0</v>
      </c>
      <c r="J347" t="s">
        <v>10</v>
      </c>
      <c r="K347" t="str">
        <f t="shared" si="5"/>
        <v>BHARIVMURTI-SILSAI BABA (ANTIQUE)</v>
      </c>
    </row>
    <row r="348" spans="1:11" ht="15" customHeight="1" x14ac:dyDescent="0.25">
      <c r="A348" s="1">
        <v>5</v>
      </c>
      <c r="B348" s="1"/>
      <c r="C348" t="s">
        <v>264</v>
      </c>
      <c r="D348" t="s">
        <v>932</v>
      </c>
      <c r="E348" t="s">
        <v>731</v>
      </c>
      <c r="F348">
        <v>55</v>
      </c>
      <c r="H348" t="s">
        <v>647</v>
      </c>
      <c r="I348">
        <v>0</v>
      </c>
      <c r="J348" t="s">
        <v>10</v>
      </c>
      <c r="K348" t="str">
        <f t="shared" si="5"/>
        <v>BHARIVMURTI-SILSAI BABA (R)</v>
      </c>
    </row>
    <row r="349" spans="1:11" ht="15" customHeight="1" x14ac:dyDescent="0.25">
      <c r="A349" s="1">
        <v>5</v>
      </c>
      <c r="B349" s="1"/>
      <c r="C349" t="s">
        <v>264</v>
      </c>
      <c r="D349" t="s">
        <v>287</v>
      </c>
      <c r="E349" t="s">
        <v>896</v>
      </c>
      <c r="F349">
        <v>28</v>
      </c>
      <c r="H349" t="s">
        <v>647</v>
      </c>
      <c r="I349">
        <v>0</v>
      </c>
      <c r="J349" t="s">
        <v>10</v>
      </c>
      <c r="K349" t="str">
        <f t="shared" si="5"/>
        <v>BHARIVMURTI-SILSai Baba 92.5</v>
      </c>
    </row>
    <row r="350" spans="1:11" ht="15" customHeight="1" x14ac:dyDescent="0.25">
      <c r="A350" s="1">
        <v>5</v>
      </c>
      <c r="B350" s="1"/>
      <c r="C350" t="s">
        <v>264</v>
      </c>
      <c r="D350" t="s">
        <v>933</v>
      </c>
      <c r="E350" t="s">
        <v>896</v>
      </c>
      <c r="F350">
        <v>28</v>
      </c>
      <c r="H350" t="s">
        <v>647</v>
      </c>
      <c r="I350">
        <v>0</v>
      </c>
      <c r="J350" t="s">
        <v>10</v>
      </c>
      <c r="K350" t="str">
        <f t="shared" si="5"/>
        <v>BHARIVMURTI-SILSAI BABA(92.5)</v>
      </c>
    </row>
    <row r="351" spans="1:11" ht="15" customHeight="1" x14ac:dyDescent="0.25">
      <c r="A351" s="1">
        <v>5</v>
      </c>
      <c r="B351" s="1"/>
      <c r="C351" t="s">
        <v>264</v>
      </c>
      <c r="D351" t="s">
        <v>934</v>
      </c>
      <c r="E351" t="s">
        <v>896</v>
      </c>
      <c r="F351">
        <v>28</v>
      </c>
      <c r="H351" t="s">
        <v>647</v>
      </c>
      <c r="I351">
        <v>0</v>
      </c>
      <c r="J351" t="s">
        <v>10</v>
      </c>
      <c r="K351" t="str">
        <f t="shared" si="5"/>
        <v>BHARIVMURTI-SILSaptashrungi 925</v>
      </c>
    </row>
    <row r="352" spans="1:11" ht="15" customHeight="1" x14ac:dyDescent="0.25">
      <c r="A352" s="1">
        <v>5</v>
      </c>
      <c r="B352" s="1"/>
      <c r="C352" t="s">
        <v>264</v>
      </c>
      <c r="D352" t="s">
        <v>301</v>
      </c>
      <c r="E352" t="s">
        <v>896</v>
      </c>
      <c r="F352">
        <v>28</v>
      </c>
      <c r="H352" t="s">
        <v>647</v>
      </c>
      <c r="I352">
        <v>0</v>
      </c>
      <c r="J352" t="s">
        <v>10</v>
      </c>
      <c r="K352" t="str">
        <f t="shared" si="5"/>
        <v>BHARIVMURTI-SILSaraswati</v>
      </c>
    </row>
    <row r="353" spans="1:11" ht="15" customHeight="1" x14ac:dyDescent="0.25">
      <c r="A353" s="1">
        <v>5</v>
      </c>
      <c r="B353" s="1"/>
      <c r="C353" t="s">
        <v>264</v>
      </c>
      <c r="D353" t="s">
        <v>288</v>
      </c>
      <c r="E353" t="s">
        <v>896</v>
      </c>
      <c r="F353">
        <v>28</v>
      </c>
      <c r="H353" t="s">
        <v>647</v>
      </c>
      <c r="I353">
        <v>0</v>
      </c>
      <c r="J353" t="s">
        <v>10</v>
      </c>
      <c r="K353" t="str">
        <f t="shared" si="5"/>
        <v>BHARIVMURTI-SILSaraswati 92.5</v>
      </c>
    </row>
    <row r="354" spans="1:11" ht="15" customHeight="1" x14ac:dyDescent="0.25">
      <c r="A354" s="1">
        <v>5</v>
      </c>
      <c r="B354" s="1"/>
      <c r="C354" t="s">
        <v>264</v>
      </c>
      <c r="D354" t="s">
        <v>935</v>
      </c>
      <c r="E354" t="s">
        <v>896</v>
      </c>
      <c r="F354">
        <v>28</v>
      </c>
      <c r="H354" t="s">
        <v>647</v>
      </c>
      <c r="I354">
        <v>0</v>
      </c>
      <c r="J354" t="s">
        <v>10</v>
      </c>
      <c r="K354" t="str">
        <f t="shared" si="5"/>
        <v>BHARIVMURTI-SILSHANKAR-PARVATI 92.5</v>
      </c>
    </row>
    <row r="355" spans="1:11" ht="15" customHeight="1" x14ac:dyDescent="0.25">
      <c r="A355" s="1">
        <v>5</v>
      </c>
      <c r="B355" s="1"/>
      <c r="C355" t="s">
        <v>264</v>
      </c>
      <c r="D355" t="s">
        <v>936</v>
      </c>
      <c r="E355" t="s">
        <v>937</v>
      </c>
      <c r="F355">
        <v>25</v>
      </c>
      <c r="H355" t="s">
        <v>647</v>
      </c>
      <c r="I355">
        <v>0</v>
      </c>
      <c r="J355" t="s">
        <v>10</v>
      </c>
      <c r="K355" t="str">
        <f t="shared" si="5"/>
        <v>BHARIVMURTI-SILShanker</v>
      </c>
    </row>
    <row r="356" spans="1:11" ht="15" customHeight="1" x14ac:dyDescent="0.25">
      <c r="A356" s="1">
        <v>5</v>
      </c>
      <c r="B356" s="1"/>
      <c r="C356" t="s">
        <v>264</v>
      </c>
      <c r="D356" t="s">
        <v>938</v>
      </c>
      <c r="E356" t="s">
        <v>898</v>
      </c>
      <c r="F356">
        <v>26</v>
      </c>
      <c r="H356" t="s">
        <v>647</v>
      </c>
      <c r="I356">
        <v>0</v>
      </c>
      <c r="J356" t="s">
        <v>10</v>
      </c>
      <c r="K356" t="str">
        <f t="shared" si="5"/>
        <v>BHARIVMURTI-SILShri Krishna</v>
      </c>
    </row>
    <row r="357" spans="1:11" ht="15" customHeight="1" x14ac:dyDescent="0.25">
      <c r="A357" s="1">
        <v>5</v>
      </c>
      <c r="B357" s="1"/>
      <c r="C357" t="s">
        <v>264</v>
      </c>
      <c r="D357" t="s">
        <v>294</v>
      </c>
      <c r="E357" t="s">
        <v>896</v>
      </c>
      <c r="F357">
        <v>28</v>
      </c>
      <c r="H357" t="s">
        <v>647</v>
      </c>
      <c r="I357">
        <v>0</v>
      </c>
      <c r="J357" t="s">
        <v>10</v>
      </c>
      <c r="K357" t="str">
        <f t="shared" si="5"/>
        <v>BHARIVMURTI-SILShrikrishna 92.5</v>
      </c>
    </row>
    <row r="358" spans="1:11" ht="15" customHeight="1" x14ac:dyDescent="0.25">
      <c r="A358" s="1">
        <v>5</v>
      </c>
      <c r="B358" s="1"/>
      <c r="C358" t="s">
        <v>264</v>
      </c>
      <c r="D358" t="s">
        <v>939</v>
      </c>
      <c r="E358" t="s">
        <v>685</v>
      </c>
      <c r="F358">
        <v>40</v>
      </c>
      <c r="H358" t="s">
        <v>647</v>
      </c>
      <c r="I358">
        <v>0</v>
      </c>
      <c r="J358" t="s">
        <v>10</v>
      </c>
      <c r="K358" t="str">
        <f t="shared" si="5"/>
        <v>BHARIVMURTI-SILSHRINATHJI</v>
      </c>
    </row>
    <row r="359" spans="1:11" ht="15" customHeight="1" x14ac:dyDescent="0.25">
      <c r="A359" s="1">
        <v>5</v>
      </c>
      <c r="B359" s="1"/>
      <c r="C359" t="s">
        <v>264</v>
      </c>
      <c r="D359" t="s">
        <v>940</v>
      </c>
      <c r="E359" t="s">
        <v>896</v>
      </c>
      <c r="F359">
        <v>28</v>
      </c>
      <c r="H359" t="s">
        <v>647</v>
      </c>
      <c r="I359">
        <v>0</v>
      </c>
      <c r="J359" t="s">
        <v>10</v>
      </c>
      <c r="K359" t="str">
        <f t="shared" si="5"/>
        <v>BHARIVMURTI-SILStone Ganpati 92.5</v>
      </c>
    </row>
    <row r="360" spans="1:11" ht="15" customHeight="1" x14ac:dyDescent="0.25">
      <c r="A360" s="1">
        <v>5</v>
      </c>
      <c r="B360" s="1"/>
      <c r="C360" t="s">
        <v>264</v>
      </c>
      <c r="D360" t="s">
        <v>941</v>
      </c>
      <c r="E360" t="s">
        <v>896</v>
      </c>
      <c r="F360">
        <v>28</v>
      </c>
      <c r="H360" t="s">
        <v>647</v>
      </c>
      <c r="I360">
        <v>0</v>
      </c>
      <c r="J360" t="s">
        <v>10</v>
      </c>
      <c r="K360" t="str">
        <f t="shared" si="5"/>
        <v>BHARIVMURTI-SILStone Lakshmi 92.5</v>
      </c>
    </row>
    <row r="361" spans="1:11" ht="15" customHeight="1" x14ac:dyDescent="0.25">
      <c r="A361" s="1">
        <v>5</v>
      </c>
      <c r="B361" s="1"/>
      <c r="C361" t="s">
        <v>264</v>
      </c>
      <c r="D361" t="s">
        <v>266</v>
      </c>
      <c r="E361" t="s">
        <v>896</v>
      </c>
      <c r="F361">
        <v>28</v>
      </c>
      <c r="H361" t="s">
        <v>647</v>
      </c>
      <c r="I361">
        <v>0</v>
      </c>
      <c r="J361" t="s">
        <v>10</v>
      </c>
      <c r="K361" t="str">
        <f t="shared" si="5"/>
        <v>BHARIVMURTI-SILSWAMI SAMART(92.5)</v>
      </c>
    </row>
    <row r="362" spans="1:11" ht="15" customHeight="1" x14ac:dyDescent="0.25">
      <c r="A362" s="1">
        <v>5</v>
      </c>
      <c r="B362" s="1"/>
      <c r="C362" t="s">
        <v>264</v>
      </c>
      <c r="D362" t="s">
        <v>942</v>
      </c>
      <c r="E362" t="s">
        <v>896</v>
      </c>
      <c r="F362">
        <v>28</v>
      </c>
      <c r="H362" t="s">
        <v>647</v>
      </c>
      <c r="I362">
        <v>0</v>
      </c>
      <c r="J362" t="s">
        <v>10</v>
      </c>
      <c r="K362" t="str">
        <f t="shared" si="5"/>
        <v>BHARIVMURTI-SILSwami Samrath</v>
      </c>
    </row>
    <row r="363" spans="1:11" ht="15" customHeight="1" x14ac:dyDescent="0.25">
      <c r="A363" s="1">
        <v>5</v>
      </c>
      <c r="B363" s="1"/>
      <c r="C363" t="s">
        <v>264</v>
      </c>
      <c r="D363" t="s">
        <v>562</v>
      </c>
      <c r="E363" t="s">
        <v>896</v>
      </c>
      <c r="F363">
        <v>28</v>
      </c>
      <c r="H363" t="s">
        <v>647</v>
      </c>
      <c r="I363">
        <v>0</v>
      </c>
      <c r="J363" t="s">
        <v>10</v>
      </c>
      <c r="K363" t="str">
        <f t="shared" si="5"/>
        <v>BHARIVMURTI-SILTrimurti 92.5</v>
      </c>
    </row>
    <row r="364" spans="1:11" ht="15" customHeight="1" x14ac:dyDescent="0.25">
      <c r="A364" s="1">
        <v>5</v>
      </c>
      <c r="B364" s="1"/>
      <c r="C364" t="s">
        <v>264</v>
      </c>
      <c r="D364" t="s">
        <v>312</v>
      </c>
      <c r="E364" t="s">
        <v>896</v>
      </c>
      <c r="F364">
        <v>28</v>
      </c>
      <c r="H364" t="s">
        <v>647</v>
      </c>
      <c r="I364">
        <v>0</v>
      </c>
      <c r="J364" t="s">
        <v>10</v>
      </c>
      <c r="K364" t="str">
        <f t="shared" si="5"/>
        <v>BHARIVMURTI-SILTuljabhavani</v>
      </c>
    </row>
    <row r="365" spans="1:11" ht="15" customHeight="1" x14ac:dyDescent="0.25">
      <c r="A365" s="1">
        <v>5</v>
      </c>
      <c r="B365" s="1"/>
      <c r="C365" t="s">
        <v>264</v>
      </c>
      <c r="D365" t="s">
        <v>274</v>
      </c>
      <c r="E365" t="s">
        <v>896</v>
      </c>
      <c r="F365">
        <v>28</v>
      </c>
      <c r="H365" t="s">
        <v>647</v>
      </c>
      <c r="I365">
        <v>0</v>
      </c>
      <c r="J365" t="s">
        <v>10</v>
      </c>
      <c r="K365" t="str">
        <f t="shared" si="5"/>
        <v>BHARIVMURTI-SILTuljabhavani 92.5</v>
      </c>
    </row>
    <row r="366" spans="1:11" ht="15" customHeight="1" x14ac:dyDescent="0.25">
      <c r="A366" s="1">
        <v>5</v>
      </c>
      <c r="B366" s="1"/>
      <c r="C366" t="s">
        <v>264</v>
      </c>
      <c r="D366" t="s">
        <v>321</v>
      </c>
      <c r="E366" t="s">
        <v>896</v>
      </c>
      <c r="F366">
        <v>28</v>
      </c>
      <c r="H366" t="s">
        <v>647</v>
      </c>
      <c r="I366">
        <v>0</v>
      </c>
      <c r="J366" t="s">
        <v>10</v>
      </c>
      <c r="K366" t="str">
        <f t="shared" si="5"/>
        <v>BHARIVMURTI-SILTULJABHAVANI(S)</v>
      </c>
    </row>
    <row r="367" spans="1:11" ht="15" customHeight="1" x14ac:dyDescent="0.25">
      <c r="A367" s="1">
        <v>5</v>
      </c>
      <c r="B367" s="1"/>
      <c r="C367" t="s">
        <v>264</v>
      </c>
      <c r="D367" t="s">
        <v>292</v>
      </c>
      <c r="E367" t="s">
        <v>896</v>
      </c>
      <c r="F367">
        <v>28</v>
      </c>
      <c r="H367" t="s">
        <v>647</v>
      </c>
      <c r="I367">
        <v>0</v>
      </c>
      <c r="J367" t="s">
        <v>10</v>
      </c>
      <c r="K367" t="str">
        <f t="shared" si="5"/>
        <v>BHARIVMURTI-SILUbhi Lakshmi 92.5</v>
      </c>
    </row>
    <row r="368" spans="1:11" ht="15" customHeight="1" x14ac:dyDescent="0.25">
      <c r="A368" s="1">
        <v>5</v>
      </c>
      <c r="B368" s="1"/>
      <c r="C368" t="s">
        <v>264</v>
      </c>
      <c r="D368" t="s">
        <v>481</v>
      </c>
      <c r="E368" t="s">
        <v>877</v>
      </c>
      <c r="F368">
        <v>33</v>
      </c>
      <c r="H368" t="s">
        <v>647</v>
      </c>
      <c r="I368">
        <v>0</v>
      </c>
      <c r="J368" t="s">
        <v>10</v>
      </c>
      <c r="K368" t="str">
        <f t="shared" si="5"/>
        <v>BHARIVMURTI-SILUndir</v>
      </c>
    </row>
    <row r="369" spans="1:11" ht="15" customHeight="1" x14ac:dyDescent="0.25">
      <c r="A369" s="1">
        <v>5</v>
      </c>
      <c r="B369" s="1"/>
      <c r="C369" t="s">
        <v>264</v>
      </c>
      <c r="D369" t="s">
        <v>943</v>
      </c>
      <c r="E369" t="s">
        <v>724</v>
      </c>
      <c r="F369">
        <v>85</v>
      </c>
      <c r="H369" t="s">
        <v>647</v>
      </c>
      <c r="I369">
        <v>0</v>
      </c>
      <c r="J369" t="s">
        <v>10</v>
      </c>
      <c r="K369" t="str">
        <f t="shared" si="5"/>
        <v>BHARIVMURTI-SILUNDIR (R)</v>
      </c>
    </row>
    <row r="370" spans="1:11" ht="15" customHeight="1" x14ac:dyDescent="0.25">
      <c r="A370" s="1">
        <v>5</v>
      </c>
      <c r="B370" s="1"/>
      <c r="C370" t="s">
        <v>264</v>
      </c>
      <c r="D370" t="s">
        <v>253</v>
      </c>
      <c r="E370" t="s">
        <v>896</v>
      </c>
      <c r="F370">
        <v>28</v>
      </c>
      <c r="H370" t="s">
        <v>647</v>
      </c>
      <c r="I370">
        <v>0</v>
      </c>
      <c r="J370" t="s">
        <v>10</v>
      </c>
      <c r="K370" t="str">
        <f t="shared" si="5"/>
        <v>BHARIVMURTI-SILVishnu</v>
      </c>
    </row>
    <row r="371" spans="1:11" ht="15" customHeight="1" x14ac:dyDescent="0.25">
      <c r="A371" s="1">
        <v>5</v>
      </c>
      <c r="B371" s="1"/>
      <c r="C371" t="s">
        <v>264</v>
      </c>
      <c r="D371" t="s">
        <v>290</v>
      </c>
      <c r="E371" t="s">
        <v>896</v>
      </c>
      <c r="F371">
        <v>28</v>
      </c>
      <c r="H371" t="s">
        <v>647</v>
      </c>
      <c r="I371">
        <v>0</v>
      </c>
      <c r="J371" t="s">
        <v>10</v>
      </c>
      <c r="K371" t="str">
        <f t="shared" si="5"/>
        <v>BHARIVMURTI-SILVishnu 92.5</v>
      </c>
    </row>
    <row r="372" spans="1:11" ht="15" customHeight="1" x14ac:dyDescent="0.25">
      <c r="A372" s="1">
        <v>5</v>
      </c>
      <c r="B372" s="1"/>
      <c r="C372" t="s">
        <v>264</v>
      </c>
      <c r="D372" t="s">
        <v>275</v>
      </c>
      <c r="E372" t="s">
        <v>896</v>
      </c>
      <c r="F372">
        <v>28</v>
      </c>
      <c r="H372" t="s">
        <v>647</v>
      </c>
      <c r="I372">
        <v>0</v>
      </c>
      <c r="J372" t="s">
        <v>10</v>
      </c>
      <c r="K372" t="str">
        <f t="shared" si="5"/>
        <v>BHARIVMURTI-SILVittal Rukhmini 92.5</v>
      </c>
    </row>
    <row r="373" spans="1:11" ht="15" customHeight="1" x14ac:dyDescent="0.25">
      <c r="A373" s="1">
        <v>5</v>
      </c>
      <c r="B373" s="1"/>
      <c r="C373" t="s">
        <v>264</v>
      </c>
      <c r="D373" t="s">
        <v>311</v>
      </c>
      <c r="E373" t="s">
        <v>896</v>
      </c>
      <c r="F373">
        <v>28</v>
      </c>
      <c r="H373" t="s">
        <v>647</v>
      </c>
      <c r="I373">
        <v>0</v>
      </c>
      <c r="J373" t="s">
        <v>10</v>
      </c>
      <c r="K373" t="str">
        <f t="shared" si="5"/>
        <v>BHARIVMURTI-SILVitthal Rukhmini</v>
      </c>
    </row>
    <row r="374" spans="1:11" ht="15" customHeight="1" x14ac:dyDescent="0.25">
      <c r="A374" s="1">
        <v>0</v>
      </c>
      <c r="B374" s="1"/>
      <c r="C374" t="s">
        <v>944</v>
      </c>
      <c r="D374" t="s">
        <v>665</v>
      </c>
      <c r="E374" t="s">
        <v>12</v>
      </c>
      <c r="F374">
        <v>0</v>
      </c>
      <c r="H374" t="s">
        <v>647</v>
      </c>
      <c r="I374">
        <v>0.01</v>
      </c>
      <c r="J374" t="s">
        <v>20</v>
      </c>
      <c r="K374" t="str">
        <f t="shared" si="5"/>
        <v>BICHAVE 92.5-SILA P-STONE</v>
      </c>
    </row>
    <row r="375" spans="1:11" ht="15" customHeight="1" x14ac:dyDescent="0.25">
      <c r="A375" s="1">
        <v>0</v>
      </c>
      <c r="B375" s="1"/>
      <c r="C375" t="s">
        <v>944</v>
      </c>
      <c r="D375" t="s">
        <v>22</v>
      </c>
      <c r="E375" t="s">
        <v>12</v>
      </c>
      <c r="F375">
        <v>0</v>
      </c>
      <c r="H375" t="s">
        <v>647</v>
      </c>
      <c r="I375">
        <v>0.01</v>
      </c>
      <c r="J375" t="s">
        <v>20</v>
      </c>
      <c r="K375" t="str">
        <f t="shared" si="5"/>
        <v>BICHAVE 92.5-SILANTIQUE</v>
      </c>
    </row>
    <row r="376" spans="1:11" ht="15" customHeight="1" x14ac:dyDescent="0.25">
      <c r="A376" s="1">
        <v>0</v>
      </c>
      <c r="B376" s="1"/>
      <c r="C376" t="s">
        <v>944</v>
      </c>
      <c r="D376" t="s">
        <v>945</v>
      </c>
      <c r="E376" t="s">
        <v>12</v>
      </c>
      <c r="F376">
        <v>0</v>
      </c>
      <c r="H376" t="s">
        <v>647</v>
      </c>
      <c r="I376">
        <v>0.01</v>
      </c>
      <c r="J376" t="s">
        <v>20</v>
      </c>
      <c r="K376" t="str">
        <f t="shared" si="5"/>
        <v>BICHAVE 92.5-SILR P-Adjust</v>
      </c>
    </row>
    <row r="377" spans="1:11" ht="15" customHeight="1" x14ac:dyDescent="0.25">
      <c r="A377" s="1">
        <v>0</v>
      </c>
      <c r="B377" s="1"/>
      <c r="C377" t="s">
        <v>944</v>
      </c>
      <c r="D377" t="s">
        <v>946</v>
      </c>
      <c r="E377" t="s">
        <v>12</v>
      </c>
      <c r="F377">
        <v>0</v>
      </c>
      <c r="H377" t="s">
        <v>647</v>
      </c>
      <c r="I377">
        <v>0.01</v>
      </c>
      <c r="J377" t="s">
        <v>20</v>
      </c>
      <c r="K377" t="str">
        <f t="shared" si="5"/>
        <v>BICHAVE 92.5-SILR P-STONE (L)</v>
      </c>
    </row>
    <row r="378" spans="1:11" ht="15" customHeight="1" x14ac:dyDescent="0.25">
      <c r="A378" s="1">
        <v>0</v>
      </c>
      <c r="B378" s="1"/>
      <c r="C378" t="s">
        <v>944</v>
      </c>
      <c r="D378" t="s">
        <v>947</v>
      </c>
      <c r="E378" t="s">
        <v>12</v>
      </c>
      <c r="F378">
        <v>0</v>
      </c>
      <c r="H378" t="s">
        <v>647</v>
      </c>
      <c r="I378">
        <v>0.01</v>
      </c>
      <c r="J378" t="s">
        <v>20</v>
      </c>
      <c r="K378" t="str">
        <f t="shared" si="5"/>
        <v>BICHAVE 92.5-SILS P-Mina Work</v>
      </c>
    </row>
    <row r="379" spans="1:11" ht="15" customHeight="1" x14ac:dyDescent="0.25">
      <c r="A379" s="1">
        <v>0</v>
      </c>
      <c r="B379" s="1"/>
      <c r="C379" t="s">
        <v>944</v>
      </c>
      <c r="D379" t="s">
        <v>948</v>
      </c>
      <c r="E379" t="s">
        <v>12</v>
      </c>
      <c r="F379">
        <v>0</v>
      </c>
      <c r="H379" t="s">
        <v>647</v>
      </c>
      <c r="I379">
        <v>0.01</v>
      </c>
      <c r="J379" t="s">
        <v>20</v>
      </c>
      <c r="K379" t="str">
        <f t="shared" si="5"/>
        <v>BICHAVE 92.5-SILS P-PATTI</v>
      </c>
    </row>
    <row r="380" spans="1:11" ht="15" customHeight="1" x14ac:dyDescent="0.25">
      <c r="A380" s="1">
        <v>0</v>
      </c>
      <c r="B380" s="1"/>
      <c r="C380" t="s">
        <v>944</v>
      </c>
      <c r="D380" t="s">
        <v>679</v>
      </c>
      <c r="E380" t="s">
        <v>12</v>
      </c>
      <c r="F380">
        <v>0</v>
      </c>
      <c r="H380" t="s">
        <v>647</v>
      </c>
      <c r="I380">
        <v>0.01</v>
      </c>
      <c r="J380" t="s">
        <v>20</v>
      </c>
      <c r="K380" t="str">
        <f t="shared" si="5"/>
        <v>BICHAVE 92.5-SILS P-PLAIN</v>
      </c>
    </row>
    <row r="381" spans="1:11" ht="15" customHeight="1" x14ac:dyDescent="0.25">
      <c r="A381" s="1">
        <v>0</v>
      </c>
      <c r="B381" s="1"/>
      <c r="C381" t="s">
        <v>944</v>
      </c>
      <c r="D381" t="s">
        <v>744</v>
      </c>
      <c r="E381" t="s">
        <v>12</v>
      </c>
      <c r="F381">
        <v>0</v>
      </c>
      <c r="H381" t="s">
        <v>647</v>
      </c>
      <c r="I381">
        <v>0.01</v>
      </c>
      <c r="J381" t="s">
        <v>20</v>
      </c>
      <c r="K381" t="str">
        <f t="shared" si="5"/>
        <v>BICHAVE 92.5-SILS P-STONE</v>
      </c>
    </row>
    <row r="382" spans="1:11" ht="15" customHeight="1" x14ac:dyDescent="0.25">
      <c r="A382" s="1">
        <v>5</v>
      </c>
      <c r="B382" s="1"/>
      <c r="C382" t="s">
        <v>617</v>
      </c>
      <c r="D382" t="s">
        <v>949</v>
      </c>
      <c r="E382" t="s">
        <v>654</v>
      </c>
      <c r="F382">
        <v>35</v>
      </c>
      <c r="H382" t="s">
        <v>647</v>
      </c>
      <c r="I382">
        <v>0</v>
      </c>
      <c r="J382" t="s">
        <v>10</v>
      </c>
      <c r="K382" t="str">
        <f t="shared" si="5"/>
        <v>BICHAVE-SIL3 Anguthe</v>
      </c>
    </row>
    <row r="383" spans="1:11" ht="15" customHeight="1" x14ac:dyDescent="0.25">
      <c r="A383" s="1">
        <v>5</v>
      </c>
      <c r="B383" s="1"/>
      <c r="C383" t="s">
        <v>617</v>
      </c>
      <c r="D383" t="s">
        <v>531</v>
      </c>
      <c r="E383" t="s">
        <v>654</v>
      </c>
      <c r="F383">
        <v>35</v>
      </c>
      <c r="H383" t="s">
        <v>647</v>
      </c>
      <c r="I383">
        <v>0</v>
      </c>
      <c r="J383" t="s">
        <v>10</v>
      </c>
      <c r="K383" t="str">
        <f t="shared" si="5"/>
        <v>BICHAVE-SILAdjust</v>
      </c>
    </row>
    <row r="384" spans="1:11" ht="15" customHeight="1" x14ac:dyDescent="0.25">
      <c r="A384" s="1">
        <v>5</v>
      </c>
      <c r="B384" s="1"/>
      <c r="C384" t="s">
        <v>617</v>
      </c>
      <c r="D384" t="s">
        <v>950</v>
      </c>
      <c r="E384" t="s">
        <v>654</v>
      </c>
      <c r="F384">
        <v>35</v>
      </c>
      <c r="H384" t="s">
        <v>647</v>
      </c>
      <c r="I384">
        <v>0</v>
      </c>
      <c r="J384" t="s">
        <v>10</v>
      </c>
      <c r="K384" t="str">
        <f t="shared" si="5"/>
        <v>BICHAVE-SILAdjust(J)</v>
      </c>
    </row>
    <row r="385" spans="1:11" ht="15" customHeight="1" x14ac:dyDescent="0.25">
      <c r="A385" s="1">
        <v>5</v>
      </c>
      <c r="B385" s="1"/>
      <c r="C385" t="s">
        <v>617</v>
      </c>
      <c r="D385" t="s">
        <v>951</v>
      </c>
      <c r="E385" t="s">
        <v>900</v>
      </c>
      <c r="F385">
        <v>38</v>
      </c>
      <c r="H385" t="s">
        <v>647</v>
      </c>
      <c r="I385">
        <v>0</v>
      </c>
      <c r="J385" t="s">
        <v>10</v>
      </c>
      <c r="K385" t="str">
        <f t="shared" si="5"/>
        <v>BICHAVE-SILANGUTHE-FANCY</v>
      </c>
    </row>
    <row r="386" spans="1:11" ht="15" customHeight="1" x14ac:dyDescent="0.25">
      <c r="A386" s="1">
        <v>5</v>
      </c>
      <c r="B386" s="1"/>
      <c r="C386" t="s">
        <v>617</v>
      </c>
      <c r="D386" t="s">
        <v>61</v>
      </c>
      <c r="E386" t="s">
        <v>952</v>
      </c>
      <c r="F386">
        <v>65</v>
      </c>
      <c r="H386" t="s">
        <v>647</v>
      </c>
      <c r="I386">
        <v>0</v>
      </c>
      <c r="J386" t="s">
        <v>10</v>
      </c>
      <c r="K386" t="str">
        <f t="shared" si="5"/>
        <v>BICHAVE-SILBombay Fancy</v>
      </c>
    </row>
    <row r="387" spans="1:11" ht="15" customHeight="1" x14ac:dyDescent="0.25">
      <c r="A387" s="1">
        <v>5</v>
      </c>
      <c r="B387" s="1"/>
      <c r="C387" t="s">
        <v>617</v>
      </c>
      <c r="D387" t="s">
        <v>624</v>
      </c>
      <c r="E387" t="s">
        <v>654</v>
      </c>
      <c r="F387">
        <v>35</v>
      </c>
      <c r="H387" t="s">
        <v>647</v>
      </c>
      <c r="I387">
        <v>0</v>
      </c>
      <c r="J387" t="s">
        <v>10</v>
      </c>
      <c r="K387" t="str">
        <f t="shared" si="5"/>
        <v>BICHAVE-SILColourmani</v>
      </c>
    </row>
    <row r="388" spans="1:11" ht="15" customHeight="1" x14ac:dyDescent="0.25">
      <c r="A388" s="1">
        <v>5</v>
      </c>
      <c r="B388" s="1"/>
      <c r="C388" t="s">
        <v>617</v>
      </c>
      <c r="D388" t="s">
        <v>729</v>
      </c>
      <c r="E388" t="s">
        <v>953</v>
      </c>
      <c r="F388">
        <v>44</v>
      </c>
      <c r="H388" t="s">
        <v>647</v>
      </c>
      <c r="I388">
        <v>0</v>
      </c>
      <c r="J388" t="s">
        <v>10</v>
      </c>
      <c r="K388" t="str">
        <f t="shared" si="5"/>
        <v>BICHAVE-SILFANCY (DC)</v>
      </c>
    </row>
    <row r="389" spans="1:11" ht="15" customHeight="1" x14ac:dyDescent="0.25">
      <c r="A389" s="1">
        <v>5</v>
      </c>
      <c r="B389" s="1"/>
      <c r="C389" t="s">
        <v>617</v>
      </c>
      <c r="D389" t="s">
        <v>501</v>
      </c>
      <c r="E389" t="s">
        <v>720</v>
      </c>
      <c r="F389">
        <v>45</v>
      </c>
      <c r="H389" t="s">
        <v>647</v>
      </c>
      <c r="I389">
        <v>0</v>
      </c>
      <c r="J389" t="s">
        <v>10</v>
      </c>
      <c r="K389" t="str">
        <f t="shared" si="5"/>
        <v>BICHAVE-SILFANCY-(CD)</v>
      </c>
    </row>
    <row r="390" spans="1:11" ht="15" customHeight="1" x14ac:dyDescent="0.25">
      <c r="A390" s="1">
        <v>5</v>
      </c>
      <c r="B390" s="1"/>
      <c r="C390" t="s">
        <v>617</v>
      </c>
      <c r="D390" t="s">
        <v>31</v>
      </c>
      <c r="E390" t="s">
        <v>654</v>
      </c>
      <c r="F390">
        <v>35</v>
      </c>
      <c r="H390" t="s">
        <v>647</v>
      </c>
      <c r="I390">
        <v>0</v>
      </c>
      <c r="J390" t="s">
        <v>10</v>
      </c>
      <c r="K390" t="str">
        <f t="shared" si="5"/>
        <v>BICHAVE-SILGhungaru</v>
      </c>
    </row>
    <row r="391" spans="1:11" ht="15" customHeight="1" x14ac:dyDescent="0.25">
      <c r="A391" s="1">
        <v>5</v>
      </c>
      <c r="B391" s="1"/>
      <c r="C391" t="s">
        <v>617</v>
      </c>
      <c r="D391" t="s">
        <v>625</v>
      </c>
      <c r="E391" t="s">
        <v>702</v>
      </c>
      <c r="F391">
        <v>32</v>
      </c>
      <c r="H391" t="s">
        <v>647</v>
      </c>
      <c r="I391">
        <v>0</v>
      </c>
      <c r="J391" t="s">
        <v>10</v>
      </c>
      <c r="K391" t="str">
        <f t="shared" si="5"/>
        <v>BICHAVE-SILMHALASA</v>
      </c>
    </row>
    <row r="392" spans="1:11" ht="15" customHeight="1" x14ac:dyDescent="0.25">
      <c r="A392" s="1">
        <v>5</v>
      </c>
      <c r="B392" s="1"/>
      <c r="C392" t="s">
        <v>617</v>
      </c>
      <c r="D392" t="s">
        <v>21</v>
      </c>
      <c r="E392" t="s">
        <v>895</v>
      </c>
      <c r="F392">
        <v>30</v>
      </c>
      <c r="H392" t="s">
        <v>647</v>
      </c>
      <c r="I392">
        <v>0</v>
      </c>
      <c r="J392" t="s">
        <v>10</v>
      </c>
      <c r="K392" t="str">
        <f t="shared" si="5"/>
        <v>BICHAVE-SILOther</v>
      </c>
    </row>
    <row r="393" spans="1:11" ht="15" customHeight="1" x14ac:dyDescent="0.25">
      <c r="A393" s="1">
        <v>5</v>
      </c>
      <c r="B393" s="1"/>
      <c r="C393" t="s">
        <v>617</v>
      </c>
      <c r="D393" t="s">
        <v>618</v>
      </c>
      <c r="E393" t="s">
        <v>725</v>
      </c>
      <c r="F393">
        <v>34</v>
      </c>
      <c r="H393" t="s">
        <v>647</v>
      </c>
      <c r="I393">
        <v>0</v>
      </c>
      <c r="J393" t="s">
        <v>10</v>
      </c>
      <c r="K393" t="str">
        <f t="shared" ref="K393:K456" si="6">C393&amp;D393</f>
        <v>BICHAVE-SILPattiwale</v>
      </c>
    </row>
    <row r="394" spans="1:11" ht="15" customHeight="1" x14ac:dyDescent="0.25">
      <c r="A394" s="1">
        <v>5</v>
      </c>
      <c r="B394" s="1"/>
      <c r="C394" t="s">
        <v>617</v>
      </c>
      <c r="D394" t="s">
        <v>25</v>
      </c>
      <c r="E394" t="s">
        <v>730</v>
      </c>
      <c r="F394">
        <v>36</v>
      </c>
      <c r="H394" t="s">
        <v>647</v>
      </c>
      <c r="I394">
        <v>0</v>
      </c>
      <c r="J394" t="s">
        <v>10</v>
      </c>
      <c r="K394" t="str">
        <f t="shared" si="6"/>
        <v>BICHAVE-SILStone</v>
      </c>
    </row>
    <row r="395" spans="1:11" ht="15" customHeight="1" x14ac:dyDescent="0.25">
      <c r="A395" s="1">
        <v>0</v>
      </c>
      <c r="B395" s="1"/>
      <c r="C395" t="s">
        <v>954</v>
      </c>
      <c r="D395" t="s">
        <v>955</v>
      </c>
      <c r="E395" t="s">
        <v>12</v>
      </c>
      <c r="F395">
        <v>0</v>
      </c>
      <c r="H395" t="s">
        <v>647</v>
      </c>
      <c r="I395">
        <v>0.01</v>
      </c>
      <c r="J395" t="s">
        <v>20</v>
      </c>
      <c r="K395" t="str">
        <f t="shared" si="6"/>
        <v>BINDALI M-SILS P-BINDALI</v>
      </c>
    </row>
    <row r="396" spans="1:11" ht="15" customHeight="1" x14ac:dyDescent="0.25">
      <c r="A396" s="1">
        <v>0</v>
      </c>
      <c r="B396" s="1"/>
      <c r="C396" t="s">
        <v>954</v>
      </c>
      <c r="D396" t="s">
        <v>956</v>
      </c>
      <c r="E396" t="s">
        <v>12</v>
      </c>
      <c r="F396">
        <v>0</v>
      </c>
      <c r="H396" t="s">
        <v>647</v>
      </c>
      <c r="I396">
        <v>0.01</v>
      </c>
      <c r="J396" t="s">
        <v>20</v>
      </c>
      <c r="K396" t="str">
        <f t="shared" si="6"/>
        <v>BINDALI M-SILS P-MANGATI</v>
      </c>
    </row>
    <row r="397" spans="1:11" ht="15" customHeight="1" x14ac:dyDescent="0.25">
      <c r="A397" s="1">
        <v>5</v>
      </c>
      <c r="B397" s="1"/>
      <c r="C397" t="s">
        <v>525</v>
      </c>
      <c r="D397" t="s">
        <v>529</v>
      </c>
      <c r="E397" t="s">
        <v>725</v>
      </c>
      <c r="F397">
        <v>34</v>
      </c>
      <c r="H397" t="s">
        <v>647</v>
      </c>
      <c r="I397">
        <v>0</v>
      </c>
      <c r="J397" t="s">
        <v>10</v>
      </c>
      <c r="K397" t="str">
        <f t="shared" si="6"/>
        <v>BINDALI-SIL1 Anguthi</v>
      </c>
    </row>
    <row r="398" spans="1:11" ht="15" customHeight="1" x14ac:dyDescent="0.25">
      <c r="A398" s="1">
        <v>5</v>
      </c>
      <c r="B398" s="1"/>
      <c r="C398" t="s">
        <v>525</v>
      </c>
      <c r="D398" t="s">
        <v>623</v>
      </c>
      <c r="E398" t="s">
        <v>725</v>
      </c>
      <c r="F398">
        <v>34</v>
      </c>
      <c r="H398" t="s">
        <v>647</v>
      </c>
      <c r="I398">
        <v>0</v>
      </c>
      <c r="J398" t="s">
        <v>10</v>
      </c>
      <c r="K398" t="str">
        <f t="shared" si="6"/>
        <v>BINDALI-SIL2 Anguthi</v>
      </c>
    </row>
    <row r="399" spans="1:11" ht="15" customHeight="1" x14ac:dyDescent="0.25">
      <c r="A399" s="1">
        <v>5</v>
      </c>
      <c r="B399" s="1"/>
      <c r="C399" t="s">
        <v>525</v>
      </c>
      <c r="D399" t="s">
        <v>527</v>
      </c>
      <c r="E399" t="s">
        <v>725</v>
      </c>
      <c r="F399">
        <v>34</v>
      </c>
      <c r="H399" t="s">
        <v>647</v>
      </c>
      <c r="I399">
        <v>0</v>
      </c>
      <c r="J399" t="s">
        <v>10</v>
      </c>
      <c r="K399" t="str">
        <f t="shared" si="6"/>
        <v>BINDALI-SIL3 Anguthi</v>
      </c>
    </row>
    <row r="400" spans="1:11" ht="15" customHeight="1" x14ac:dyDescent="0.25">
      <c r="A400" s="1">
        <v>5</v>
      </c>
      <c r="B400" s="1"/>
      <c r="C400" t="s">
        <v>525</v>
      </c>
      <c r="D400" t="s">
        <v>526</v>
      </c>
      <c r="E400" t="s">
        <v>725</v>
      </c>
      <c r="F400">
        <v>34</v>
      </c>
      <c r="H400" t="s">
        <v>647</v>
      </c>
      <c r="I400">
        <v>0</v>
      </c>
      <c r="J400" t="s">
        <v>10</v>
      </c>
      <c r="K400" t="str">
        <f t="shared" si="6"/>
        <v>BINDALI-SIL5 Anguthi</v>
      </c>
    </row>
    <row r="401" spans="1:11" ht="15" customHeight="1" x14ac:dyDescent="0.25">
      <c r="A401" s="1">
        <v>5</v>
      </c>
      <c r="B401" s="1"/>
      <c r="C401" t="s">
        <v>525</v>
      </c>
      <c r="D401" t="s">
        <v>957</v>
      </c>
      <c r="E401" t="s">
        <v>884</v>
      </c>
      <c r="F401">
        <v>150</v>
      </c>
      <c r="H401" t="s">
        <v>647</v>
      </c>
      <c r="I401">
        <v>0</v>
      </c>
      <c r="J401" t="s">
        <v>10</v>
      </c>
      <c r="K401" t="str">
        <f t="shared" si="6"/>
        <v>BINDALI-SIL92.5 BABY BINDALI</v>
      </c>
    </row>
    <row r="402" spans="1:11" ht="15" customHeight="1" x14ac:dyDescent="0.25">
      <c r="A402" s="1">
        <v>5</v>
      </c>
      <c r="B402" s="1"/>
      <c r="C402" t="s">
        <v>525</v>
      </c>
      <c r="D402" t="s">
        <v>531</v>
      </c>
      <c r="E402" t="s">
        <v>725</v>
      </c>
      <c r="F402">
        <v>34</v>
      </c>
      <c r="H402" t="s">
        <v>647</v>
      </c>
      <c r="I402">
        <v>0</v>
      </c>
      <c r="J402" t="s">
        <v>10</v>
      </c>
      <c r="K402" t="str">
        <f t="shared" si="6"/>
        <v>BINDALI-SILAdjust</v>
      </c>
    </row>
    <row r="403" spans="1:11" ht="15" customHeight="1" x14ac:dyDescent="0.25">
      <c r="A403" s="1">
        <v>5</v>
      </c>
      <c r="B403" s="1"/>
      <c r="C403" t="s">
        <v>525</v>
      </c>
      <c r="D403" t="s">
        <v>14</v>
      </c>
      <c r="E403" t="s">
        <v>725</v>
      </c>
      <c r="F403">
        <v>34</v>
      </c>
      <c r="H403" t="s">
        <v>647</v>
      </c>
      <c r="I403">
        <v>0</v>
      </c>
      <c r="J403" t="s">
        <v>10</v>
      </c>
      <c r="K403" t="str">
        <f t="shared" si="6"/>
        <v>BINDALI-SILFancy</v>
      </c>
    </row>
    <row r="404" spans="1:11" ht="15" customHeight="1" x14ac:dyDescent="0.25">
      <c r="A404" s="1">
        <v>5</v>
      </c>
      <c r="B404" s="1"/>
      <c r="C404" t="s">
        <v>525</v>
      </c>
      <c r="D404" t="s">
        <v>530</v>
      </c>
      <c r="E404" t="s">
        <v>725</v>
      </c>
      <c r="F404">
        <v>34</v>
      </c>
      <c r="H404" t="s">
        <v>647</v>
      </c>
      <c r="I404">
        <v>0</v>
      </c>
      <c r="J404" t="s">
        <v>10</v>
      </c>
      <c r="K404" t="str">
        <f t="shared" si="6"/>
        <v>BINDALI-SILGoth</v>
      </c>
    </row>
    <row r="405" spans="1:11" ht="15" customHeight="1" x14ac:dyDescent="0.25">
      <c r="A405" s="1">
        <v>5</v>
      </c>
      <c r="B405" s="1"/>
      <c r="C405" t="s">
        <v>525</v>
      </c>
      <c r="D405" t="s">
        <v>533</v>
      </c>
      <c r="E405" t="s">
        <v>725</v>
      </c>
      <c r="F405">
        <v>34</v>
      </c>
      <c r="H405" t="s">
        <v>647</v>
      </c>
      <c r="I405">
        <v>0</v>
      </c>
      <c r="J405" t="s">
        <v>10</v>
      </c>
      <c r="K405" t="str">
        <f t="shared" si="6"/>
        <v>BINDALI-SILGoth Big</v>
      </c>
    </row>
    <row r="406" spans="1:11" ht="15" customHeight="1" x14ac:dyDescent="0.25">
      <c r="A406" s="1">
        <v>5</v>
      </c>
      <c r="B406" s="1"/>
      <c r="C406" t="s">
        <v>525</v>
      </c>
      <c r="D406" t="s">
        <v>528</v>
      </c>
      <c r="E406" t="s">
        <v>725</v>
      </c>
      <c r="F406">
        <v>34</v>
      </c>
      <c r="H406" t="s">
        <v>647</v>
      </c>
      <c r="I406">
        <v>0</v>
      </c>
      <c r="J406" t="s">
        <v>10</v>
      </c>
      <c r="K406" t="str">
        <f t="shared" si="6"/>
        <v>BINDALI-SILKalemani Goth</v>
      </c>
    </row>
    <row r="407" spans="1:11" ht="15" customHeight="1" x14ac:dyDescent="0.25">
      <c r="A407" s="1">
        <v>5</v>
      </c>
      <c r="B407" s="1"/>
      <c r="C407" t="s">
        <v>525</v>
      </c>
      <c r="D407" t="s">
        <v>24</v>
      </c>
      <c r="E407" t="s">
        <v>937</v>
      </c>
      <c r="F407">
        <v>25</v>
      </c>
      <c r="H407" t="s">
        <v>647</v>
      </c>
      <c r="I407">
        <v>0</v>
      </c>
      <c r="J407" t="s">
        <v>10</v>
      </c>
      <c r="K407" t="str">
        <f t="shared" si="6"/>
        <v>BINDALI-SILPlain</v>
      </c>
    </row>
    <row r="408" spans="1:11" ht="15" customHeight="1" x14ac:dyDescent="0.25">
      <c r="A408" s="1">
        <v>5</v>
      </c>
      <c r="B408" s="1"/>
      <c r="C408" t="s">
        <v>525</v>
      </c>
      <c r="D408" t="s">
        <v>532</v>
      </c>
      <c r="E408" t="s">
        <v>725</v>
      </c>
      <c r="F408">
        <v>34</v>
      </c>
      <c r="H408" t="s">
        <v>647</v>
      </c>
      <c r="I408">
        <v>0</v>
      </c>
      <c r="J408" t="s">
        <v>10</v>
      </c>
      <c r="K408" t="str">
        <f t="shared" si="6"/>
        <v>BINDALI-SILS M BINDALI</v>
      </c>
    </row>
    <row r="409" spans="1:11" ht="15" customHeight="1" x14ac:dyDescent="0.25">
      <c r="A409" s="1">
        <v>5</v>
      </c>
      <c r="B409" s="1"/>
      <c r="C409" t="s">
        <v>525</v>
      </c>
      <c r="D409" t="s">
        <v>25</v>
      </c>
      <c r="E409" t="s">
        <v>725</v>
      </c>
      <c r="F409">
        <v>34</v>
      </c>
      <c r="H409" t="s">
        <v>647</v>
      </c>
      <c r="I409">
        <v>0</v>
      </c>
      <c r="J409" t="s">
        <v>10</v>
      </c>
      <c r="K409" t="str">
        <f t="shared" si="6"/>
        <v>BINDALI-SILStone</v>
      </c>
    </row>
    <row r="410" spans="1:11" ht="15" customHeight="1" x14ac:dyDescent="0.25">
      <c r="A410" s="1">
        <v>0</v>
      </c>
      <c r="B410" s="1"/>
      <c r="C410" t="s">
        <v>958</v>
      </c>
      <c r="D410" t="s">
        <v>959</v>
      </c>
      <c r="E410" t="s">
        <v>12</v>
      </c>
      <c r="F410">
        <v>0</v>
      </c>
      <c r="H410" t="s">
        <v>647</v>
      </c>
      <c r="I410">
        <v>0.01</v>
      </c>
      <c r="J410" t="s">
        <v>20</v>
      </c>
      <c r="K410" t="str">
        <f t="shared" si="6"/>
        <v>BRASLATE 92.5-SILANTIQUE BRASLATE (G)</v>
      </c>
    </row>
    <row r="411" spans="1:11" ht="15" customHeight="1" x14ac:dyDescent="0.25">
      <c r="A411" s="1">
        <v>0</v>
      </c>
      <c r="B411" s="1"/>
      <c r="C411" t="s">
        <v>958</v>
      </c>
      <c r="D411" t="s">
        <v>960</v>
      </c>
      <c r="E411" t="s">
        <v>12</v>
      </c>
      <c r="F411">
        <v>0</v>
      </c>
      <c r="H411" t="s">
        <v>647</v>
      </c>
      <c r="I411">
        <v>0.01</v>
      </c>
      <c r="J411" t="s">
        <v>20</v>
      </c>
      <c r="K411" t="str">
        <f t="shared" si="6"/>
        <v>BRASLATE 92.5-SILANTIQUE BRASLATE (L)</v>
      </c>
    </row>
    <row r="412" spans="1:11" ht="15" customHeight="1" x14ac:dyDescent="0.25">
      <c r="A412" s="1">
        <v>0</v>
      </c>
      <c r="B412" s="1"/>
      <c r="C412" t="s">
        <v>958</v>
      </c>
      <c r="D412" t="s">
        <v>961</v>
      </c>
      <c r="E412" t="s">
        <v>12</v>
      </c>
      <c r="F412">
        <v>0</v>
      </c>
      <c r="H412" t="s">
        <v>647</v>
      </c>
      <c r="I412">
        <v>0.01</v>
      </c>
      <c r="J412" t="s">
        <v>20</v>
      </c>
      <c r="K412" t="str">
        <f t="shared" si="6"/>
        <v>BRASLATE 92.5-SILBABY</v>
      </c>
    </row>
    <row r="413" spans="1:11" ht="15" customHeight="1" x14ac:dyDescent="0.25">
      <c r="A413" s="1">
        <v>0</v>
      </c>
      <c r="B413" s="1"/>
      <c r="C413" t="s">
        <v>958</v>
      </c>
      <c r="D413" t="s">
        <v>962</v>
      </c>
      <c r="E413" t="s">
        <v>12</v>
      </c>
      <c r="F413">
        <v>0</v>
      </c>
      <c r="H413" t="s">
        <v>647</v>
      </c>
      <c r="I413">
        <v>0.01</v>
      </c>
      <c r="J413" t="s">
        <v>20</v>
      </c>
      <c r="K413" t="str">
        <f t="shared" si="6"/>
        <v>BRASLATE 92.5-SILBRASLATE 92.5 (ESENSE)</v>
      </c>
    </row>
    <row r="414" spans="1:11" ht="15" customHeight="1" x14ac:dyDescent="0.25">
      <c r="A414" s="1">
        <v>0</v>
      </c>
      <c r="B414" s="1"/>
      <c r="C414" t="s">
        <v>958</v>
      </c>
      <c r="D414" t="s">
        <v>963</v>
      </c>
      <c r="E414" t="s">
        <v>12</v>
      </c>
      <c r="F414">
        <v>0</v>
      </c>
      <c r="H414" t="s">
        <v>647</v>
      </c>
      <c r="I414">
        <v>0.01</v>
      </c>
      <c r="J414" t="s">
        <v>20</v>
      </c>
      <c r="K414" t="str">
        <f t="shared" si="6"/>
        <v>BRASLATE 92.5-SILFANCY (G)</v>
      </c>
    </row>
    <row r="415" spans="1:11" ht="15" customHeight="1" x14ac:dyDescent="0.25">
      <c r="A415" s="1">
        <v>0</v>
      </c>
      <c r="B415" s="1"/>
      <c r="C415" t="s">
        <v>958</v>
      </c>
      <c r="D415" t="s">
        <v>964</v>
      </c>
      <c r="E415" t="s">
        <v>12</v>
      </c>
      <c r="F415">
        <v>0</v>
      </c>
      <c r="H415" t="s">
        <v>647</v>
      </c>
      <c r="I415">
        <v>0.01</v>
      </c>
      <c r="J415" t="s">
        <v>20</v>
      </c>
      <c r="K415" t="str">
        <f t="shared" si="6"/>
        <v>BRASLATE 92.5-SILFANCY (L)</v>
      </c>
    </row>
    <row r="416" spans="1:11" ht="15" customHeight="1" x14ac:dyDescent="0.25">
      <c r="A416" s="1">
        <v>0</v>
      </c>
      <c r="B416" s="1"/>
      <c r="C416" t="s">
        <v>958</v>
      </c>
      <c r="D416" t="s">
        <v>965</v>
      </c>
      <c r="E416" t="s">
        <v>12</v>
      </c>
      <c r="F416">
        <v>0</v>
      </c>
      <c r="H416" t="s">
        <v>647</v>
      </c>
      <c r="I416">
        <v>0.01</v>
      </c>
      <c r="J416" t="s">
        <v>20</v>
      </c>
      <c r="K416" t="str">
        <f t="shared" si="6"/>
        <v>BRASLATE 92.5-SILR P-ADJUST (L)</v>
      </c>
    </row>
    <row r="417" spans="1:11" ht="15" customHeight="1" x14ac:dyDescent="0.25">
      <c r="A417" s="1">
        <v>0</v>
      </c>
      <c r="B417" s="1"/>
      <c r="C417" t="s">
        <v>958</v>
      </c>
      <c r="D417" t="s">
        <v>765</v>
      </c>
      <c r="E417" t="s">
        <v>12</v>
      </c>
      <c r="F417">
        <v>0</v>
      </c>
      <c r="H417" t="s">
        <v>647</v>
      </c>
      <c r="I417">
        <v>0.01</v>
      </c>
      <c r="J417" t="s">
        <v>20</v>
      </c>
      <c r="K417" t="str">
        <f t="shared" si="6"/>
        <v>BRASLATE 92.5-SILR P-PLAIN (L)</v>
      </c>
    </row>
    <row r="418" spans="1:11" ht="15" customHeight="1" x14ac:dyDescent="0.25">
      <c r="A418" s="1">
        <v>0</v>
      </c>
      <c r="B418" s="1"/>
      <c r="C418" t="s">
        <v>958</v>
      </c>
      <c r="D418" t="s">
        <v>966</v>
      </c>
      <c r="E418" t="s">
        <v>12</v>
      </c>
      <c r="F418">
        <v>0</v>
      </c>
      <c r="H418" t="s">
        <v>647</v>
      </c>
      <c r="I418">
        <v>0.01</v>
      </c>
      <c r="J418" t="s">
        <v>20</v>
      </c>
      <c r="K418" t="str">
        <f t="shared" si="6"/>
        <v>BRASLATE 92.5-SILR P-STONE (G)</v>
      </c>
    </row>
    <row r="419" spans="1:11" ht="15" customHeight="1" x14ac:dyDescent="0.25">
      <c r="A419" s="1">
        <v>0</v>
      </c>
      <c r="B419" s="1"/>
      <c r="C419" t="s">
        <v>958</v>
      </c>
      <c r="D419" t="s">
        <v>946</v>
      </c>
      <c r="E419" t="s">
        <v>12</v>
      </c>
      <c r="F419">
        <v>0</v>
      </c>
      <c r="H419" t="s">
        <v>647</v>
      </c>
      <c r="I419">
        <v>0.01</v>
      </c>
      <c r="J419" t="s">
        <v>20</v>
      </c>
      <c r="K419" t="str">
        <f t="shared" si="6"/>
        <v>BRASLATE 92.5-SILR P-STONE (L)</v>
      </c>
    </row>
    <row r="420" spans="1:11" ht="15" customHeight="1" x14ac:dyDescent="0.25">
      <c r="A420" s="1">
        <v>0</v>
      </c>
      <c r="B420" s="1"/>
      <c r="C420" t="s">
        <v>958</v>
      </c>
      <c r="D420" t="s">
        <v>228</v>
      </c>
      <c r="E420" t="s">
        <v>12</v>
      </c>
      <c r="F420">
        <v>0</v>
      </c>
      <c r="H420" t="s">
        <v>647</v>
      </c>
      <c r="I420">
        <v>0.01</v>
      </c>
      <c r="J420" t="s">
        <v>20</v>
      </c>
      <c r="K420" t="str">
        <f t="shared" si="6"/>
        <v>BRASLATE 92.5-SILRAJMUDRA</v>
      </c>
    </row>
    <row r="421" spans="1:11" ht="15" customHeight="1" x14ac:dyDescent="0.25">
      <c r="A421" s="1">
        <v>0</v>
      </c>
      <c r="B421" s="1"/>
      <c r="C421" t="s">
        <v>958</v>
      </c>
      <c r="D421" t="s">
        <v>967</v>
      </c>
      <c r="E421" t="s">
        <v>12</v>
      </c>
      <c r="F421">
        <v>0</v>
      </c>
      <c r="H421" t="s">
        <v>647</v>
      </c>
      <c r="I421">
        <v>0.01</v>
      </c>
      <c r="J421" t="s">
        <v>20</v>
      </c>
      <c r="K421" t="str">
        <f t="shared" si="6"/>
        <v>BRASLATE 92.5-SILS P-FANCY (L)</v>
      </c>
    </row>
    <row r="422" spans="1:11" ht="15" customHeight="1" x14ac:dyDescent="0.25">
      <c r="A422" s="1">
        <v>0</v>
      </c>
      <c r="B422" s="1"/>
      <c r="C422" t="s">
        <v>958</v>
      </c>
      <c r="D422" t="s">
        <v>35</v>
      </c>
      <c r="E422" t="s">
        <v>12</v>
      </c>
      <c r="F422">
        <v>0</v>
      </c>
      <c r="H422" t="s">
        <v>647</v>
      </c>
      <c r="I422">
        <v>0.01</v>
      </c>
      <c r="J422" t="s">
        <v>20</v>
      </c>
      <c r="K422" t="str">
        <f t="shared" si="6"/>
        <v>BRASLATE 92.5-SILSAKHALI</v>
      </c>
    </row>
    <row r="423" spans="1:11" ht="15" customHeight="1" x14ac:dyDescent="0.25">
      <c r="A423" s="1">
        <v>0</v>
      </c>
      <c r="B423" s="1"/>
      <c r="C423" t="s">
        <v>958</v>
      </c>
      <c r="D423" t="s">
        <v>968</v>
      </c>
      <c r="E423" t="s">
        <v>12</v>
      </c>
      <c r="F423">
        <v>0</v>
      </c>
      <c r="H423" t="s">
        <v>647</v>
      </c>
      <c r="I423">
        <v>0.01</v>
      </c>
      <c r="J423" t="s">
        <v>20</v>
      </c>
      <c r="K423" t="str">
        <f t="shared" si="6"/>
        <v>BRASLATE 92.5-SILTENDULKAR</v>
      </c>
    </row>
    <row r="424" spans="1:11" ht="15" customHeight="1" x14ac:dyDescent="0.25">
      <c r="A424" s="1">
        <v>0</v>
      </c>
      <c r="B424" s="1"/>
      <c r="C424" t="s">
        <v>958</v>
      </c>
      <c r="D424" t="s">
        <v>969</v>
      </c>
      <c r="E424" t="s">
        <v>12</v>
      </c>
      <c r="F424">
        <v>0</v>
      </c>
      <c r="H424" t="s">
        <v>647</v>
      </c>
      <c r="I424">
        <v>0.01</v>
      </c>
      <c r="J424" t="s">
        <v>20</v>
      </c>
      <c r="K424" t="str">
        <f t="shared" si="6"/>
        <v>BRASLATE 92.5-SILTERE NAAM</v>
      </c>
    </row>
    <row r="425" spans="1:11" ht="15" customHeight="1" x14ac:dyDescent="0.25">
      <c r="A425" s="1">
        <v>0</v>
      </c>
      <c r="B425" s="1"/>
      <c r="C425" t="s">
        <v>958</v>
      </c>
      <c r="D425" t="s">
        <v>970</v>
      </c>
      <c r="E425" t="s">
        <v>12</v>
      </c>
      <c r="F425">
        <v>0</v>
      </c>
      <c r="H425" t="s">
        <v>647</v>
      </c>
      <c r="I425">
        <v>0.01</v>
      </c>
      <c r="J425" t="s">
        <v>20</v>
      </c>
      <c r="K425" t="str">
        <f t="shared" si="6"/>
        <v>BRASLATE 92.5-SILWATCH(G)</v>
      </c>
    </row>
    <row r="426" spans="1:11" ht="15" customHeight="1" x14ac:dyDescent="0.25">
      <c r="A426" s="1">
        <v>0</v>
      </c>
      <c r="B426" s="1"/>
      <c r="C426" t="s">
        <v>958</v>
      </c>
      <c r="D426" t="s">
        <v>971</v>
      </c>
      <c r="E426" t="s">
        <v>12</v>
      </c>
      <c r="F426">
        <v>0</v>
      </c>
      <c r="H426" t="s">
        <v>647</v>
      </c>
      <c r="I426">
        <v>0.01</v>
      </c>
      <c r="J426" t="s">
        <v>20</v>
      </c>
      <c r="K426" t="str">
        <f t="shared" si="6"/>
        <v>BRASLATE 92.5-SILWATCH(L)</v>
      </c>
    </row>
    <row r="427" spans="1:11" ht="15" customHeight="1" x14ac:dyDescent="0.25">
      <c r="A427" s="1">
        <v>5</v>
      </c>
      <c r="B427" s="1"/>
      <c r="C427" t="s">
        <v>169</v>
      </c>
      <c r="D427" t="s">
        <v>47</v>
      </c>
      <c r="E427" t="s">
        <v>895</v>
      </c>
      <c r="F427">
        <v>30</v>
      </c>
      <c r="H427" t="s">
        <v>647</v>
      </c>
      <c r="I427">
        <v>0</v>
      </c>
      <c r="J427" t="s">
        <v>10</v>
      </c>
      <c r="K427" t="str">
        <f t="shared" si="6"/>
        <v>BRASLATE-SIL786</v>
      </c>
    </row>
    <row r="428" spans="1:11" ht="15" customHeight="1" x14ac:dyDescent="0.25">
      <c r="A428" s="1">
        <v>5</v>
      </c>
      <c r="B428" s="1"/>
      <c r="C428" t="s">
        <v>169</v>
      </c>
      <c r="D428" t="s">
        <v>972</v>
      </c>
      <c r="E428" t="s">
        <v>654</v>
      </c>
      <c r="F428">
        <v>35</v>
      </c>
      <c r="H428" t="s">
        <v>647</v>
      </c>
      <c r="I428">
        <v>0</v>
      </c>
      <c r="J428" t="s">
        <v>10</v>
      </c>
      <c r="K428" t="str">
        <f t="shared" si="6"/>
        <v>BRASLATE-SILANTIQUE(JP)</v>
      </c>
    </row>
    <row r="429" spans="1:11" ht="15" customHeight="1" x14ac:dyDescent="0.25">
      <c r="A429" s="1">
        <v>5</v>
      </c>
      <c r="B429" s="1"/>
      <c r="C429" t="s">
        <v>169</v>
      </c>
      <c r="D429" t="s">
        <v>430</v>
      </c>
      <c r="E429" t="s">
        <v>738</v>
      </c>
      <c r="F429">
        <v>29</v>
      </c>
      <c r="H429" t="s">
        <v>647</v>
      </c>
      <c r="I429">
        <v>0</v>
      </c>
      <c r="J429" t="s">
        <v>10</v>
      </c>
      <c r="K429" t="str">
        <f t="shared" si="6"/>
        <v>BRASLATE-SILBACCHA BRASLATE</v>
      </c>
    </row>
    <row r="430" spans="1:11" ht="15" customHeight="1" x14ac:dyDescent="0.25">
      <c r="A430" s="1">
        <v>5</v>
      </c>
      <c r="B430" s="1"/>
      <c r="C430" t="s">
        <v>169</v>
      </c>
      <c r="D430" t="s">
        <v>973</v>
      </c>
      <c r="E430" t="s">
        <v>895</v>
      </c>
      <c r="F430">
        <v>30</v>
      </c>
      <c r="H430" t="s">
        <v>647</v>
      </c>
      <c r="I430">
        <v>0</v>
      </c>
      <c r="J430" t="s">
        <v>10</v>
      </c>
      <c r="K430" t="str">
        <f t="shared" si="6"/>
        <v>BRASLATE-SILBJP</v>
      </c>
    </row>
    <row r="431" spans="1:11" ht="15" customHeight="1" x14ac:dyDescent="0.25">
      <c r="A431" s="1">
        <v>5</v>
      </c>
      <c r="B431" s="1"/>
      <c r="C431" t="s">
        <v>169</v>
      </c>
      <c r="D431" t="s">
        <v>170</v>
      </c>
      <c r="E431" t="s">
        <v>654</v>
      </c>
      <c r="F431">
        <v>35</v>
      </c>
      <c r="H431" t="s">
        <v>647</v>
      </c>
      <c r="I431">
        <v>0</v>
      </c>
      <c r="J431" t="s">
        <v>10</v>
      </c>
      <c r="K431" t="str">
        <f t="shared" si="6"/>
        <v>BRASLATE-SILBor(L)</v>
      </c>
    </row>
    <row r="432" spans="1:11" ht="15" customHeight="1" x14ac:dyDescent="0.25">
      <c r="A432" s="1">
        <v>5</v>
      </c>
      <c r="B432" s="1"/>
      <c r="C432" t="s">
        <v>169</v>
      </c>
      <c r="D432" t="s">
        <v>14</v>
      </c>
      <c r="E432" t="s">
        <v>725</v>
      </c>
      <c r="F432">
        <v>34</v>
      </c>
      <c r="H432" t="s">
        <v>647</v>
      </c>
      <c r="I432">
        <v>0</v>
      </c>
      <c r="J432" t="s">
        <v>10</v>
      </c>
      <c r="K432" t="str">
        <f t="shared" si="6"/>
        <v>BRASLATE-SILFancy</v>
      </c>
    </row>
    <row r="433" spans="1:11" ht="15" customHeight="1" x14ac:dyDescent="0.25">
      <c r="A433" s="1">
        <v>5</v>
      </c>
      <c r="B433" s="1"/>
      <c r="C433" t="s">
        <v>169</v>
      </c>
      <c r="D433" t="s">
        <v>534</v>
      </c>
      <c r="E433" t="s">
        <v>654</v>
      </c>
      <c r="F433">
        <v>35</v>
      </c>
      <c r="H433" t="s">
        <v>647</v>
      </c>
      <c r="I433">
        <v>0</v>
      </c>
      <c r="J433" t="s">
        <v>10</v>
      </c>
      <c r="K433" t="str">
        <f t="shared" si="6"/>
        <v>BRASLATE-SILFANCY (CD)</v>
      </c>
    </row>
    <row r="434" spans="1:11" ht="15" customHeight="1" x14ac:dyDescent="0.25">
      <c r="A434" s="1">
        <v>5</v>
      </c>
      <c r="B434" s="1"/>
      <c r="C434" t="s">
        <v>169</v>
      </c>
      <c r="D434" t="s">
        <v>974</v>
      </c>
      <c r="E434" t="s">
        <v>716</v>
      </c>
      <c r="F434">
        <v>46</v>
      </c>
      <c r="H434" t="s">
        <v>647</v>
      </c>
      <c r="I434">
        <v>0</v>
      </c>
      <c r="J434" t="s">
        <v>10</v>
      </c>
      <c r="K434" t="str">
        <f t="shared" si="6"/>
        <v>BRASLATE-SILFANCY ANTIQUE</v>
      </c>
    </row>
    <row r="435" spans="1:11" ht="15" customHeight="1" x14ac:dyDescent="0.25">
      <c r="A435" s="1">
        <v>5</v>
      </c>
      <c r="B435" s="1"/>
      <c r="C435" t="s">
        <v>169</v>
      </c>
      <c r="D435" t="s">
        <v>431</v>
      </c>
      <c r="E435" t="s">
        <v>725</v>
      </c>
      <c r="F435">
        <v>34</v>
      </c>
      <c r="H435" t="s">
        <v>647</v>
      </c>
      <c r="I435">
        <v>0</v>
      </c>
      <c r="J435" t="s">
        <v>10</v>
      </c>
      <c r="K435" t="str">
        <f t="shared" si="6"/>
        <v>BRASLATE-SILFIGARO</v>
      </c>
    </row>
    <row r="436" spans="1:11" ht="15" customHeight="1" x14ac:dyDescent="0.25">
      <c r="A436" s="1">
        <v>5</v>
      </c>
      <c r="B436" s="1"/>
      <c r="C436" t="s">
        <v>169</v>
      </c>
      <c r="D436" t="s">
        <v>975</v>
      </c>
      <c r="E436" t="s">
        <v>900</v>
      </c>
      <c r="F436">
        <v>38</v>
      </c>
      <c r="H436" t="s">
        <v>647</v>
      </c>
      <c r="I436">
        <v>0</v>
      </c>
      <c r="J436" t="s">
        <v>10</v>
      </c>
      <c r="K436" t="str">
        <f t="shared" si="6"/>
        <v>BRASLATE-SILJAI-BHIM</v>
      </c>
    </row>
    <row r="437" spans="1:11" ht="15" customHeight="1" x14ac:dyDescent="0.25">
      <c r="A437" s="1">
        <v>5</v>
      </c>
      <c r="B437" s="1"/>
      <c r="C437" t="s">
        <v>169</v>
      </c>
      <c r="D437" t="s">
        <v>21</v>
      </c>
      <c r="E437" t="s">
        <v>895</v>
      </c>
      <c r="F437">
        <v>30</v>
      </c>
      <c r="H437" t="s">
        <v>647</v>
      </c>
      <c r="I437">
        <v>0</v>
      </c>
      <c r="J437" t="s">
        <v>10</v>
      </c>
      <c r="K437" t="str">
        <f t="shared" si="6"/>
        <v>BRASLATE-SILOther</v>
      </c>
    </row>
    <row r="438" spans="1:11" ht="15" customHeight="1" x14ac:dyDescent="0.25">
      <c r="A438" s="1">
        <v>5</v>
      </c>
      <c r="B438" s="1"/>
      <c r="C438" t="s">
        <v>169</v>
      </c>
      <c r="D438" t="s">
        <v>27</v>
      </c>
      <c r="E438" t="s">
        <v>683</v>
      </c>
      <c r="F438">
        <v>37</v>
      </c>
      <c r="H438" t="s">
        <v>647</v>
      </c>
      <c r="I438">
        <v>0</v>
      </c>
      <c r="J438" t="s">
        <v>10</v>
      </c>
      <c r="K438" t="str">
        <f t="shared" si="6"/>
        <v>BRASLATE-SILPatti</v>
      </c>
    </row>
    <row r="439" spans="1:11" ht="15" customHeight="1" x14ac:dyDescent="0.25">
      <c r="A439" s="1">
        <v>5</v>
      </c>
      <c r="B439" s="1"/>
      <c r="C439" t="s">
        <v>169</v>
      </c>
      <c r="D439" t="s">
        <v>228</v>
      </c>
      <c r="E439" t="s">
        <v>654</v>
      </c>
      <c r="F439">
        <v>35</v>
      </c>
      <c r="H439" t="s">
        <v>647</v>
      </c>
      <c r="I439">
        <v>0</v>
      </c>
      <c r="J439" t="s">
        <v>10</v>
      </c>
      <c r="K439" t="str">
        <f t="shared" si="6"/>
        <v>BRASLATE-SILRAJMUDRA</v>
      </c>
    </row>
    <row r="440" spans="1:11" ht="15" customHeight="1" x14ac:dyDescent="0.25">
      <c r="A440" s="1">
        <v>5</v>
      </c>
      <c r="B440" s="1"/>
      <c r="C440" t="s">
        <v>169</v>
      </c>
      <c r="D440" t="s">
        <v>30</v>
      </c>
      <c r="E440" t="s">
        <v>702</v>
      </c>
      <c r="F440">
        <v>32</v>
      </c>
      <c r="H440" t="s">
        <v>647</v>
      </c>
      <c r="I440">
        <v>0</v>
      </c>
      <c r="J440" t="s">
        <v>10</v>
      </c>
      <c r="K440" t="str">
        <f t="shared" si="6"/>
        <v>BRASLATE-SILSakhali</v>
      </c>
    </row>
    <row r="441" spans="1:11" ht="15" customHeight="1" x14ac:dyDescent="0.25">
      <c r="A441" s="1">
        <v>5</v>
      </c>
      <c r="B441" s="1"/>
      <c r="C441" t="s">
        <v>169</v>
      </c>
      <c r="D441" t="s">
        <v>539</v>
      </c>
      <c r="E441" t="s">
        <v>654</v>
      </c>
      <c r="F441">
        <v>35</v>
      </c>
      <c r="H441" t="s">
        <v>647</v>
      </c>
      <c r="I441">
        <v>0</v>
      </c>
      <c r="J441" t="s">
        <v>10</v>
      </c>
      <c r="K441" t="str">
        <f t="shared" si="6"/>
        <v>BRASLATE-SILSAKHALI (CB)</v>
      </c>
    </row>
    <row r="442" spans="1:11" ht="15" customHeight="1" x14ac:dyDescent="0.25">
      <c r="A442" s="1">
        <v>5</v>
      </c>
      <c r="B442" s="1"/>
      <c r="C442" t="s">
        <v>169</v>
      </c>
      <c r="D442" t="s">
        <v>976</v>
      </c>
      <c r="E442" t="s">
        <v>977</v>
      </c>
      <c r="F442">
        <v>31</v>
      </c>
      <c r="H442" t="s">
        <v>647</v>
      </c>
      <c r="I442">
        <v>0</v>
      </c>
      <c r="J442" t="s">
        <v>10</v>
      </c>
      <c r="K442" t="str">
        <f t="shared" si="6"/>
        <v>BRASLATE-SILSAKHALI ANTIQUE</v>
      </c>
    </row>
    <row r="443" spans="1:11" ht="15" customHeight="1" x14ac:dyDescent="0.25">
      <c r="A443" s="1">
        <v>5</v>
      </c>
      <c r="B443" s="1"/>
      <c r="C443" t="s">
        <v>169</v>
      </c>
      <c r="D443" t="s">
        <v>978</v>
      </c>
      <c r="E443" t="s">
        <v>895</v>
      </c>
      <c r="F443">
        <v>30</v>
      </c>
      <c r="H443" t="s">
        <v>647</v>
      </c>
      <c r="I443">
        <v>0</v>
      </c>
      <c r="J443" t="s">
        <v>10</v>
      </c>
      <c r="K443" t="str">
        <f t="shared" si="6"/>
        <v>BRASLATE-SILSHIVSENA</v>
      </c>
    </row>
    <row r="444" spans="1:11" ht="15" customHeight="1" x14ac:dyDescent="0.25">
      <c r="A444" s="1">
        <v>5</v>
      </c>
      <c r="B444" s="1"/>
      <c r="C444" t="s">
        <v>169</v>
      </c>
      <c r="D444" t="s">
        <v>979</v>
      </c>
      <c r="E444" t="s">
        <v>980</v>
      </c>
      <c r="F444">
        <v>50</v>
      </c>
      <c r="H444" t="s">
        <v>647</v>
      </c>
      <c r="I444">
        <v>0</v>
      </c>
      <c r="J444" t="s">
        <v>10</v>
      </c>
      <c r="K444" t="str">
        <f t="shared" si="6"/>
        <v>BRASLATE-SILSTONE FANCY</v>
      </c>
    </row>
    <row r="445" spans="1:11" ht="15" customHeight="1" x14ac:dyDescent="0.25">
      <c r="A445" s="1">
        <v>5</v>
      </c>
      <c r="B445" s="1"/>
      <c r="C445" t="s">
        <v>169</v>
      </c>
      <c r="D445" t="s">
        <v>227</v>
      </c>
      <c r="E445" t="s">
        <v>702</v>
      </c>
      <c r="F445">
        <v>32</v>
      </c>
      <c r="H445" t="s">
        <v>647</v>
      </c>
      <c r="I445">
        <v>0</v>
      </c>
      <c r="J445" t="s">
        <v>10</v>
      </c>
      <c r="K445" t="str">
        <f t="shared" si="6"/>
        <v>BRASLATE-SILTendulkar</v>
      </c>
    </row>
    <row r="446" spans="1:11" ht="15" customHeight="1" x14ac:dyDescent="0.25">
      <c r="A446" s="1">
        <v>5</v>
      </c>
      <c r="B446" s="1"/>
      <c r="C446" t="s">
        <v>169</v>
      </c>
      <c r="D446" t="s">
        <v>226</v>
      </c>
      <c r="E446" t="s">
        <v>702</v>
      </c>
      <c r="F446">
        <v>32</v>
      </c>
      <c r="H446" t="s">
        <v>647</v>
      </c>
      <c r="I446">
        <v>0</v>
      </c>
      <c r="J446" t="s">
        <v>10</v>
      </c>
      <c r="K446" t="str">
        <f t="shared" si="6"/>
        <v>BRASLATE-SILTere Naam</v>
      </c>
    </row>
    <row r="447" spans="1:11" ht="15" customHeight="1" x14ac:dyDescent="0.25">
      <c r="A447" s="1">
        <v>0</v>
      </c>
      <c r="B447" s="1"/>
      <c r="C447" t="s">
        <v>981</v>
      </c>
      <c r="D447" t="s">
        <v>982</v>
      </c>
      <c r="E447" t="s">
        <v>9</v>
      </c>
      <c r="F447">
        <v>0</v>
      </c>
      <c r="H447" t="s">
        <v>9</v>
      </c>
      <c r="I447">
        <v>0</v>
      </c>
      <c r="J447" t="s">
        <v>9</v>
      </c>
      <c r="K447" t="str">
        <f t="shared" si="6"/>
        <v>BRASLET MRP SILSTONE(L)</v>
      </c>
    </row>
    <row r="448" spans="1:11" ht="15" customHeight="1" x14ac:dyDescent="0.25">
      <c r="A448" s="1">
        <v>0</v>
      </c>
      <c r="B448" s="1"/>
      <c r="C448" t="s">
        <v>983</v>
      </c>
      <c r="D448" t="s">
        <v>984</v>
      </c>
      <c r="E448" t="s">
        <v>12</v>
      </c>
      <c r="F448">
        <v>0</v>
      </c>
      <c r="H448" t="s">
        <v>647</v>
      </c>
      <c r="I448">
        <v>0.01</v>
      </c>
      <c r="J448" t="s">
        <v>20</v>
      </c>
      <c r="K448" t="str">
        <f t="shared" si="6"/>
        <v>BULLION-SIL BDD INTEREST SILVERBDD INTEREST SILVER</v>
      </c>
    </row>
    <row r="449" spans="1:11" ht="15" customHeight="1" x14ac:dyDescent="0.25">
      <c r="A449" s="1">
        <v>0</v>
      </c>
      <c r="B449" s="1"/>
      <c r="C449" t="s">
        <v>985</v>
      </c>
      <c r="D449" t="s">
        <v>986</v>
      </c>
      <c r="E449" t="s">
        <v>12</v>
      </c>
      <c r="F449">
        <v>0</v>
      </c>
      <c r="H449" t="s">
        <v>647</v>
      </c>
      <c r="I449">
        <v>0.01</v>
      </c>
      <c r="J449" t="s">
        <v>20</v>
      </c>
      <c r="K449" t="str">
        <f t="shared" si="6"/>
        <v>BULLION-SIL BDD SILVERSilver BDD</v>
      </c>
    </row>
    <row r="450" spans="1:11" ht="15" customHeight="1" x14ac:dyDescent="0.25">
      <c r="A450" s="1">
        <v>0</v>
      </c>
      <c r="B450" s="1"/>
      <c r="C450" t="s">
        <v>987</v>
      </c>
      <c r="D450" t="s">
        <v>963</v>
      </c>
      <c r="E450" t="s">
        <v>12</v>
      </c>
      <c r="F450">
        <v>0</v>
      </c>
      <c r="H450" t="s">
        <v>647</v>
      </c>
      <c r="I450">
        <v>0.01</v>
      </c>
      <c r="J450" t="s">
        <v>20</v>
      </c>
      <c r="K450" t="str">
        <f t="shared" si="6"/>
        <v>CHAIN 92.5-SILFANCY (G)</v>
      </c>
    </row>
    <row r="451" spans="1:11" ht="15" customHeight="1" x14ac:dyDescent="0.25">
      <c r="A451" s="1">
        <v>0</v>
      </c>
      <c r="B451" s="1"/>
      <c r="C451" t="s">
        <v>987</v>
      </c>
      <c r="D451" t="s">
        <v>964</v>
      </c>
      <c r="E451" t="s">
        <v>12</v>
      </c>
      <c r="F451">
        <v>0</v>
      </c>
      <c r="H451" t="s">
        <v>647</v>
      </c>
      <c r="I451">
        <v>0.01</v>
      </c>
      <c r="J451" t="s">
        <v>20</v>
      </c>
      <c r="K451" t="str">
        <f t="shared" si="6"/>
        <v>CHAIN 92.5-SILFANCY (L)</v>
      </c>
    </row>
    <row r="452" spans="1:11" ht="15" customHeight="1" x14ac:dyDescent="0.25">
      <c r="A452" s="1">
        <v>0</v>
      </c>
      <c r="B452" s="1"/>
      <c r="C452" t="s">
        <v>987</v>
      </c>
      <c r="D452" t="s">
        <v>988</v>
      </c>
      <c r="E452" t="s">
        <v>12</v>
      </c>
      <c r="F452">
        <v>0</v>
      </c>
      <c r="H452" t="s">
        <v>647</v>
      </c>
      <c r="I452">
        <v>0.01</v>
      </c>
      <c r="J452" t="s">
        <v>20</v>
      </c>
      <c r="K452" t="str">
        <f t="shared" si="6"/>
        <v>CHAIN 92.5-SILOXIDISED (G)</v>
      </c>
    </row>
    <row r="453" spans="1:11" ht="15" customHeight="1" x14ac:dyDescent="0.25">
      <c r="A453" s="1">
        <v>0</v>
      </c>
      <c r="B453" s="1"/>
      <c r="C453" t="s">
        <v>987</v>
      </c>
      <c r="D453" t="s">
        <v>989</v>
      </c>
      <c r="E453" t="s">
        <v>12</v>
      </c>
      <c r="F453">
        <v>0</v>
      </c>
      <c r="H453" t="s">
        <v>647</v>
      </c>
      <c r="I453">
        <v>0.01</v>
      </c>
      <c r="J453" t="s">
        <v>20</v>
      </c>
      <c r="K453" t="str">
        <f t="shared" si="6"/>
        <v>CHAIN 92.5-SILOXIDISED (L)</v>
      </c>
    </row>
    <row r="454" spans="1:11" ht="15" customHeight="1" x14ac:dyDescent="0.25">
      <c r="A454" s="1">
        <v>0</v>
      </c>
      <c r="B454" s="1"/>
      <c r="C454" t="s">
        <v>987</v>
      </c>
      <c r="D454" t="s">
        <v>990</v>
      </c>
      <c r="E454" t="s">
        <v>12</v>
      </c>
      <c r="F454">
        <v>0</v>
      </c>
      <c r="H454" t="s">
        <v>647</v>
      </c>
      <c r="I454">
        <v>0.01</v>
      </c>
      <c r="J454" t="s">
        <v>20</v>
      </c>
      <c r="K454" t="str">
        <f t="shared" si="6"/>
        <v>CHAIN 92.5-SILR P-FANCY (L)</v>
      </c>
    </row>
    <row r="455" spans="1:11" ht="15" customHeight="1" x14ac:dyDescent="0.25">
      <c r="A455" s="1">
        <v>0</v>
      </c>
      <c r="B455" s="1"/>
      <c r="C455" t="s">
        <v>987</v>
      </c>
      <c r="D455" t="s">
        <v>35</v>
      </c>
      <c r="E455" t="s">
        <v>12</v>
      </c>
      <c r="F455">
        <v>0</v>
      </c>
      <c r="H455" t="s">
        <v>647</v>
      </c>
      <c r="I455">
        <v>0.01</v>
      </c>
      <c r="J455" t="s">
        <v>20</v>
      </c>
      <c r="K455" t="str">
        <f t="shared" si="6"/>
        <v>CHAIN 92.5-SILSAKHALI</v>
      </c>
    </row>
    <row r="456" spans="1:11" ht="15" customHeight="1" x14ac:dyDescent="0.25">
      <c r="A456" s="1">
        <v>0</v>
      </c>
      <c r="B456" s="1"/>
      <c r="C456" t="s">
        <v>987</v>
      </c>
      <c r="D456" t="s">
        <v>968</v>
      </c>
      <c r="E456" t="s">
        <v>12</v>
      </c>
      <c r="F456">
        <v>0</v>
      </c>
      <c r="H456" t="s">
        <v>647</v>
      </c>
      <c r="I456">
        <v>0.01</v>
      </c>
      <c r="J456" t="s">
        <v>20</v>
      </c>
      <c r="K456" t="str">
        <f t="shared" si="6"/>
        <v>CHAIN 92.5-SILTENDULKAR</v>
      </c>
    </row>
    <row r="457" spans="1:11" ht="15" customHeight="1" x14ac:dyDescent="0.25">
      <c r="A457" s="1">
        <v>5</v>
      </c>
      <c r="B457" s="1"/>
      <c r="C457" t="s">
        <v>550</v>
      </c>
      <c r="D457" t="s">
        <v>36</v>
      </c>
      <c r="E457" t="s">
        <v>702</v>
      </c>
      <c r="F457">
        <v>32</v>
      </c>
      <c r="H457" t="s">
        <v>647</v>
      </c>
      <c r="I457">
        <v>0</v>
      </c>
      <c r="J457" t="s">
        <v>10</v>
      </c>
      <c r="K457" t="str">
        <f t="shared" ref="K457:K520" si="7">C457&amp;D457</f>
        <v>CHAIN-SILBox</v>
      </c>
    </row>
    <row r="458" spans="1:11" ht="15" customHeight="1" x14ac:dyDescent="0.25">
      <c r="A458" s="1">
        <v>5</v>
      </c>
      <c r="B458" s="1"/>
      <c r="C458" t="s">
        <v>550</v>
      </c>
      <c r="D458" t="s">
        <v>558</v>
      </c>
      <c r="E458" t="s">
        <v>654</v>
      </c>
      <c r="F458">
        <v>35</v>
      </c>
      <c r="H458" t="s">
        <v>647</v>
      </c>
      <c r="I458">
        <v>0</v>
      </c>
      <c r="J458" t="s">
        <v>10</v>
      </c>
      <c r="K458" t="str">
        <f t="shared" si="7"/>
        <v>CHAIN-SILFancy (CB)</v>
      </c>
    </row>
    <row r="459" spans="1:11" ht="15" customHeight="1" x14ac:dyDescent="0.25">
      <c r="A459" s="1">
        <v>5</v>
      </c>
      <c r="B459" s="1"/>
      <c r="C459" t="s">
        <v>550</v>
      </c>
      <c r="D459" t="s">
        <v>551</v>
      </c>
      <c r="E459" t="s">
        <v>702</v>
      </c>
      <c r="F459">
        <v>32</v>
      </c>
      <c r="H459" t="s">
        <v>647</v>
      </c>
      <c r="I459">
        <v>0</v>
      </c>
      <c r="J459" t="s">
        <v>10</v>
      </c>
      <c r="K459" t="str">
        <f t="shared" si="7"/>
        <v>CHAIN-SILFancy Chain</v>
      </c>
    </row>
    <row r="460" spans="1:11" ht="15" customHeight="1" x14ac:dyDescent="0.25">
      <c r="A460" s="1">
        <v>5</v>
      </c>
      <c r="B460" s="1"/>
      <c r="C460" t="s">
        <v>550</v>
      </c>
      <c r="D460" t="s">
        <v>431</v>
      </c>
      <c r="E460" t="s">
        <v>702</v>
      </c>
      <c r="F460">
        <v>32</v>
      </c>
      <c r="H460" t="s">
        <v>647</v>
      </c>
      <c r="I460">
        <v>0</v>
      </c>
      <c r="J460" t="s">
        <v>10</v>
      </c>
      <c r="K460" t="str">
        <f t="shared" si="7"/>
        <v>CHAIN-SILFIGARO</v>
      </c>
    </row>
    <row r="461" spans="1:11" ht="15" customHeight="1" x14ac:dyDescent="0.25">
      <c r="A461" s="1">
        <v>5</v>
      </c>
      <c r="B461" s="1"/>
      <c r="C461" t="s">
        <v>550</v>
      </c>
      <c r="D461" t="s">
        <v>553</v>
      </c>
      <c r="E461" t="s">
        <v>702</v>
      </c>
      <c r="F461">
        <v>32</v>
      </c>
      <c r="H461" t="s">
        <v>647</v>
      </c>
      <c r="I461">
        <v>0</v>
      </c>
      <c r="J461" t="s">
        <v>10</v>
      </c>
      <c r="K461" t="str">
        <f t="shared" si="7"/>
        <v>CHAIN-SILGof</v>
      </c>
    </row>
    <row r="462" spans="1:11" ht="15" customHeight="1" x14ac:dyDescent="0.25">
      <c r="A462" s="1">
        <v>5</v>
      </c>
      <c r="B462" s="1"/>
      <c r="C462" t="s">
        <v>550</v>
      </c>
      <c r="D462" t="s">
        <v>556</v>
      </c>
      <c r="E462" t="s">
        <v>654</v>
      </c>
      <c r="F462">
        <v>35</v>
      </c>
      <c r="H462" t="s">
        <v>647</v>
      </c>
      <c r="I462">
        <v>0</v>
      </c>
      <c r="J462" t="s">
        <v>10</v>
      </c>
      <c r="K462" t="str">
        <f t="shared" si="7"/>
        <v>CHAIN-SILGof (CB)</v>
      </c>
    </row>
    <row r="463" spans="1:11" ht="15" customHeight="1" x14ac:dyDescent="0.25">
      <c r="A463" s="1">
        <v>5</v>
      </c>
      <c r="B463" s="1"/>
      <c r="C463" t="s">
        <v>550</v>
      </c>
      <c r="D463" t="s">
        <v>552</v>
      </c>
      <c r="E463" t="s">
        <v>702</v>
      </c>
      <c r="F463">
        <v>32</v>
      </c>
      <c r="H463" t="s">
        <v>647</v>
      </c>
      <c r="I463">
        <v>0</v>
      </c>
      <c r="J463" t="s">
        <v>10</v>
      </c>
      <c r="K463" t="str">
        <f t="shared" si="7"/>
        <v>CHAIN-SILRassi</v>
      </c>
    </row>
    <row r="464" spans="1:11" ht="15" customHeight="1" x14ac:dyDescent="0.25">
      <c r="A464" s="1">
        <v>5</v>
      </c>
      <c r="B464" s="1"/>
      <c r="C464" t="s">
        <v>550</v>
      </c>
      <c r="D464" t="s">
        <v>557</v>
      </c>
      <c r="E464" t="s">
        <v>654</v>
      </c>
      <c r="F464">
        <v>35</v>
      </c>
      <c r="H464" t="s">
        <v>647</v>
      </c>
      <c r="I464">
        <v>0</v>
      </c>
      <c r="J464" t="s">
        <v>10</v>
      </c>
      <c r="K464" t="str">
        <f t="shared" si="7"/>
        <v>CHAIN-SILRassi (CB)</v>
      </c>
    </row>
    <row r="465" spans="1:11" ht="15" customHeight="1" x14ac:dyDescent="0.25">
      <c r="A465" s="1">
        <v>5</v>
      </c>
      <c r="B465" s="1"/>
      <c r="C465" t="s">
        <v>550</v>
      </c>
      <c r="D465" t="s">
        <v>30</v>
      </c>
      <c r="E465" t="s">
        <v>702</v>
      </c>
      <c r="F465">
        <v>32</v>
      </c>
      <c r="H465" t="s">
        <v>647</v>
      </c>
      <c r="I465">
        <v>0</v>
      </c>
      <c r="J465" t="s">
        <v>10</v>
      </c>
      <c r="K465" t="str">
        <f t="shared" si="7"/>
        <v>CHAIN-SILSakhali</v>
      </c>
    </row>
    <row r="466" spans="1:11" ht="15" customHeight="1" x14ac:dyDescent="0.25">
      <c r="A466" s="1">
        <v>5</v>
      </c>
      <c r="B466" s="1"/>
      <c r="C466" t="s">
        <v>550</v>
      </c>
      <c r="D466" t="s">
        <v>555</v>
      </c>
      <c r="E466" t="s">
        <v>654</v>
      </c>
      <c r="F466">
        <v>35</v>
      </c>
      <c r="H466" t="s">
        <v>647</v>
      </c>
      <c r="I466">
        <v>0</v>
      </c>
      <c r="J466" t="s">
        <v>10</v>
      </c>
      <c r="K466" t="str">
        <f t="shared" si="7"/>
        <v>CHAIN-SILSakhali (CB)</v>
      </c>
    </row>
    <row r="467" spans="1:11" ht="15" customHeight="1" x14ac:dyDescent="0.25">
      <c r="A467" s="1">
        <v>5</v>
      </c>
      <c r="B467" s="1"/>
      <c r="C467" t="s">
        <v>550</v>
      </c>
      <c r="D467" t="s">
        <v>991</v>
      </c>
      <c r="E467" t="s">
        <v>937</v>
      </c>
      <c r="F467">
        <v>25</v>
      </c>
      <c r="H467" t="s">
        <v>647</v>
      </c>
      <c r="I467">
        <v>0</v>
      </c>
      <c r="J467" t="s">
        <v>10</v>
      </c>
      <c r="K467" t="str">
        <f t="shared" si="7"/>
        <v>CHAIN-SILSutti Chain</v>
      </c>
    </row>
    <row r="468" spans="1:11" ht="15" customHeight="1" x14ac:dyDescent="0.25">
      <c r="A468" s="1">
        <v>5</v>
      </c>
      <c r="B468" s="1"/>
      <c r="C468" t="s">
        <v>550</v>
      </c>
      <c r="D468" t="s">
        <v>227</v>
      </c>
      <c r="E468" t="s">
        <v>702</v>
      </c>
      <c r="F468">
        <v>32</v>
      </c>
      <c r="H468" t="s">
        <v>647</v>
      </c>
      <c r="I468">
        <v>0</v>
      </c>
      <c r="J468" t="s">
        <v>10</v>
      </c>
      <c r="K468" t="str">
        <f t="shared" si="7"/>
        <v>CHAIN-SILTendulkar</v>
      </c>
    </row>
    <row r="469" spans="1:11" ht="15" customHeight="1" x14ac:dyDescent="0.25">
      <c r="A469" s="1">
        <v>5</v>
      </c>
      <c r="B469" s="1"/>
      <c r="C469" t="s">
        <v>550</v>
      </c>
      <c r="D469" t="s">
        <v>554</v>
      </c>
      <c r="E469" t="s">
        <v>654</v>
      </c>
      <c r="F469">
        <v>35</v>
      </c>
      <c r="H469" t="s">
        <v>647</v>
      </c>
      <c r="I469">
        <v>0</v>
      </c>
      <c r="J469" t="s">
        <v>10</v>
      </c>
      <c r="K469" t="str">
        <f t="shared" si="7"/>
        <v>CHAIN-SILTendulkar (CB)</v>
      </c>
    </row>
    <row r="470" spans="1:11" ht="15" customHeight="1" x14ac:dyDescent="0.25">
      <c r="A470" s="1">
        <v>5</v>
      </c>
      <c r="B470" s="1"/>
      <c r="C470" t="s">
        <v>54</v>
      </c>
      <c r="D470" t="s">
        <v>23</v>
      </c>
      <c r="E470" t="s">
        <v>685</v>
      </c>
      <c r="F470">
        <v>40</v>
      </c>
      <c r="H470" t="s">
        <v>647</v>
      </c>
      <c r="I470">
        <v>0</v>
      </c>
      <c r="J470" t="s">
        <v>10</v>
      </c>
      <c r="K470" t="str">
        <f t="shared" si="7"/>
        <v>CHALLA-SILAntique</v>
      </c>
    </row>
    <row r="471" spans="1:11" ht="15" customHeight="1" x14ac:dyDescent="0.25">
      <c r="A471" s="1">
        <v>5</v>
      </c>
      <c r="B471" s="1"/>
      <c r="C471" t="s">
        <v>54</v>
      </c>
      <c r="D471" t="s">
        <v>992</v>
      </c>
      <c r="E471" t="s">
        <v>883</v>
      </c>
      <c r="F471">
        <v>60</v>
      </c>
      <c r="H471" t="s">
        <v>647</v>
      </c>
      <c r="I471">
        <v>0</v>
      </c>
      <c r="J471" t="s">
        <v>10</v>
      </c>
      <c r="K471" t="str">
        <f t="shared" si="7"/>
        <v>CHALLA-SILANTIQUE (JAIPURI)</v>
      </c>
    </row>
    <row r="472" spans="1:11" ht="15" customHeight="1" x14ac:dyDescent="0.25">
      <c r="A472" s="1">
        <v>5</v>
      </c>
      <c r="B472" s="1"/>
      <c r="C472" t="s">
        <v>54</v>
      </c>
      <c r="D472" t="s">
        <v>55</v>
      </c>
      <c r="E472" t="s">
        <v>685</v>
      </c>
      <c r="F472">
        <v>40</v>
      </c>
      <c r="H472" t="s">
        <v>647</v>
      </c>
      <c r="I472">
        <v>0</v>
      </c>
      <c r="J472" t="s">
        <v>10</v>
      </c>
      <c r="K472" t="str">
        <f t="shared" si="7"/>
        <v>CHALLA-SILBOMBAY FANCY</v>
      </c>
    </row>
    <row r="473" spans="1:11" ht="15" customHeight="1" x14ac:dyDescent="0.25">
      <c r="A473" s="1">
        <v>5</v>
      </c>
      <c r="B473" s="1"/>
      <c r="C473" t="s">
        <v>54</v>
      </c>
      <c r="D473" t="s">
        <v>993</v>
      </c>
      <c r="E473" t="s">
        <v>895</v>
      </c>
      <c r="F473">
        <v>30</v>
      </c>
      <c r="H473" t="s">
        <v>647</v>
      </c>
      <c r="I473">
        <v>0</v>
      </c>
      <c r="J473" t="s">
        <v>10</v>
      </c>
      <c r="K473" t="str">
        <f t="shared" si="7"/>
        <v>CHALLA-SILChalla Huk</v>
      </c>
    </row>
    <row r="474" spans="1:11" ht="15" customHeight="1" x14ac:dyDescent="0.25">
      <c r="A474" s="1">
        <v>5</v>
      </c>
      <c r="B474" s="1"/>
      <c r="C474" t="s">
        <v>54</v>
      </c>
      <c r="D474" t="s">
        <v>234</v>
      </c>
      <c r="E474" t="s">
        <v>722</v>
      </c>
      <c r="F474">
        <v>41</v>
      </c>
      <c r="H474" t="s">
        <v>647</v>
      </c>
      <c r="I474">
        <v>0</v>
      </c>
      <c r="J474" t="s">
        <v>10</v>
      </c>
      <c r="K474" t="str">
        <f t="shared" si="7"/>
        <v>CHALLA-SILCHALLA PLAIN</v>
      </c>
    </row>
    <row r="475" spans="1:11" ht="15" customHeight="1" x14ac:dyDescent="0.25">
      <c r="A475" s="1">
        <v>5</v>
      </c>
      <c r="B475" s="1"/>
      <c r="C475" t="s">
        <v>54</v>
      </c>
      <c r="D475" t="s">
        <v>467</v>
      </c>
      <c r="E475" t="s">
        <v>702</v>
      </c>
      <c r="F475">
        <v>32</v>
      </c>
      <c r="H475" t="s">
        <v>647</v>
      </c>
      <c r="I475">
        <v>0</v>
      </c>
      <c r="J475" t="s">
        <v>10</v>
      </c>
      <c r="K475" t="str">
        <f t="shared" si="7"/>
        <v>CHALLA-SILChalla Ring</v>
      </c>
    </row>
    <row r="476" spans="1:11" ht="15" customHeight="1" x14ac:dyDescent="0.25">
      <c r="A476" s="1">
        <v>5</v>
      </c>
      <c r="B476" s="1"/>
      <c r="C476" t="s">
        <v>54</v>
      </c>
      <c r="D476" t="s">
        <v>236</v>
      </c>
      <c r="E476" t="s">
        <v>685</v>
      </c>
      <c r="F476">
        <v>40</v>
      </c>
      <c r="H476" t="s">
        <v>647</v>
      </c>
      <c r="I476">
        <v>0</v>
      </c>
      <c r="J476" t="s">
        <v>10</v>
      </c>
      <c r="K476" t="str">
        <f t="shared" si="7"/>
        <v>CHALLA-SILChalla Ring (DC)</v>
      </c>
    </row>
    <row r="477" spans="1:11" ht="15" customHeight="1" x14ac:dyDescent="0.25">
      <c r="A477" s="1">
        <v>5</v>
      </c>
      <c r="B477" s="1"/>
      <c r="C477" t="s">
        <v>54</v>
      </c>
      <c r="D477" t="s">
        <v>14</v>
      </c>
      <c r="E477" t="s">
        <v>654</v>
      </c>
      <c r="F477">
        <v>35</v>
      </c>
      <c r="H477" t="s">
        <v>647</v>
      </c>
      <c r="I477">
        <v>0</v>
      </c>
      <c r="J477" t="s">
        <v>10</v>
      </c>
      <c r="K477" t="str">
        <f t="shared" si="7"/>
        <v>CHALLA-SILFancy</v>
      </c>
    </row>
    <row r="478" spans="1:11" ht="15" customHeight="1" x14ac:dyDescent="0.25">
      <c r="A478" s="1">
        <v>5</v>
      </c>
      <c r="B478" s="1"/>
      <c r="C478" t="s">
        <v>54</v>
      </c>
      <c r="D478" t="s">
        <v>238</v>
      </c>
      <c r="E478" t="s">
        <v>722</v>
      </c>
      <c r="F478">
        <v>41</v>
      </c>
      <c r="H478" t="s">
        <v>647</v>
      </c>
      <c r="I478">
        <v>0</v>
      </c>
      <c r="J478" t="s">
        <v>10</v>
      </c>
      <c r="K478" t="str">
        <f t="shared" si="7"/>
        <v>CHALLA-SILFancy (DC)</v>
      </c>
    </row>
    <row r="479" spans="1:11" ht="15" customHeight="1" x14ac:dyDescent="0.25">
      <c r="A479" s="1">
        <v>5</v>
      </c>
      <c r="B479" s="1"/>
      <c r="C479" t="s">
        <v>54</v>
      </c>
      <c r="D479" t="s">
        <v>235</v>
      </c>
      <c r="E479" t="s">
        <v>654</v>
      </c>
      <c r="F479">
        <v>35</v>
      </c>
      <c r="H479" t="s">
        <v>647</v>
      </c>
      <c r="I479">
        <v>0</v>
      </c>
      <c r="J479" t="s">
        <v>10</v>
      </c>
      <c r="K479" t="str">
        <f t="shared" si="7"/>
        <v>CHALLA-SILZUMAR</v>
      </c>
    </row>
    <row r="480" spans="1:11" ht="15" customHeight="1" x14ac:dyDescent="0.25">
      <c r="A480" s="1">
        <v>5</v>
      </c>
      <c r="B480" s="1"/>
      <c r="C480" t="s">
        <v>308</v>
      </c>
      <c r="D480" t="s">
        <v>309</v>
      </c>
      <c r="E480" t="s">
        <v>702</v>
      </c>
      <c r="F480">
        <v>32</v>
      </c>
      <c r="H480" t="s">
        <v>647</v>
      </c>
      <c r="I480">
        <v>0</v>
      </c>
      <c r="J480" t="s">
        <v>10</v>
      </c>
      <c r="K480" t="str">
        <f t="shared" si="7"/>
        <v>CHATRA-SILChatra</v>
      </c>
    </row>
    <row r="481" spans="1:11" ht="15" customHeight="1" x14ac:dyDescent="0.25">
      <c r="A481" s="1">
        <v>5</v>
      </c>
      <c r="B481" s="1"/>
      <c r="C481" t="s">
        <v>308</v>
      </c>
      <c r="D481" t="s">
        <v>994</v>
      </c>
      <c r="E481" t="s">
        <v>743</v>
      </c>
      <c r="F481">
        <v>100</v>
      </c>
      <c r="H481" t="s">
        <v>647</v>
      </c>
      <c r="I481">
        <v>0.01</v>
      </c>
      <c r="J481" t="s">
        <v>10</v>
      </c>
      <c r="K481" t="str">
        <f t="shared" si="7"/>
        <v>CHATRA-SILChatra-Stone</v>
      </c>
    </row>
    <row r="482" spans="1:11" ht="15" customHeight="1" x14ac:dyDescent="0.25">
      <c r="A482" s="1">
        <v>0</v>
      </c>
      <c r="B482" s="1"/>
      <c r="C482" t="s">
        <v>995</v>
      </c>
      <c r="D482" t="s">
        <v>996</v>
      </c>
      <c r="E482" t="s">
        <v>646</v>
      </c>
      <c r="F482">
        <v>0</v>
      </c>
      <c r="H482" t="s">
        <v>647</v>
      </c>
      <c r="I482">
        <v>0.01</v>
      </c>
      <c r="J482" t="s">
        <v>20</v>
      </c>
      <c r="K482" t="str">
        <f t="shared" si="7"/>
        <v>CHURA-SILChura (Sil)</v>
      </c>
    </row>
    <row r="483" spans="1:11" ht="15" customHeight="1" x14ac:dyDescent="0.25">
      <c r="A483" s="1">
        <v>0</v>
      </c>
      <c r="B483" s="1"/>
      <c r="C483" t="s">
        <v>997</v>
      </c>
      <c r="D483" t="s">
        <v>998</v>
      </c>
      <c r="E483" t="s">
        <v>657</v>
      </c>
      <c r="F483">
        <v>9</v>
      </c>
      <c r="H483" t="s">
        <v>647</v>
      </c>
      <c r="I483">
        <v>0</v>
      </c>
      <c r="J483" t="s">
        <v>10</v>
      </c>
      <c r="K483" t="str">
        <f t="shared" si="7"/>
        <v>CUST ORDER BULLION-SILROUND BULLION</v>
      </c>
    </row>
    <row r="484" spans="1:11" ht="15" customHeight="1" x14ac:dyDescent="0.25">
      <c r="A484" s="1">
        <v>0</v>
      </c>
      <c r="B484" s="1"/>
      <c r="C484" t="s">
        <v>999</v>
      </c>
      <c r="D484" t="s">
        <v>1000</v>
      </c>
      <c r="E484" t="s">
        <v>1001</v>
      </c>
      <c r="F484">
        <v>11</v>
      </c>
      <c r="H484" t="s">
        <v>749</v>
      </c>
      <c r="I484">
        <v>0</v>
      </c>
      <c r="J484" t="s">
        <v>20</v>
      </c>
      <c r="K484" t="str">
        <f t="shared" si="7"/>
        <v>CUSTOMER ORDER-SILANGATHI (G)</v>
      </c>
    </row>
    <row r="485" spans="1:11" ht="15" customHeight="1" x14ac:dyDescent="0.25">
      <c r="A485" s="1">
        <v>0</v>
      </c>
      <c r="B485" s="1"/>
      <c r="C485" t="s">
        <v>999</v>
      </c>
      <c r="D485" t="s">
        <v>1002</v>
      </c>
      <c r="E485" t="s">
        <v>1003</v>
      </c>
      <c r="F485">
        <v>9</v>
      </c>
      <c r="H485" t="s">
        <v>749</v>
      </c>
      <c r="I485">
        <v>0</v>
      </c>
      <c r="J485" t="s">
        <v>20</v>
      </c>
      <c r="K485" t="str">
        <f t="shared" si="7"/>
        <v>CUSTOMER ORDER-SILANGATHI (L)</v>
      </c>
    </row>
    <row r="486" spans="1:11" ht="15" customHeight="1" x14ac:dyDescent="0.25">
      <c r="A486" s="1">
        <v>0</v>
      </c>
      <c r="B486" s="1"/>
      <c r="C486" t="s">
        <v>999</v>
      </c>
      <c r="D486" t="s">
        <v>1004</v>
      </c>
      <c r="E486" t="s">
        <v>1005</v>
      </c>
      <c r="F486">
        <v>15</v>
      </c>
      <c r="H486" t="s">
        <v>749</v>
      </c>
      <c r="I486">
        <v>0</v>
      </c>
      <c r="J486" t="s">
        <v>20</v>
      </c>
      <c r="K486" t="str">
        <f t="shared" si="7"/>
        <v>CUSTOMER ORDER-SILANGATHI (PANCH DHATU)</v>
      </c>
    </row>
    <row r="487" spans="1:11" ht="15" customHeight="1" x14ac:dyDescent="0.25">
      <c r="A487" s="1">
        <v>0</v>
      </c>
      <c r="B487" s="1"/>
      <c r="C487" t="s">
        <v>999</v>
      </c>
      <c r="D487" t="s">
        <v>1006</v>
      </c>
      <c r="E487" t="s">
        <v>748</v>
      </c>
      <c r="F487">
        <v>8</v>
      </c>
      <c r="H487" t="s">
        <v>749</v>
      </c>
      <c r="I487">
        <v>0</v>
      </c>
      <c r="J487" t="s">
        <v>20</v>
      </c>
      <c r="K487" t="str">
        <f t="shared" si="7"/>
        <v>CUSTOMER ORDER-SILANGATHI (SIMPLE)</v>
      </c>
    </row>
    <row r="488" spans="1:11" ht="15" customHeight="1" x14ac:dyDescent="0.25">
      <c r="A488" s="1">
        <v>0</v>
      </c>
      <c r="B488" s="1"/>
      <c r="C488" t="s">
        <v>999</v>
      </c>
      <c r="D488" t="s">
        <v>1007</v>
      </c>
      <c r="E488" t="s">
        <v>748</v>
      </c>
      <c r="F488">
        <v>8</v>
      </c>
      <c r="H488" t="s">
        <v>749</v>
      </c>
      <c r="I488">
        <v>0</v>
      </c>
      <c r="J488" t="s">
        <v>20</v>
      </c>
      <c r="K488" t="str">
        <f t="shared" si="7"/>
        <v>CUSTOMER ORDER-SILANGATHI COPPER (G)</v>
      </c>
    </row>
    <row r="489" spans="1:11" ht="15" customHeight="1" x14ac:dyDescent="0.25">
      <c r="A489" s="1">
        <v>0</v>
      </c>
      <c r="B489" s="1"/>
      <c r="C489" t="s">
        <v>999</v>
      </c>
      <c r="D489" t="s">
        <v>1008</v>
      </c>
      <c r="E489" t="s">
        <v>1003</v>
      </c>
      <c r="F489">
        <v>9</v>
      </c>
      <c r="H489" t="s">
        <v>749</v>
      </c>
      <c r="I489">
        <v>0</v>
      </c>
      <c r="J489" t="s">
        <v>20</v>
      </c>
      <c r="K489" t="str">
        <f t="shared" si="7"/>
        <v>CUSTOMER ORDER-SILANGATHI OTIV</v>
      </c>
    </row>
    <row r="490" spans="1:11" ht="15" customHeight="1" x14ac:dyDescent="0.25">
      <c r="A490" s="1">
        <v>0</v>
      </c>
      <c r="B490" s="1"/>
      <c r="C490" t="s">
        <v>999</v>
      </c>
      <c r="D490" t="s">
        <v>1009</v>
      </c>
      <c r="E490" t="s">
        <v>1010</v>
      </c>
      <c r="F490">
        <v>39</v>
      </c>
      <c r="H490" t="s">
        <v>647</v>
      </c>
      <c r="I490">
        <v>0</v>
      </c>
      <c r="J490" t="s">
        <v>10</v>
      </c>
      <c r="K490" t="str">
        <f t="shared" si="7"/>
        <v>CUSTOMER ORDER-SILBHARIV TODE</v>
      </c>
    </row>
    <row r="491" spans="1:11" ht="15" customHeight="1" x14ac:dyDescent="0.25">
      <c r="A491" s="1">
        <v>0</v>
      </c>
      <c r="B491" s="1"/>
      <c r="C491" t="s">
        <v>999</v>
      </c>
      <c r="D491" t="s">
        <v>1011</v>
      </c>
      <c r="E491" t="s">
        <v>896</v>
      </c>
      <c r="F491">
        <v>28</v>
      </c>
      <c r="H491" t="s">
        <v>647</v>
      </c>
      <c r="I491">
        <v>0</v>
      </c>
      <c r="J491" t="s">
        <v>10</v>
      </c>
      <c r="K491" t="str">
        <f t="shared" si="7"/>
        <v>CUSTOMER ORDER-SILBHARIVMURTI</v>
      </c>
    </row>
    <row r="492" spans="1:11" ht="15" customHeight="1" x14ac:dyDescent="0.25">
      <c r="A492" s="1">
        <v>0</v>
      </c>
      <c r="B492" s="1"/>
      <c r="C492" t="s">
        <v>999</v>
      </c>
      <c r="D492" t="s">
        <v>1012</v>
      </c>
      <c r="E492" t="s">
        <v>877</v>
      </c>
      <c r="F492">
        <v>33</v>
      </c>
      <c r="H492" t="s">
        <v>647</v>
      </c>
      <c r="I492">
        <v>0</v>
      </c>
      <c r="J492" t="s">
        <v>10</v>
      </c>
      <c r="K492" t="str">
        <f t="shared" si="7"/>
        <v>CUSTOMER ORDER-SILBHARIVMURTI (S)</v>
      </c>
    </row>
    <row r="493" spans="1:11" ht="15" customHeight="1" x14ac:dyDescent="0.25">
      <c r="A493" s="1">
        <v>0</v>
      </c>
      <c r="B493" s="1"/>
      <c r="C493" t="s">
        <v>999</v>
      </c>
      <c r="D493" t="s">
        <v>1013</v>
      </c>
      <c r="E493" t="s">
        <v>685</v>
      </c>
      <c r="F493">
        <v>40</v>
      </c>
      <c r="H493" t="s">
        <v>647</v>
      </c>
      <c r="I493">
        <v>0</v>
      </c>
      <c r="J493" t="s">
        <v>10</v>
      </c>
      <c r="K493" t="str">
        <f t="shared" si="7"/>
        <v>CUSTOMER ORDER-SILBHARIVMURTI 925</v>
      </c>
    </row>
    <row r="494" spans="1:11" ht="15" customHeight="1" x14ac:dyDescent="0.25">
      <c r="A494" s="1">
        <v>0</v>
      </c>
      <c r="B494" s="1"/>
      <c r="C494" t="s">
        <v>999</v>
      </c>
      <c r="D494" t="s">
        <v>1014</v>
      </c>
      <c r="E494" t="s">
        <v>685</v>
      </c>
      <c r="F494">
        <v>40</v>
      </c>
      <c r="H494" t="s">
        <v>647</v>
      </c>
      <c r="I494">
        <v>0</v>
      </c>
      <c r="J494" t="s">
        <v>10</v>
      </c>
      <c r="K494" t="str">
        <f t="shared" si="7"/>
        <v>CUSTOMER ORDER-SILBRASLATE</v>
      </c>
    </row>
    <row r="495" spans="1:11" ht="15" customHeight="1" x14ac:dyDescent="0.25">
      <c r="A495" s="1">
        <v>0</v>
      </c>
      <c r="B495" s="1"/>
      <c r="C495" t="s">
        <v>999</v>
      </c>
      <c r="D495" t="s">
        <v>13</v>
      </c>
      <c r="E495" t="s">
        <v>702</v>
      </c>
      <c r="F495">
        <v>32</v>
      </c>
      <c r="H495" t="s">
        <v>647</v>
      </c>
      <c r="I495">
        <v>0</v>
      </c>
      <c r="J495" t="s">
        <v>10</v>
      </c>
      <c r="K495" t="str">
        <f t="shared" si="7"/>
        <v>CUSTOMER ORDER-SILCHAIN</v>
      </c>
    </row>
    <row r="496" spans="1:11" ht="15" customHeight="1" x14ac:dyDescent="0.25">
      <c r="A496" s="1">
        <v>0</v>
      </c>
      <c r="B496" s="1"/>
      <c r="C496" t="s">
        <v>999</v>
      </c>
      <c r="D496" t="s">
        <v>1015</v>
      </c>
      <c r="E496" t="s">
        <v>702</v>
      </c>
      <c r="F496">
        <v>32</v>
      </c>
      <c r="H496" t="s">
        <v>647</v>
      </c>
      <c r="I496">
        <v>0</v>
      </c>
      <c r="J496" t="s">
        <v>10</v>
      </c>
      <c r="K496" t="str">
        <f t="shared" si="7"/>
        <v>CUSTOMER ORDER-SILCHATRA</v>
      </c>
    </row>
    <row r="497" spans="1:11" ht="15" customHeight="1" x14ac:dyDescent="0.25">
      <c r="A497" s="1">
        <v>0</v>
      </c>
      <c r="B497" s="1"/>
      <c r="C497" t="s">
        <v>999</v>
      </c>
      <c r="D497" t="s">
        <v>1016</v>
      </c>
      <c r="E497" t="s">
        <v>1017</v>
      </c>
      <c r="F497">
        <v>4.5</v>
      </c>
      <c r="H497" t="s">
        <v>749</v>
      </c>
      <c r="I497">
        <v>0</v>
      </c>
      <c r="J497" t="s">
        <v>20</v>
      </c>
      <c r="K497" t="str">
        <f t="shared" si="7"/>
        <v>CUSTOMER ORDER-SILD.PAAT (SIZE 1 ALL WT)</v>
      </c>
    </row>
    <row r="498" spans="1:11" ht="15" customHeight="1" x14ac:dyDescent="0.25">
      <c r="A498" s="1">
        <v>0</v>
      </c>
      <c r="B498" s="1"/>
      <c r="C498" t="s">
        <v>999</v>
      </c>
      <c r="D498" t="s">
        <v>1018</v>
      </c>
      <c r="E498" t="s">
        <v>1019</v>
      </c>
      <c r="F498">
        <v>6</v>
      </c>
      <c r="H498" t="s">
        <v>749</v>
      </c>
      <c r="I498">
        <v>0</v>
      </c>
      <c r="J498" t="s">
        <v>20</v>
      </c>
      <c r="K498" t="str">
        <f t="shared" si="7"/>
        <v>CUSTOMER ORDER-SILD.PAAT (SIZE 2 ALL WT)</v>
      </c>
    </row>
    <row r="499" spans="1:11" ht="15" customHeight="1" x14ac:dyDescent="0.25">
      <c r="A499" s="1">
        <v>0</v>
      </c>
      <c r="B499" s="1"/>
      <c r="C499" t="s">
        <v>999</v>
      </c>
      <c r="D499" t="s">
        <v>1020</v>
      </c>
      <c r="E499" t="s">
        <v>654</v>
      </c>
      <c r="F499">
        <v>35</v>
      </c>
      <c r="H499" t="s">
        <v>647</v>
      </c>
      <c r="I499">
        <v>0</v>
      </c>
      <c r="J499" t="s">
        <v>10</v>
      </c>
      <c r="K499" t="str">
        <f t="shared" si="7"/>
        <v>CUSTOMER ORDER-SILDABI</v>
      </c>
    </row>
    <row r="500" spans="1:11" ht="15" customHeight="1" x14ac:dyDescent="0.25">
      <c r="A500" s="1">
        <v>0</v>
      </c>
      <c r="B500" s="1"/>
      <c r="C500" t="s">
        <v>999</v>
      </c>
      <c r="D500" t="s">
        <v>1021</v>
      </c>
      <c r="E500" t="s">
        <v>702</v>
      </c>
      <c r="F500">
        <v>32</v>
      </c>
      <c r="H500" t="s">
        <v>647</v>
      </c>
      <c r="I500">
        <v>0</v>
      </c>
      <c r="J500" t="s">
        <v>10</v>
      </c>
      <c r="K500" t="str">
        <f t="shared" si="7"/>
        <v>CUSTOMER ORDER-SILDEV-DIVA</v>
      </c>
    </row>
    <row r="501" spans="1:11" ht="15" customHeight="1" x14ac:dyDescent="0.25">
      <c r="A501" s="1">
        <v>0</v>
      </c>
      <c r="B501" s="1"/>
      <c r="C501" t="s">
        <v>999</v>
      </c>
      <c r="D501" t="s">
        <v>1022</v>
      </c>
      <c r="E501" t="s">
        <v>662</v>
      </c>
      <c r="F501">
        <v>18</v>
      </c>
      <c r="H501" t="s">
        <v>647</v>
      </c>
      <c r="I501">
        <v>0</v>
      </c>
      <c r="J501" t="s">
        <v>10</v>
      </c>
      <c r="K501" t="str">
        <f t="shared" si="7"/>
        <v>CUSTOMER ORDER-SILDEVACHE PAAT</v>
      </c>
    </row>
    <row r="502" spans="1:11" ht="15" customHeight="1" x14ac:dyDescent="0.25">
      <c r="A502" s="1">
        <v>0</v>
      </c>
      <c r="B502" s="1"/>
      <c r="C502" t="s">
        <v>999</v>
      </c>
      <c r="D502" t="s">
        <v>1023</v>
      </c>
      <c r="E502" t="s">
        <v>895</v>
      </c>
      <c r="F502">
        <v>30</v>
      </c>
      <c r="H502" t="s">
        <v>647</v>
      </c>
      <c r="I502">
        <v>0</v>
      </c>
      <c r="J502" t="s">
        <v>10</v>
      </c>
      <c r="K502" t="str">
        <f t="shared" si="7"/>
        <v>CUSTOMER ORDER-SILDEVACHE PAAT (TP)</v>
      </c>
    </row>
    <row r="503" spans="1:11" ht="15" customHeight="1" x14ac:dyDescent="0.25">
      <c r="A503" s="1">
        <v>0</v>
      </c>
      <c r="B503" s="1"/>
      <c r="C503" t="s">
        <v>999</v>
      </c>
      <c r="D503" t="s">
        <v>1024</v>
      </c>
      <c r="E503" t="s">
        <v>1025</v>
      </c>
      <c r="F503">
        <v>15</v>
      </c>
      <c r="H503" t="s">
        <v>647</v>
      </c>
      <c r="I503">
        <v>0</v>
      </c>
      <c r="J503" t="s">
        <v>10</v>
      </c>
      <c r="K503" t="str">
        <f t="shared" si="7"/>
        <v>CUSTOMER ORDER-SILDEVACHE-TAK</v>
      </c>
    </row>
    <row r="504" spans="1:11" ht="15" customHeight="1" x14ac:dyDescent="0.25">
      <c r="A504" s="1">
        <v>0</v>
      </c>
      <c r="B504" s="1"/>
      <c r="C504" t="s">
        <v>999</v>
      </c>
      <c r="D504" t="s">
        <v>344</v>
      </c>
      <c r="E504" t="s">
        <v>1026</v>
      </c>
      <c r="F504">
        <v>27</v>
      </c>
      <c r="H504" t="s">
        <v>647</v>
      </c>
      <c r="I504">
        <v>0</v>
      </c>
      <c r="J504" t="s">
        <v>10</v>
      </c>
      <c r="K504" t="str">
        <f t="shared" si="7"/>
        <v>CUSTOMER ORDER-SILKADA</v>
      </c>
    </row>
    <row r="505" spans="1:11" ht="15" customHeight="1" x14ac:dyDescent="0.25">
      <c r="A505" s="1">
        <v>0</v>
      </c>
      <c r="B505" s="1"/>
      <c r="C505" t="s">
        <v>999</v>
      </c>
      <c r="D505" t="s">
        <v>1027</v>
      </c>
      <c r="E505" t="s">
        <v>895</v>
      </c>
      <c r="F505">
        <v>30</v>
      </c>
      <c r="H505" t="s">
        <v>647</v>
      </c>
      <c r="I505">
        <v>0</v>
      </c>
      <c r="J505" t="s">
        <v>10</v>
      </c>
      <c r="K505" t="str">
        <f t="shared" si="7"/>
        <v>CUSTOMER ORDER-SILKAMBAR PATTA</v>
      </c>
    </row>
    <row r="506" spans="1:11" ht="15" customHeight="1" x14ac:dyDescent="0.25">
      <c r="A506" s="1">
        <v>0</v>
      </c>
      <c r="B506" s="1"/>
      <c r="C506" t="s">
        <v>999</v>
      </c>
      <c r="D506" t="s">
        <v>1028</v>
      </c>
      <c r="E506" t="s">
        <v>895</v>
      </c>
      <c r="F506">
        <v>30</v>
      </c>
      <c r="H506" t="s">
        <v>647</v>
      </c>
      <c r="I506">
        <v>0</v>
      </c>
      <c r="J506" t="s">
        <v>10</v>
      </c>
      <c r="K506" t="str">
        <f t="shared" si="7"/>
        <v>CUSTOMER ORDER-SILKARDODA</v>
      </c>
    </row>
    <row r="507" spans="1:11" ht="15" customHeight="1" x14ac:dyDescent="0.25">
      <c r="A507" s="1">
        <v>0</v>
      </c>
      <c r="B507" s="1"/>
      <c r="C507" t="s">
        <v>999</v>
      </c>
      <c r="D507" t="s">
        <v>1029</v>
      </c>
      <c r="E507" t="s">
        <v>702</v>
      </c>
      <c r="F507">
        <v>32</v>
      </c>
      <c r="H507" t="s">
        <v>647</v>
      </c>
      <c r="I507">
        <v>0</v>
      </c>
      <c r="J507" t="s">
        <v>10</v>
      </c>
      <c r="K507" t="str">
        <f t="shared" si="7"/>
        <v>CUSTOMER ORDER-SILKUM KUM ITEM</v>
      </c>
    </row>
    <row r="508" spans="1:11" ht="15" customHeight="1" x14ac:dyDescent="0.25">
      <c r="A508" s="1">
        <v>0</v>
      </c>
      <c r="B508" s="1"/>
      <c r="C508" t="s">
        <v>999</v>
      </c>
      <c r="D508" t="s">
        <v>1030</v>
      </c>
      <c r="E508" t="s">
        <v>1031</v>
      </c>
      <c r="F508">
        <v>42</v>
      </c>
      <c r="H508" t="s">
        <v>647</v>
      </c>
      <c r="I508">
        <v>0</v>
      </c>
      <c r="J508" t="s">
        <v>10</v>
      </c>
      <c r="K508" t="str">
        <f t="shared" si="7"/>
        <v>CUSTOMER ORDER-SILLING AND TAIET</v>
      </c>
    </row>
    <row r="509" spans="1:11" ht="15" customHeight="1" x14ac:dyDescent="0.25">
      <c r="A509" s="1">
        <v>0</v>
      </c>
      <c r="B509" s="1"/>
      <c r="C509" t="s">
        <v>999</v>
      </c>
      <c r="D509" t="s">
        <v>1032</v>
      </c>
      <c r="E509" t="s">
        <v>877</v>
      </c>
      <c r="F509">
        <v>33</v>
      </c>
      <c r="H509" t="s">
        <v>647</v>
      </c>
      <c r="I509">
        <v>0</v>
      </c>
      <c r="J509" t="s">
        <v>10</v>
      </c>
      <c r="K509" t="str">
        <f t="shared" si="7"/>
        <v>CUSTOMER ORDER-SILMEKHALA</v>
      </c>
    </row>
    <row r="510" spans="1:11" ht="15" customHeight="1" x14ac:dyDescent="0.25">
      <c r="A510" s="1">
        <v>0</v>
      </c>
      <c r="B510" s="1"/>
      <c r="C510" t="s">
        <v>999</v>
      </c>
      <c r="D510" t="s">
        <v>1033</v>
      </c>
      <c r="E510" t="s">
        <v>877</v>
      </c>
      <c r="F510">
        <v>33</v>
      </c>
      <c r="H510" t="s">
        <v>647</v>
      </c>
      <c r="I510">
        <v>0</v>
      </c>
      <c r="J510" t="s">
        <v>10</v>
      </c>
      <c r="K510" t="str">
        <f t="shared" si="7"/>
        <v>CUSTOMER ORDER-SILMUKHAVATA</v>
      </c>
    </row>
    <row r="511" spans="1:11" ht="15" customHeight="1" x14ac:dyDescent="0.25">
      <c r="A511" s="1">
        <v>0</v>
      </c>
      <c r="B511" s="1"/>
      <c r="C511" t="s">
        <v>999</v>
      </c>
      <c r="D511" t="s">
        <v>1034</v>
      </c>
      <c r="E511" t="s">
        <v>654</v>
      </c>
      <c r="F511">
        <v>35</v>
      </c>
      <c r="H511" t="s">
        <v>647</v>
      </c>
      <c r="I511">
        <v>0</v>
      </c>
      <c r="J511" t="s">
        <v>10</v>
      </c>
      <c r="K511" t="str">
        <f t="shared" si="7"/>
        <v>CUSTOMER ORDER-SILMUKUT</v>
      </c>
    </row>
    <row r="512" spans="1:11" ht="15" customHeight="1" x14ac:dyDescent="0.25">
      <c r="A512" s="1">
        <v>0</v>
      </c>
      <c r="B512" s="1"/>
      <c r="C512" t="s">
        <v>999</v>
      </c>
      <c r="D512" t="s">
        <v>1035</v>
      </c>
      <c r="E512" t="s">
        <v>654</v>
      </c>
      <c r="F512">
        <v>35</v>
      </c>
      <c r="H512" t="s">
        <v>647</v>
      </c>
      <c r="I512">
        <v>0</v>
      </c>
      <c r="J512" t="s">
        <v>10</v>
      </c>
      <c r="K512" t="str">
        <f t="shared" si="7"/>
        <v>CUSTOMER ORDER-SILORNAMENTS</v>
      </c>
    </row>
    <row r="513" spans="1:11" ht="15" customHeight="1" x14ac:dyDescent="0.25">
      <c r="A513" s="1">
        <v>0</v>
      </c>
      <c r="B513" s="1"/>
      <c r="C513" t="s">
        <v>999</v>
      </c>
      <c r="D513" t="s">
        <v>231</v>
      </c>
      <c r="E513" t="s">
        <v>895</v>
      </c>
      <c r="F513">
        <v>30</v>
      </c>
      <c r="H513" t="s">
        <v>647</v>
      </c>
      <c r="I513">
        <v>0</v>
      </c>
      <c r="J513" t="s">
        <v>10</v>
      </c>
      <c r="K513" t="str">
        <f t="shared" si="7"/>
        <v>CUSTOMER ORDER-SILOTHER</v>
      </c>
    </row>
    <row r="514" spans="1:11" ht="15" customHeight="1" x14ac:dyDescent="0.25">
      <c r="A514" s="1">
        <v>0</v>
      </c>
      <c r="B514" s="1"/>
      <c r="C514" t="s">
        <v>999</v>
      </c>
      <c r="D514" t="s">
        <v>1036</v>
      </c>
      <c r="E514" t="s">
        <v>654</v>
      </c>
      <c r="F514">
        <v>35</v>
      </c>
      <c r="H514" t="s">
        <v>647</v>
      </c>
      <c r="I514">
        <v>0</v>
      </c>
      <c r="J514" t="s">
        <v>10</v>
      </c>
      <c r="K514" t="str">
        <f t="shared" si="7"/>
        <v>CUSTOMER ORDER-SILPADUKA</v>
      </c>
    </row>
    <row r="515" spans="1:11" ht="15" customHeight="1" x14ac:dyDescent="0.25">
      <c r="A515" s="1">
        <v>0</v>
      </c>
      <c r="B515" s="1"/>
      <c r="C515" t="s">
        <v>999</v>
      </c>
      <c r="D515" t="s">
        <v>11</v>
      </c>
      <c r="E515" t="s">
        <v>1026</v>
      </c>
      <c r="F515">
        <v>27</v>
      </c>
      <c r="H515" t="s">
        <v>647</v>
      </c>
      <c r="I515">
        <v>0</v>
      </c>
      <c r="J515" t="s">
        <v>10</v>
      </c>
      <c r="K515" t="str">
        <f t="shared" si="7"/>
        <v>CUSTOMER ORDER-SILPAYAL</v>
      </c>
    </row>
    <row r="516" spans="1:11" ht="15" customHeight="1" x14ac:dyDescent="0.25">
      <c r="A516" s="1">
        <v>0</v>
      </c>
      <c r="B516" s="1"/>
      <c r="C516" t="s">
        <v>999</v>
      </c>
      <c r="D516" t="s">
        <v>1037</v>
      </c>
      <c r="E516" t="s">
        <v>9</v>
      </c>
      <c r="F516">
        <v>0</v>
      </c>
      <c r="H516" t="s">
        <v>9</v>
      </c>
      <c r="I516">
        <v>0</v>
      </c>
      <c r="J516" t="s">
        <v>9</v>
      </c>
      <c r="K516" t="str">
        <f t="shared" si="7"/>
        <v>CUSTOMER ORDER-SILPENDEMT (PANCH DHATU)</v>
      </c>
    </row>
    <row r="517" spans="1:11" ht="15" customHeight="1" x14ac:dyDescent="0.25">
      <c r="A517" s="1">
        <v>0</v>
      </c>
      <c r="B517" s="1"/>
      <c r="C517" t="s">
        <v>999</v>
      </c>
      <c r="D517" t="s">
        <v>1038</v>
      </c>
      <c r="E517" t="s">
        <v>751</v>
      </c>
      <c r="F517">
        <v>10</v>
      </c>
      <c r="H517" t="s">
        <v>749</v>
      </c>
      <c r="I517">
        <v>0</v>
      </c>
      <c r="J517" t="s">
        <v>20</v>
      </c>
      <c r="K517" t="str">
        <f t="shared" si="7"/>
        <v>CUSTOMER ORDER-SILPENDENT</v>
      </c>
    </row>
    <row r="518" spans="1:11" ht="15" customHeight="1" x14ac:dyDescent="0.25">
      <c r="A518" s="1">
        <v>0</v>
      </c>
      <c r="B518" s="1"/>
      <c r="C518" t="s">
        <v>999</v>
      </c>
      <c r="D518" t="s">
        <v>1039</v>
      </c>
      <c r="E518" t="s">
        <v>9</v>
      </c>
      <c r="F518">
        <v>0</v>
      </c>
      <c r="H518" t="s">
        <v>9</v>
      </c>
      <c r="I518">
        <v>0</v>
      </c>
      <c r="J518" t="s">
        <v>9</v>
      </c>
      <c r="K518" t="str">
        <f t="shared" si="7"/>
        <v>CUSTOMER ORDER-SILPENDENT (PANCH DHATU)</v>
      </c>
    </row>
    <row r="519" spans="1:11" ht="15" customHeight="1" x14ac:dyDescent="0.25">
      <c r="A519" s="1">
        <v>0</v>
      </c>
      <c r="B519" s="1"/>
      <c r="C519" t="s">
        <v>999</v>
      </c>
      <c r="D519" t="s">
        <v>1040</v>
      </c>
      <c r="E519" t="s">
        <v>748</v>
      </c>
      <c r="F519">
        <v>8</v>
      </c>
      <c r="H519" t="s">
        <v>749</v>
      </c>
      <c r="I519">
        <v>0</v>
      </c>
      <c r="J519" t="s">
        <v>20</v>
      </c>
      <c r="K519" t="str">
        <f t="shared" si="7"/>
        <v>CUSTOMER ORDER-SILPENDENT SIMPLE</v>
      </c>
    </row>
    <row r="520" spans="1:11" ht="15" customHeight="1" x14ac:dyDescent="0.25">
      <c r="A520" s="1">
        <v>0</v>
      </c>
      <c r="B520" s="1"/>
      <c r="C520" t="s">
        <v>999</v>
      </c>
      <c r="D520" t="s">
        <v>1041</v>
      </c>
      <c r="E520" t="s">
        <v>895</v>
      </c>
      <c r="F520">
        <v>30</v>
      </c>
      <c r="H520" t="s">
        <v>647</v>
      </c>
      <c r="I520">
        <v>0</v>
      </c>
      <c r="J520" t="s">
        <v>10</v>
      </c>
      <c r="K520" t="str">
        <f t="shared" si="7"/>
        <v>CUSTOMER ORDER-SILPOKALMURTI</v>
      </c>
    </row>
    <row r="521" spans="1:11" ht="15" customHeight="1" x14ac:dyDescent="0.25">
      <c r="A521" s="1">
        <v>0</v>
      </c>
      <c r="B521" s="1"/>
      <c r="C521" t="s">
        <v>999</v>
      </c>
      <c r="D521" t="s">
        <v>1042</v>
      </c>
      <c r="E521" t="s">
        <v>895</v>
      </c>
      <c r="F521">
        <v>30</v>
      </c>
      <c r="H521" t="s">
        <v>647</v>
      </c>
      <c r="I521">
        <v>0</v>
      </c>
      <c r="J521" t="s">
        <v>10</v>
      </c>
      <c r="K521" t="str">
        <f t="shared" ref="K521:K584" si="8">C521&amp;D521</f>
        <v>CUSTOMER ORDER-SILPOOJA ITEM</v>
      </c>
    </row>
    <row r="522" spans="1:11" ht="15" customHeight="1" x14ac:dyDescent="0.25">
      <c r="A522" s="1">
        <v>0</v>
      </c>
      <c r="B522" s="1"/>
      <c r="C522" t="s">
        <v>999</v>
      </c>
      <c r="D522" t="s">
        <v>998</v>
      </c>
      <c r="E522" t="s">
        <v>657</v>
      </c>
      <c r="F522">
        <v>9</v>
      </c>
      <c r="H522" t="s">
        <v>647</v>
      </c>
      <c r="I522">
        <v>0</v>
      </c>
      <c r="J522" t="s">
        <v>10</v>
      </c>
      <c r="K522" t="str">
        <f t="shared" si="8"/>
        <v>CUSTOMER ORDER-SILROUND BULLION</v>
      </c>
    </row>
    <row r="523" spans="1:11" ht="15" customHeight="1" x14ac:dyDescent="0.25">
      <c r="A523" s="1">
        <v>0</v>
      </c>
      <c r="B523" s="1"/>
      <c r="C523" t="s">
        <v>999</v>
      </c>
      <c r="D523" t="s">
        <v>865</v>
      </c>
      <c r="E523" t="s">
        <v>702</v>
      </c>
      <c r="F523">
        <v>32</v>
      </c>
      <c r="H523" t="s">
        <v>647</v>
      </c>
      <c r="I523">
        <v>0</v>
      </c>
      <c r="J523" t="s">
        <v>10</v>
      </c>
      <c r="K523" t="str">
        <f t="shared" si="8"/>
        <v>CUSTOMER ORDER-SILSAMAI</v>
      </c>
    </row>
    <row r="524" spans="1:11" ht="15" customHeight="1" x14ac:dyDescent="0.25">
      <c r="A524" s="1">
        <v>0</v>
      </c>
      <c r="B524" s="1"/>
      <c r="C524" t="s">
        <v>999</v>
      </c>
      <c r="D524" t="s">
        <v>871</v>
      </c>
      <c r="E524" t="s">
        <v>1026</v>
      </c>
      <c r="F524">
        <v>27</v>
      </c>
      <c r="H524" t="s">
        <v>647</v>
      </c>
      <c r="I524">
        <v>0</v>
      </c>
      <c r="J524" t="s">
        <v>10</v>
      </c>
      <c r="K524" t="str">
        <f t="shared" si="8"/>
        <v>CUSTOMER ORDER-SILTABAK</v>
      </c>
    </row>
    <row r="525" spans="1:11" ht="15" customHeight="1" x14ac:dyDescent="0.25">
      <c r="A525" s="1">
        <v>0</v>
      </c>
      <c r="B525" s="1"/>
      <c r="C525" t="s">
        <v>999</v>
      </c>
      <c r="D525" t="s">
        <v>1043</v>
      </c>
      <c r="E525" t="s">
        <v>725</v>
      </c>
      <c r="F525">
        <v>34</v>
      </c>
      <c r="H525" t="s">
        <v>647</v>
      </c>
      <c r="I525">
        <v>0</v>
      </c>
      <c r="J525" t="s">
        <v>10</v>
      </c>
      <c r="K525" t="str">
        <f t="shared" si="8"/>
        <v>CUSTOMER ORDER-SILTODA</v>
      </c>
    </row>
    <row r="526" spans="1:11" ht="15" customHeight="1" x14ac:dyDescent="0.25">
      <c r="A526" s="1">
        <v>0</v>
      </c>
      <c r="B526" s="1"/>
      <c r="C526" t="s">
        <v>999</v>
      </c>
      <c r="D526" t="s">
        <v>1044</v>
      </c>
      <c r="E526" t="s">
        <v>1045</v>
      </c>
      <c r="F526">
        <v>12</v>
      </c>
      <c r="H526" t="s">
        <v>647</v>
      </c>
      <c r="I526">
        <v>0</v>
      </c>
      <c r="J526" t="s">
        <v>10</v>
      </c>
      <c r="K526" t="str">
        <f t="shared" si="8"/>
        <v>CUSTOMER ORDER-SILUTENSILS</v>
      </c>
    </row>
    <row r="527" spans="1:11" ht="15" customHeight="1" x14ac:dyDescent="0.25">
      <c r="A527" s="1">
        <v>0</v>
      </c>
      <c r="B527" s="1"/>
      <c r="C527" t="s">
        <v>999</v>
      </c>
      <c r="D527" t="s">
        <v>1046</v>
      </c>
      <c r="E527" t="s">
        <v>702</v>
      </c>
      <c r="F527">
        <v>32</v>
      </c>
      <c r="H527" t="s">
        <v>647</v>
      </c>
      <c r="I527">
        <v>0</v>
      </c>
      <c r="J527" t="s">
        <v>10</v>
      </c>
      <c r="K527" t="str">
        <f t="shared" si="8"/>
        <v>CUSTOMER ORDER-SILUTENSILS-K</v>
      </c>
    </row>
    <row r="528" spans="1:11" ht="15" customHeight="1" x14ac:dyDescent="0.25">
      <c r="A528" s="1">
        <v>0</v>
      </c>
      <c r="B528" s="1"/>
      <c r="C528" t="s">
        <v>999</v>
      </c>
      <c r="D528" t="s">
        <v>1047</v>
      </c>
      <c r="E528" t="s">
        <v>683</v>
      </c>
      <c r="F528">
        <v>37</v>
      </c>
      <c r="H528" t="s">
        <v>647</v>
      </c>
      <c r="I528">
        <v>0</v>
      </c>
      <c r="J528" t="s">
        <v>10</v>
      </c>
      <c r="K528" t="str">
        <f t="shared" si="8"/>
        <v>CUSTOMER ORDER-SILVALE</v>
      </c>
    </row>
    <row r="529" spans="1:11" ht="15" customHeight="1" x14ac:dyDescent="0.25">
      <c r="A529" s="1">
        <v>0</v>
      </c>
      <c r="B529" s="1"/>
      <c r="C529" t="s">
        <v>999</v>
      </c>
      <c r="D529" t="s">
        <v>1048</v>
      </c>
      <c r="E529" t="s">
        <v>1049</v>
      </c>
      <c r="F529">
        <v>10</v>
      </c>
      <c r="H529" t="s">
        <v>647</v>
      </c>
      <c r="I529">
        <v>0</v>
      </c>
      <c r="J529" t="s">
        <v>10</v>
      </c>
      <c r="K529" t="str">
        <f t="shared" si="8"/>
        <v>CUSTOMER ORDER-SILW10</v>
      </c>
    </row>
    <row r="530" spans="1:11" ht="15" customHeight="1" x14ac:dyDescent="0.25">
      <c r="A530" s="1">
        <v>0</v>
      </c>
      <c r="B530" s="1"/>
      <c r="C530" t="s">
        <v>999</v>
      </c>
      <c r="D530" t="s">
        <v>1050</v>
      </c>
      <c r="E530" t="s">
        <v>743</v>
      </c>
      <c r="F530">
        <v>100</v>
      </c>
      <c r="H530" t="s">
        <v>647</v>
      </c>
      <c r="I530">
        <v>0.01</v>
      </c>
      <c r="J530" t="s">
        <v>10</v>
      </c>
      <c r="K530" t="str">
        <f t="shared" si="8"/>
        <v>CUSTOMER ORDER-SILW100</v>
      </c>
    </row>
    <row r="531" spans="1:11" ht="15" customHeight="1" x14ac:dyDescent="0.25">
      <c r="A531" s="1">
        <v>0</v>
      </c>
      <c r="B531" s="1"/>
      <c r="C531" t="s">
        <v>999</v>
      </c>
      <c r="D531" t="s">
        <v>1051</v>
      </c>
      <c r="E531" t="s">
        <v>1025</v>
      </c>
      <c r="F531">
        <v>15</v>
      </c>
      <c r="H531" t="s">
        <v>647</v>
      </c>
      <c r="I531">
        <v>0</v>
      </c>
      <c r="J531" t="s">
        <v>10</v>
      </c>
      <c r="K531" t="str">
        <f t="shared" si="8"/>
        <v>CUSTOMER ORDER-SILW15</v>
      </c>
    </row>
    <row r="532" spans="1:11" ht="15" customHeight="1" x14ac:dyDescent="0.25">
      <c r="A532" s="1">
        <v>0</v>
      </c>
      <c r="B532" s="1"/>
      <c r="C532" t="s">
        <v>999</v>
      </c>
      <c r="D532" t="s">
        <v>1052</v>
      </c>
      <c r="E532" t="s">
        <v>1053</v>
      </c>
      <c r="F532">
        <v>20</v>
      </c>
      <c r="H532" t="s">
        <v>647</v>
      </c>
      <c r="I532">
        <v>0</v>
      </c>
      <c r="J532" t="s">
        <v>10</v>
      </c>
      <c r="K532" t="str">
        <f t="shared" si="8"/>
        <v>CUSTOMER ORDER-SILW20</v>
      </c>
    </row>
    <row r="533" spans="1:11" ht="15" customHeight="1" x14ac:dyDescent="0.25">
      <c r="A533" s="1">
        <v>0</v>
      </c>
      <c r="B533" s="1"/>
      <c r="C533" t="s">
        <v>999</v>
      </c>
      <c r="D533" t="s">
        <v>1054</v>
      </c>
      <c r="E533" t="s">
        <v>937</v>
      </c>
      <c r="F533">
        <v>25</v>
      </c>
      <c r="H533" t="s">
        <v>647</v>
      </c>
      <c r="I533">
        <v>0</v>
      </c>
      <c r="J533" t="s">
        <v>10</v>
      </c>
      <c r="K533" t="str">
        <f t="shared" si="8"/>
        <v>CUSTOMER ORDER-SILW25</v>
      </c>
    </row>
    <row r="534" spans="1:11" ht="15" customHeight="1" x14ac:dyDescent="0.25">
      <c r="A534" s="1">
        <v>0</v>
      </c>
      <c r="B534" s="1"/>
      <c r="C534" t="s">
        <v>999</v>
      </c>
      <c r="D534" t="s">
        <v>1055</v>
      </c>
      <c r="E534" t="s">
        <v>895</v>
      </c>
      <c r="F534">
        <v>30</v>
      </c>
      <c r="H534" t="s">
        <v>647</v>
      </c>
      <c r="I534">
        <v>0</v>
      </c>
      <c r="J534" t="s">
        <v>10</v>
      </c>
      <c r="K534" t="str">
        <f t="shared" si="8"/>
        <v>CUSTOMER ORDER-SILW30</v>
      </c>
    </row>
    <row r="535" spans="1:11" ht="15" customHeight="1" x14ac:dyDescent="0.25">
      <c r="A535" s="1">
        <v>0</v>
      </c>
      <c r="B535" s="1"/>
      <c r="C535" t="s">
        <v>999</v>
      </c>
      <c r="D535" t="s">
        <v>1056</v>
      </c>
      <c r="E535" t="s">
        <v>654</v>
      </c>
      <c r="F535">
        <v>35</v>
      </c>
      <c r="H535" t="s">
        <v>647</v>
      </c>
      <c r="I535">
        <v>0</v>
      </c>
      <c r="J535" t="s">
        <v>10</v>
      </c>
      <c r="K535" t="str">
        <f t="shared" si="8"/>
        <v>CUSTOMER ORDER-SILW35</v>
      </c>
    </row>
    <row r="536" spans="1:11" ht="15" customHeight="1" x14ac:dyDescent="0.25">
      <c r="A536" s="1">
        <v>0</v>
      </c>
      <c r="B536" s="1"/>
      <c r="C536" t="s">
        <v>999</v>
      </c>
      <c r="D536" t="s">
        <v>1057</v>
      </c>
      <c r="E536" t="s">
        <v>685</v>
      </c>
      <c r="F536">
        <v>40</v>
      </c>
      <c r="H536" t="s">
        <v>647</v>
      </c>
      <c r="I536">
        <v>0</v>
      </c>
      <c r="J536" t="s">
        <v>10</v>
      </c>
      <c r="K536" t="str">
        <f t="shared" si="8"/>
        <v>CUSTOMER ORDER-SILW40</v>
      </c>
    </row>
    <row r="537" spans="1:11" ht="15" customHeight="1" x14ac:dyDescent="0.25">
      <c r="A537" s="1">
        <v>0</v>
      </c>
      <c r="B537" s="1"/>
      <c r="C537" t="s">
        <v>999</v>
      </c>
      <c r="D537" t="s">
        <v>1058</v>
      </c>
      <c r="E537" t="s">
        <v>720</v>
      </c>
      <c r="F537">
        <v>45</v>
      </c>
      <c r="H537" t="s">
        <v>647</v>
      </c>
      <c r="I537">
        <v>0</v>
      </c>
      <c r="J537" t="s">
        <v>10</v>
      </c>
      <c r="K537" t="str">
        <f t="shared" si="8"/>
        <v>CUSTOMER ORDER-SILW45</v>
      </c>
    </row>
    <row r="538" spans="1:11" ht="15" customHeight="1" x14ac:dyDescent="0.25">
      <c r="A538" s="1">
        <v>0</v>
      </c>
      <c r="B538" s="1"/>
      <c r="C538" t="s">
        <v>999</v>
      </c>
      <c r="D538" t="s">
        <v>1059</v>
      </c>
      <c r="E538" t="s">
        <v>880</v>
      </c>
      <c r="F538">
        <v>5</v>
      </c>
      <c r="H538" t="s">
        <v>647</v>
      </c>
      <c r="I538">
        <v>0</v>
      </c>
      <c r="J538" t="s">
        <v>10</v>
      </c>
      <c r="K538" t="str">
        <f t="shared" si="8"/>
        <v>CUSTOMER ORDER-SILW5</v>
      </c>
    </row>
    <row r="539" spans="1:11" ht="15" customHeight="1" x14ac:dyDescent="0.25">
      <c r="A539" s="1">
        <v>0</v>
      </c>
      <c r="B539" s="1"/>
      <c r="C539" t="s">
        <v>999</v>
      </c>
      <c r="D539" t="s">
        <v>1060</v>
      </c>
      <c r="E539" t="s">
        <v>980</v>
      </c>
      <c r="F539">
        <v>50</v>
      </c>
      <c r="H539" t="s">
        <v>647</v>
      </c>
      <c r="I539">
        <v>0</v>
      </c>
      <c r="J539" t="s">
        <v>10</v>
      </c>
      <c r="K539" t="str">
        <f t="shared" si="8"/>
        <v>CUSTOMER ORDER-SILW50</v>
      </c>
    </row>
    <row r="540" spans="1:11" ht="15" customHeight="1" x14ac:dyDescent="0.25">
      <c r="A540" s="1">
        <v>0</v>
      </c>
      <c r="B540" s="1"/>
      <c r="C540" t="s">
        <v>999</v>
      </c>
      <c r="D540" t="s">
        <v>1061</v>
      </c>
      <c r="E540" t="s">
        <v>883</v>
      </c>
      <c r="F540">
        <v>60</v>
      </c>
      <c r="H540" t="s">
        <v>647</v>
      </c>
      <c r="I540">
        <v>0</v>
      </c>
      <c r="J540" t="s">
        <v>10</v>
      </c>
      <c r="K540" t="str">
        <f t="shared" si="8"/>
        <v>CUSTOMER ORDER-SILW60</v>
      </c>
    </row>
    <row r="541" spans="1:11" ht="15" customHeight="1" x14ac:dyDescent="0.25">
      <c r="A541" s="1">
        <v>0</v>
      </c>
      <c r="B541" s="1"/>
      <c r="C541" t="s">
        <v>999</v>
      </c>
      <c r="D541" t="s">
        <v>1062</v>
      </c>
      <c r="E541" t="s">
        <v>732</v>
      </c>
      <c r="F541">
        <v>70</v>
      </c>
      <c r="H541" t="s">
        <v>647</v>
      </c>
      <c r="I541">
        <v>0</v>
      </c>
      <c r="J541" t="s">
        <v>10</v>
      </c>
      <c r="K541" t="str">
        <f t="shared" si="8"/>
        <v>CUSTOMER ORDER-SILW70</v>
      </c>
    </row>
    <row r="542" spans="1:11" ht="15" customHeight="1" x14ac:dyDescent="0.25">
      <c r="A542" s="1">
        <v>0</v>
      </c>
      <c r="B542" s="1"/>
      <c r="C542" t="s">
        <v>999</v>
      </c>
      <c r="D542" t="s">
        <v>1063</v>
      </c>
      <c r="E542" t="s">
        <v>848</v>
      </c>
      <c r="F542">
        <v>80</v>
      </c>
      <c r="H542" t="s">
        <v>647</v>
      </c>
      <c r="I542">
        <v>0</v>
      </c>
      <c r="J542" t="s">
        <v>10</v>
      </c>
      <c r="K542" t="str">
        <f t="shared" si="8"/>
        <v>CUSTOMER ORDER-SILW80</v>
      </c>
    </row>
    <row r="543" spans="1:11" ht="15" customHeight="1" x14ac:dyDescent="0.25">
      <c r="A543" s="1">
        <v>0</v>
      </c>
      <c r="B543" s="1"/>
      <c r="C543" t="s">
        <v>999</v>
      </c>
      <c r="D543" t="s">
        <v>1064</v>
      </c>
      <c r="E543" t="s">
        <v>745</v>
      </c>
      <c r="F543">
        <v>90</v>
      </c>
      <c r="H543" t="s">
        <v>647</v>
      </c>
      <c r="I543">
        <v>0</v>
      </c>
      <c r="J543" t="s">
        <v>10</v>
      </c>
      <c r="K543" t="str">
        <f t="shared" si="8"/>
        <v>CUSTOMER ORDER-SILW90</v>
      </c>
    </row>
    <row r="544" spans="1:11" ht="15" customHeight="1" x14ac:dyDescent="0.25">
      <c r="A544" s="1">
        <v>5</v>
      </c>
      <c r="B544" s="1"/>
      <c r="C544" t="s">
        <v>160</v>
      </c>
      <c r="D544" t="s">
        <v>483</v>
      </c>
      <c r="E544" t="s">
        <v>725</v>
      </c>
      <c r="F544">
        <v>34</v>
      </c>
      <c r="H544" t="s">
        <v>647</v>
      </c>
      <c r="I544">
        <v>0</v>
      </c>
      <c r="J544" t="s">
        <v>10</v>
      </c>
      <c r="K544" t="str">
        <f t="shared" si="8"/>
        <v>DABA-SIL14 SAPNAY</v>
      </c>
    </row>
    <row r="545" spans="1:11" ht="15" customHeight="1" x14ac:dyDescent="0.25">
      <c r="A545" s="1">
        <v>5</v>
      </c>
      <c r="B545" s="1"/>
      <c r="C545" t="s">
        <v>160</v>
      </c>
      <c r="D545" t="s">
        <v>1065</v>
      </c>
      <c r="E545" t="s">
        <v>1025</v>
      </c>
      <c r="F545">
        <v>15</v>
      </c>
      <c r="H545" t="s">
        <v>647</v>
      </c>
      <c r="I545">
        <v>0</v>
      </c>
      <c r="J545" t="s">
        <v>10</v>
      </c>
      <c r="K545" t="str">
        <f t="shared" si="8"/>
        <v>DABA-SILBHAJI DABA</v>
      </c>
    </row>
    <row r="546" spans="1:11" ht="15" customHeight="1" x14ac:dyDescent="0.25">
      <c r="A546" s="1">
        <v>5</v>
      </c>
      <c r="B546" s="1"/>
      <c r="C546" t="s">
        <v>160</v>
      </c>
      <c r="D546" t="s">
        <v>486</v>
      </c>
      <c r="E546" t="s">
        <v>702</v>
      </c>
      <c r="F546">
        <v>32</v>
      </c>
      <c r="H546" t="s">
        <v>647</v>
      </c>
      <c r="I546">
        <v>0</v>
      </c>
      <c r="J546" t="s">
        <v>10</v>
      </c>
      <c r="K546" t="str">
        <f t="shared" si="8"/>
        <v>DABA-SILCHUNA DABI (GOL)</v>
      </c>
    </row>
    <row r="547" spans="1:11" ht="15" customHeight="1" x14ac:dyDescent="0.25">
      <c r="A547" s="1">
        <v>5</v>
      </c>
      <c r="B547" s="1"/>
      <c r="C547" t="s">
        <v>160</v>
      </c>
      <c r="D547" t="s">
        <v>1066</v>
      </c>
      <c r="E547" t="s">
        <v>702</v>
      </c>
      <c r="F547">
        <v>32</v>
      </c>
      <c r="H547" t="s">
        <v>647</v>
      </c>
      <c r="I547">
        <v>0</v>
      </c>
      <c r="J547" t="s">
        <v>10</v>
      </c>
      <c r="K547" t="str">
        <f t="shared" si="8"/>
        <v>DABA-SILCHUNA DABI (SQUARE)</v>
      </c>
    </row>
    <row r="548" spans="1:11" ht="15" customHeight="1" x14ac:dyDescent="0.25">
      <c r="A548" s="1">
        <v>5</v>
      </c>
      <c r="B548" s="1"/>
      <c r="C548" t="s">
        <v>160</v>
      </c>
      <c r="D548" t="s">
        <v>484</v>
      </c>
      <c r="E548" t="s">
        <v>654</v>
      </c>
      <c r="F548">
        <v>35</v>
      </c>
      <c r="H548" t="s">
        <v>647</v>
      </c>
      <c r="I548">
        <v>0</v>
      </c>
      <c r="J548" t="s">
        <v>10</v>
      </c>
      <c r="K548" t="str">
        <f t="shared" si="8"/>
        <v>DABA-SILDRY FRUIT DABA</v>
      </c>
    </row>
    <row r="549" spans="1:11" ht="15" customHeight="1" x14ac:dyDescent="0.25">
      <c r="A549" s="1">
        <v>5</v>
      </c>
      <c r="B549" s="1"/>
      <c r="C549" t="s">
        <v>160</v>
      </c>
      <c r="D549" t="s">
        <v>14</v>
      </c>
      <c r="E549" t="s">
        <v>654</v>
      </c>
      <c r="F549">
        <v>35</v>
      </c>
      <c r="H549" t="s">
        <v>647</v>
      </c>
      <c r="I549">
        <v>0</v>
      </c>
      <c r="J549" t="s">
        <v>10</v>
      </c>
      <c r="K549" t="str">
        <f t="shared" si="8"/>
        <v>DABA-SILFancy</v>
      </c>
    </row>
    <row r="550" spans="1:11" ht="15" customHeight="1" x14ac:dyDescent="0.25">
      <c r="A550" s="1">
        <v>5</v>
      </c>
      <c r="B550" s="1"/>
      <c r="C550" t="s">
        <v>160</v>
      </c>
      <c r="D550" t="s">
        <v>1067</v>
      </c>
      <c r="E550" t="s">
        <v>659</v>
      </c>
      <c r="F550">
        <v>75</v>
      </c>
      <c r="H550" t="s">
        <v>647</v>
      </c>
      <c r="I550">
        <v>0</v>
      </c>
      <c r="J550" t="s">
        <v>10</v>
      </c>
      <c r="K550" t="str">
        <f t="shared" si="8"/>
        <v>DABA-SILFANCY DABI</v>
      </c>
    </row>
    <row r="551" spans="1:11" ht="15" customHeight="1" x14ac:dyDescent="0.25">
      <c r="A551" s="1">
        <v>5</v>
      </c>
      <c r="B551" s="1"/>
      <c r="C551" t="s">
        <v>160</v>
      </c>
      <c r="D551" t="s">
        <v>1068</v>
      </c>
      <c r="E551" t="s">
        <v>659</v>
      </c>
      <c r="F551">
        <v>75</v>
      </c>
      <c r="H551" t="s">
        <v>647</v>
      </c>
      <c r="I551">
        <v>0</v>
      </c>
      <c r="J551" t="s">
        <v>10</v>
      </c>
      <c r="K551" t="str">
        <f t="shared" si="8"/>
        <v>DABA-SILKAJAL DABI</v>
      </c>
    </row>
    <row r="552" spans="1:11" ht="15" customHeight="1" x14ac:dyDescent="0.25">
      <c r="A552" s="1">
        <v>5</v>
      </c>
      <c r="B552" s="1"/>
      <c r="C552" t="s">
        <v>160</v>
      </c>
      <c r="D552" t="s">
        <v>482</v>
      </c>
      <c r="E552" t="s">
        <v>722</v>
      </c>
      <c r="F552">
        <v>41</v>
      </c>
      <c r="H552" t="s">
        <v>647</v>
      </c>
      <c r="I552">
        <v>0</v>
      </c>
      <c r="J552" t="s">
        <v>10</v>
      </c>
      <c r="K552" t="str">
        <f t="shared" si="8"/>
        <v>DABA-SILMeena Work Dabi</v>
      </c>
    </row>
    <row r="553" spans="1:11" ht="15" customHeight="1" x14ac:dyDescent="0.25">
      <c r="A553" s="1">
        <v>5</v>
      </c>
      <c r="B553" s="1"/>
      <c r="C553" t="s">
        <v>160</v>
      </c>
      <c r="D553" t="s">
        <v>488</v>
      </c>
      <c r="E553" t="s">
        <v>654</v>
      </c>
      <c r="F553">
        <v>35</v>
      </c>
      <c r="H553" t="s">
        <v>647</v>
      </c>
      <c r="I553">
        <v>0</v>
      </c>
      <c r="J553" t="s">
        <v>10</v>
      </c>
      <c r="K553" t="str">
        <f t="shared" si="8"/>
        <v>DABA-SILNATHDWAR DABI</v>
      </c>
    </row>
    <row r="554" spans="1:11" ht="15" customHeight="1" x14ac:dyDescent="0.25">
      <c r="A554" s="1">
        <v>5</v>
      </c>
      <c r="B554" s="1"/>
      <c r="C554" t="s">
        <v>160</v>
      </c>
      <c r="D554" t="s">
        <v>487</v>
      </c>
      <c r="E554" t="s">
        <v>1025</v>
      </c>
      <c r="F554">
        <v>15</v>
      </c>
      <c r="H554" t="s">
        <v>647</v>
      </c>
      <c r="I554">
        <v>0</v>
      </c>
      <c r="J554" t="s">
        <v>10</v>
      </c>
      <c r="K554" t="str">
        <f t="shared" si="8"/>
        <v>DABA-SILPLAIN DABA</v>
      </c>
    </row>
    <row r="555" spans="1:11" ht="15" customHeight="1" x14ac:dyDescent="0.25">
      <c r="A555" s="1">
        <v>5</v>
      </c>
      <c r="B555" s="1"/>
      <c r="C555" t="s">
        <v>160</v>
      </c>
      <c r="D555" t="s">
        <v>161</v>
      </c>
      <c r="E555" t="s">
        <v>654</v>
      </c>
      <c r="F555">
        <v>35</v>
      </c>
      <c r="H555" t="s">
        <v>647</v>
      </c>
      <c r="I555">
        <v>0</v>
      </c>
      <c r="J555" t="s">
        <v>10</v>
      </c>
      <c r="K555" t="str">
        <f t="shared" si="8"/>
        <v>DABA-SILPLAIN DABA (KLPR)</v>
      </c>
    </row>
    <row r="556" spans="1:11" ht="15" customHeight="1" x14ac:dyDescent="0.25">
      <c r="A556" s="1">
        <v>5</v>
      </c>
      <c r="B556" s="1"/>
      <c r="C556" t="s">
        <v>160</v>
      </c>
      <c r="D556" t="s">
        <v>1069</v>
      </c>
      <c r="E556" t="s">
        <v>1031</v>
      </c>
      <c r="F556">
        <v>42</v>
      </c>
      <c r="H556" t="s">
        <v>647</v>
      </c>
      <c r="I556">
        <v>0</v>
      </c>
      <c r="J556" t="s">
        <v>10</v>
      </c>
      <c r="K556" t="str">
        <f t="shared" si="8"/>
        <v>DABA-SILPOWDER DABA</v>
      </c>
    </row>
    <row r="557" spans="1:11" ht="15" customHeight="1" x14ac:dyDescent="0.25">
      <c r="A557" s="1">
        <v>5</v>
      </c>
      <c r="B557" s="1"/>
      <c r="C557" t="s">
        <v>160</v>
      </c>
      <c r="D557" t="s">
        <v>485</v>
      </c>
      <c r="E557" t="s">
        <v>732</v>
      </c>
      <c r="F557">
        <v>70</v>
      </c>
      <c r="H557" t="s">
        <v>647</v>
      </c>
      <c r="I557">
        <v>0</v>
      </c>
      <c r="J557" t="s">
        <v>10</v>
      </c>
      <c r="K557" t="str">
        <f t="shared" si="8"/>
        <v>DABA-SILSINDHUR DABI</v>
      </c>
    </row>
    <row r="558" spans="1:11" ht="15" customHeight="1" x14ac:dyDescent="0.25">
      <c r="A558" s="1">
        <v>0</v>
      </c>
      <c r="B558" s="1"/>
      <c r="C558" t="s">
        <v>1070</v>
      </c>
      <c r="D558" t="s">
        <v>18</v>
      </c>
      <c r="E558" t="s">
        <v>12</v>
      </c>
      <c r="F558">
        <v>0</v>
      </c>
      <c r="H558" t="s">
        <v>647</v>
      </c>
      <c r="I558">
        <v>0.01</v>
      </c>
      <c r="J558" t="s">
        <v>20</v>
      </c>
      <c r="K558" t="str">
        <f t="shared" si="8"/>
        <v>DESIGNER ITEM-SILANGATHI</v>
      </c>
    </row>
    <row r="559" spans="1:11" ht="15" customHeight="1" x14ac:dyDescent="0.25">
      <c r="A559" s="1">
        <v>0</v>
      </c>
      <c r="B559" s="1"/>
      <c r="C559" t="s">
        <v>1070</v>
      </c>
      <c r="D559" t="s">
        <v>1071</v>
      </c>
      <c r="E559" t="s">
        <v>12</v>
      </c>
      <c r="F559">
        <v>0</v>
      </c>
      <c r="H559" t="s">
        <v>647</v>
      </c>
      <c r="I559">
        <v>0.01</v>
      </c>
      <c r="J559" t="s">
        <v>20</v>
      </c>
      <c r="K559" t="str">
        <f t="shared" si="8"/>
        <v>DESIGNER ITEM-SILBRACELATE (L)</v>
      </c>
    </row>
    <row r="560" spans="1:11" ht="15" customHeight="1" x14ac:dyDescent="0.25">
      <c r="A560" s="1">
        <v>0</v>
      </c>
      <c r="B560" s="1"/>
      <c r="C560" t="s">
        <v>1070</v>
      </c>
      <c r="D560" t="s">
        <v>1072</v>
      </c>
      <c r="E560" t="s">
        <v>12</v>
      </c>
      <c r="F560">
        <v>0</v>
      </c>
      <c r="H560" t="s">
        <v>647</v>
      </c>
      <c r="I560">
        <v>0.01</v>
      </c>
      <c r="J560" t="s">
        <v>20</v>
      </c>
      <c r="K560" t="str">
        <f t="shared" si="8"/>
        <v>DESIGNER ITEM-SILInaaya -Pendent</v>
      </c>
    </row>
    <row r="561" spans="1:11" ht="15" customHeight="1" x14ac:dyDescent="0.25">
      <c r="A561" s="1">
        <v>0</v>
      </c>
      <c r="B561" s="1"/>
      <c r="C561" t="s">
        <v>1070</v>
      </c>
      <c r="D561" t="s">
        <v>1073</v>
      </c>
      <c r="E561" t="s">
        <v>12</v>
      </c>
      <c r="F561">
        <v>0</v>
      </c>
      <c r="H561" t="s">
        <v>647</v>
      </c>
      <c r="I561">
        <v>0.01</v>
      </c>
      <c r="J561" t="s">
        <v>20</v>
      </c>
      <c r="K561" t="str">
        <f t="shared" si="8"/>
        <v>DESIGNER ITEM-SILINAAYA-NECKLACE</v>
      </c>
    </row>
    <row r="562" spans="1:11" ht="15" customHeight="1" x14ac:dyDescent="0.25">
      <c r="A562" s="1">
        <v>0</v>
      </c>
      <c r="B562" s="1"/>
      <c r="C562" t="s">
        <v>1070</v>
      </c>
      <c r="D562" t="s">
        <v>1074</v>
      </c>
      <c r="E562" t="s">
        <v>12</v>
      </c>
      <c r="F562">
        <v>0</v>
      </c>
      <c r="H562" t="s">
        <v>647</v>
      </c>
      <c r="I562">
        <v>0.01</v>
      </c>
      <c r="J562" t="s">
        <v>20</v>
      </c>
      <c r="K562" t="str">
        <f t="shared" si="8"/>
        <v>DESIGNER ITEM-SILKADA DESIGNS</v>
      </c>
    </row>
    <row r="563" spans="1:11" ht="15" customHeight="1" x14ac:dyDescent="0.25">
      <c r="A563" s="1">
        <v>0</v>
      </c>
      <c r="B563" s="1"/>
      <c r="C563" t="s">
        <v>1070</v>
      </c>
      <c r="D563" t="s">
        <v>1038</v>
      </c>
      <c r="E563" t="s">
        <v>12</v>
      </c>
      <c r="F563">
        <v>0</v>
      </c>
      <c r="H563" t="s">
        <v>647</v>
      </c>
      <c r="I563">
        <v>0.01</v>
      </c>
      <c r="J563" t="s">
        <v>20</v>
      </c>
      <c r="K563" t="str">
        <f t="shared" si="8"/>
        <v>DESIGNER ITEM-SILPENDENT</v>
      </c>
    </row>
    <row r="564" spans="1:11" ht="15" customHeight="1" x14ac:dyDescent="0.25">
      <c r="A564" s="1">
        <v>0</v>
      </c>
      <c r="B564" s="1"/>
      <c r="C564" t="s">
        <v>1070</v>
      </c>
      <c r="D564" t="s">
        <v>1075</v>
      </c>
      <c r="E564" t="s">
        <v>12</v>
      </c>
      <c r="F564">
        <v>0</v>
      </c>
      <c r="H564" t="s">
        <v>647</v>
      </c>
      <c r="I564">
        <v>0.01</v>
      </c>
      <c r="J564" t="s">
        <v>20</v>
      </c>
      <c r="K564" t="str">
        <f t="shared" si="8"/>
        <v>DESIGNER ITEM-SILPENDENT SET</v>
      </c>
    </row>
    <row r="565" spans="1:11" ht="15" customHeight="1" x14ac:dyDescent="0.25">
      <c r="A565" s="1">
        <v>0</v>
      </c>
      <c r="B565" s="1"/>
      <c r="C565" t="s">
        <v>1070</v>
      </c>
      <c r="D565" t="s">
        <v>464</v>
      </c>
      <c r="E565" t="s">
        <v>12</v>
      </c>
      <c r="F565">
        <v>0</v>
      </c>
      <c r="H565" t="s">
        <v>647</v>
      </c>
      <c r="I565">
        <v>0.01</v>
      </c>
      <c r="J565" t="s">
        <v>20</v>
      </c>
      <c r="K565" t="str">
        <f t="shared" si="8"/>
        <v>DESIGNER ITEM-SILTOPS</v>
      </c>
    </row>
    <row r="566" spans="1:11" ht="15" customHeight="1" x14ac:dyDescent="0.25">
      <c r="A566" s="1">
        <v>0</v>
      </c>
      <c r="B566" s="1"/>
      <c r="C566" t="s">
        <v>1070</v>
      </c>
      <c r="D566" t="s">
        <v>1076</v>
      </c>
      <c r="E566" t="s">
        <v>12</v>
      </c>
      <c r="F566">
        <v>0</v>
      </c>
      <c r="H566" t="s">
        <v>647</v>
      </c>
      <c r="I566">
        <v>0.01</v>
      </c>
      <c r="J566" t="s">
        <v>20</v>
      </c>
      <c r="K566" t="str">
        <f t="shared" si="8"/>
        <v>DESIGNER ITEM-SILTOPS (TIARA)</v>
      </c>
    </row>
    <row r="567" spans="1:11" ht="15" customHeight="1" x14ac:dyDescent="0.25">
      <c r="A567" s="1">
        <v>0</v>
      </c>
      <c r="B567" s="1"/>
      <c r="C567" t="s">
        <v>1070</v>
      </c>
      <c r="D567" t="s">
        <v>17</v>
      </c>
      <c r="E567" t="s">
        <v>12</v>
      </c>
      <c r="F567">
        <v>0</v>
      </c>
      <c r="H567" t="s">
        <v>647</v>
      </c>
      <c r="I567">
        <v>0.01</v>
      </c>
      <c r="J567" t="s">
        <v>20</v>
      </c>
      <c r="K567" t="str">
        <f t="shared" si="8"/>
        <v>DESIGNER ITEM-SILZUMKA</v>
      </c>
    </row>
    <row r="568" spans="1:11" ht="15" customHeight="1" x14ac:dyDescent="0.25">
      <c r="A568" s="1">
        <v>5</v>
      </c>
      <c r="B568" s="1"/>
      <c r="C568" t="s">
        <v>327</v>
      </c>
      <c r="D568" t="s">
        <v>593</v>
      </c>
      <c r="E568" t="s">
        <v>977</v>
      </c>
      <c r="F568">
        <v>31</v>
      </c>
      <c r="H568" t="s">
        <v>647</v>
      </c>
      <c r="I568">
        <v>0</v>
      </c>
      <c r="J568" t="s">
        <v>10</v>
      </c>
      <c r="K568" t="str">
        <f t="shared" si="8"/>
        <v>DEV DIVA-SILChirag Fancy</v>
      </c>
    </row>
    <row r="569" spans="1:11" ht="15" customHeight="1" x14ac:dyDescent="0.25">
      <c r="A569" s="1">
        <v>5</v>
      </c>
      <c r="B569" s="1"/>
      <c r="C569" t="s">
        <v>327</v>
      </c>
      <c r="D569" t="s">
        <v>594</v>
      </c>
      <c r="E569" t="s">
        <v>977</v>
      </c>
      <c r="F569">
        <v>31</v>
      </c>
      <c r="H569" t="s">
        <v>647</v>
      </c>
      <c r="I569">
        <v>0</v>
      </c>
      <c r="J569" t="s">
        <v>10</v>
      </c>
      <c r="K569" t="str">
        <f t="shared" si="8"/>
        <v>DEV DIVA-SILChirag Plain</v>
      </c>
    </row>
    <row r="570" spans="1:11" ht="15" customHeight="1" x14ac:dyDescent="0.25">
      <c r="A570" s="1">
        <v>5</v>
      </c>
      <c r="B570" s="1"/>
      <c r="C570" t="s">
        <v>327</v>
      </c>
      <c r="D570" t="s">
        <v>1077</v>
      </c>
      <c r="E570" t="s">
        <v>977</v>
      </c>
      <c r="F570">
        <v>31</v>
      </c>
      <c r="H570" t="s">
        <v>647</v>
      </c>
      <c r="I570">
        <v>0</v>
      </c>
      <c r="J570" t="s">
        <v>10</v>
      </c>
      <c r="K570" t="str">
        <f t="shared" si="8"/>
        <v>DEV DIVA-SILChirag Plain Dandi</v>
      </c>
    </row>
    <row r="571" spans="1:11" ht="15" customHeight="1" x14ac:dyDescent="0.25">
      <c r="A571" s="1">
        <v>5</v>
      </c>
      <c r="B571" s="1"/>
      <c r="C571" t="s">
        <v>327</v>
      </c>
      <c r="D571" t="s">
        <v>1078</v>
      </c>
      <c r="E571" t="s">
        <v>896</v>
      </c>
      <c r="F571">
        <v>28</v>
      </c>
      <c r="H571" t="s">
        <v>647</v>
      </c>
      <c r="I571">
        <v>0</v>
      </c>
      <c r="J571" t="s">
        <v>10</v>
      </c>
      <c r="K571" t="str">
        <f t="shared" si="8"/>
        <v>DEV DIVA-SILCust (Order)</v>
      </c>
    </row>
    <row r="572" spans="1:11" ht="15" customHeight="1" x14ac:dyDescent="0.25">
      <c r="A572" s="1">
        <v>5</v>
      </c>
      <c r="B572" s="1"/>
      <c r="C572" t="s">
        <v>327</v>
      </c>
      <c r="D572" t="s">
        <v>1079</v>
      </c>
      <c r="E572" t="s">
        <v>896</v>
      </c>
      <c r="F572">
        <v>28</v>
      </c>
      <c r="H572" t="s">
        <v>647</v>
      </c>
      <c r="I572">
        <v>0</v>
      </c>
      <c r="J572" t="s">
        <v>10</v>
      </c>
      <c r="K572" t="str">
        <f t="shared" si="8"/>
        <v>DEV DIVA-SILDhoop Aarti</v>
      </c>
    </row>
    <row r="573" spans="1:11" ht="15" customHeight="1" x14ac:dyDescent="0.25">
      <c r="A573" s="1">
        <v>5</v>
      </c>
      <c r="B573" s="1"/>
      <c r="C573" t="s">
        <v>327</v>
      </c>
      <c r="D573" t="s">
        <v>1080</v>
      </c>
      <c r="E573" t="s">
        <v>725</v>
      </c>
      <c r="F573">
        <v>34</v>
      </c>
      <c r="H573" t="s">
        <v>647</v>
      </c>
      <c r="I573">
        <v>0</v>
      </c>
      <c r="J573" t="s">
        <v>10</v>
      </c>
      <c r="K573" t="str">
        <f t="shared" si="8"/>
        <v>DEV DIVA-SILEk Aarti</v>
      </c>
    </row>
    <row r="574" spans="1:11" ht="15" customHeight="1" x14ac:dyDescent="0.25">
      <c r="A574" s="1">
        <v>5</v>
      </c>
      <c r="B574" s="1"/>
      <c r="C574" t="s">
        <v>327</v>
      </c>
      <c r="D574" t="s">
        <v>33</v>
      </c>
      <c r="E574" t="s">
        <v>654</v>
      </c>
      <c r="F574">
        <v>35</v>
      </c>
      <c r="H574" t="s">
        <v>647</v>
      </c>
      <c r="I574">
        <v>0</v>
      </c>
      <c r="J574" t="s">
        <v>10</v>
      </c>
      <c r="K574" t="str">
        <f t="shared" si="8"/>
        <v>DEV DIVA-SILFANCY</v>
      </c>
    </row>
    <row r="575" spans="1:11" ht="15" customHeight="1" x14ac:dyDescent="0.25">
      <c r="A575" s="1">
        <v>5</v>
      </c>
      <c r="B575" s="1"/>
      <c r="C575" t="s">
        <v>327</v>
      </c>
      <c r="D575" t="s">
        <v>1081</v>
      </c>
      <c r="E575" t="s">
        <v>654</v>
      </c>
      <c r="F575">
        <v>35</v>
      </c>
      <c r="H575" t="s">
        <v>647</v>
      </c>
      <c r="I575">
        <v>0</v>
      </c>
      <c r="J575" t="s">
        <v>10</v>
      </c>
      <c r="K575" t="str">
        <f t="shared" si="8"/>
        <v>DEV DIVA-SILFANCY KASAV</v>
      </c>
    </row>
    <row r="576" spans="1:11" ht="15" customHeight="1" x14ac:dyDescent="0.25">
      <c r="A576" s="1">
        <v>5</v>
      </c>
      <c r="B576" s="1"/>
      <c r="C576" t="s">
        <v>327</v>
      </c>
      <c r="D576" t="s">
        <v>501</v>
      </c>
      <c r="E576" t="s">
        <v>654</v>
      </c>
      <c r="F576">
        <v>35</v>
      </c>
      <c r="H576" t="s">
        <v>647</v>
      </c>
      <c r="I576">
        <v>0</v>
      </c>
      <c r="J576" t="s">
        <v>10</v>
      </c>
      <c r="K576" t="str">
        <f t="shared" si="8"/>
        <v>DEV DIVA-SILFANCY-(CD)</v>
      </c>
    </row>
    <row r="577" spans="1:11" ht="15" customHeight="1" x14ac:dyDescent="0.25">
      <c r="A577" s="1">
        <v>5</v>
      </c>
      <c r="B577" s="1"/>
      <c r="C577" t="s">
        <v>327</v>
      </c>
      <c r="D577" t="s">
        <v>1082</v>
      </c>
      <c r="E577" t="s">
        <v>895</v>
      </c>
      <c r="F577">
        <v>30</v>
      </c>
      <c r="H577" t="s">
        <v>647</v>
      </c>
      <c r="I577">
        <v>0</v>
      </c>
      <c r="J577" t="s">
        <v>10</v>
      </c>
      <c r="K577" t="str">
        <f t="shared" si="8"/>
        <v>DEV DIVA-SILKapur Aarti</v>
      </c>
    </row>
    <row r="578" spans="1:11" ht="15" customHeight="1" x14ac:dyDescent="0.25">
      <c r="A578" s="1">
        <v>5</v>
      </c>
      <c r="B578" s="1"/>
      <c r="C578" t="s">
        <v>327</v>
      </c>
      <c r="D578" t="s">
        <v>1083</v>
      </c>
      <c r="E578" t="s">
        <v>683</v>
      </c>
      <c r="F578">
        <v>37</v>
      </c>
      <c r="H578" t="s">
        <v>647</v>
      </c>
      <c r="I578">
        <v>0</v>
      </c>
      <c r="J578" t="s">
        <v>10</v>
      </c>
      <c r="K578" t="str">
        <f t="shared" si="8"/>
        <v>DEV DIVA-SILKAPUR AARTI(NAXI)</v>
      </c>
    </row>
    <row r="579" spans="1:11" ht="15" customHeight="1" x14ac:dyDescent="0.25">
      <c r="A579" s="1">
        <v>5</v>
      </c>
      <c r="B579" s="1"/>
      <c r="C579" t="s">
        <v>327</v>
      </c>
      <c r="D579" t="s">
        <v>1084</v>
      </c>
      <c r="E579" t="s">
        <v>654</v>
      </c>
      <c r="F579">
        <v>35</v>
      </c>
      <c r="H579" t="s">
        <v>647</v>
      </c>
      <c r="I579">
        <v>0</v>
      </c>
      <c r="J579" t="s">
        <v>10</v>
      </c>
      <c r="K579" t="str">
        <f t="shared" si="8"/>
        <v>DEV DIVA-SILKAPURARTI-ANTIQUE</v>
      </c>
    </row>
    <row r="580" spans="1:11" ht="15" customHeight="1" x14ac:dyDescent="0.25">
      <c r="A580" s="1">
        <v>5</v>
      </c>
      <c r="B580" s="1"/>
      <c r="C580" t="s">
        <v>327</v>
      </c>
      <c r="D580" t="s">
        <v>1085</v>
      </c>
      <c r="E580" t="s">
        <v>896</v>
      </c>
      <c r="F580">
        <v>28</v>
      </c>
      <c r="H580" t="s">
        <v>647</v>
      </c>
      <c r="I580">
        <v>0</v>
      </c>
      <c r="J580" t="s">
        <v>10</v>
      </c>
      <c r="K580" t="str">
        <f t="shared" si="8"/>
        <v>DEV DIVA-SILLaman Diva</v>
      </c>
    </row>
    <row r="581" spans="1:11" ht="15" customHeight="1" x14ac:dyDescent="0.25">
      <c r="A581" s="1">
        <v>5</v>
      </c>
      <c r="B581" s="1"/>
      <c r="C581" t="s">
        <v>327</v>
      </c>
      <c r="D581" t="s">
        <v>1086</v>
      </c>
      <c r="E581" t="s">
        <v>896</v>
      </c>
      <c r="F581">
        <v>28</v>
      </c>
      <c r="H581" t="s">
        <v>647</v>
      </c>
      <c r="I581">
        <v>0</v>
      </c>
      <c r="J581" t="s">
        <v>10</v>
      </c>
      <c r="K581" t="str">
        <f t="shared" si="8"/>
        <v>DEV DIVA-SILLamp</v>
      </c>
    </row>
    <row r="582" spans="1:11" ht="15" customHeight="1" x14ac:dyDescent="0.25">
      <c r="A582" s="1">
        <v>5</v>
      </c>
      <c r="B582" s="1"/>
      <c r="C582" t="s">
        <v>327</v>
      </c>
      <c r="D582" t="s">
        <v>1087</v>
      </c>
      <c r="E582" t="s">
        <v>720</v>
      </c>
      <c r="F582">
        <v>45</v>
      </c>
      <c r="H582" t="s">
        <v>647</v>
      </c>
      <c r="I582">
        <v>0</v>
      </c>
      <c r="J582" t="s">
        <v>10</v>
      </c>
      <c r="K582" t="str">
        <f t="shared" si="8"/>
        <v>DEV DIVA-SILNiranjan</v>
      </c>
    </row>
    <row r="583" spans="1:11" ht="15" customHeight="1" x14ac:dyDescent="0.25">
      <c r="A583" s="1">
        <v>5</v>
      </c>
      <c r="B583" s="1"/>
      <c r="C583" t="s">
        <v>327</v>
      </c>
      <c r="D583" t="s">
        <v>328</v>
      </c>
      <c r="E583" t="s">
        <v>725</v>
      </c>
      <c r="F583">
        <v>34</v>
      </c>
      <c r="H583" t="s">
        <v>647</v>
      </c>
      <c r="I583">
        <v>0</v>
      </c>
      <c r="J583" t="s">
        <v>10</v>
      </c>
      <c r="K583" t="str">
        <f t="shared" si="8"/>
        <v>DEV DIVA-SILNiranjan Damaru</v>
      </c>
    </row>
    <row r="584" spans="1:11" ht="15" customHeight="1" x14ac:dyDescent="0.25">
      <c r="A584" s="1">
        <v>5</v>
      </c>
      <c r="B584" s="1"/>
      <c r="C584" t="s">
        <v>327</v>
      </c>
      <c r="D584" t="s">
        <v>502</v>
      </c>
      <c r="E584" t="s">
        <v>895</v>
      </c>
      <c r="F584">
        <v>30</v>
      </c>
      <c r="H584" t="s">
        <v>647</v>
      </c>
      <c r="I584">
        <v>0</v>
      </c>
      <c r="J584" t="s">
        <v>10</v>
      </c>
      <c r="K584" t="str">
        <f t="shared" si="8"/>
        <v>DEV DIVA-SILNiranjan Damaru Half</v>
      </c>
    </row>
    <row r="585" spans="1:11" ht="15" customHeight="1" x14ac:dyDescent="0.25">
      <c r="A585" s="1">
        <v>5</v>
      </c>
      <c r="B585" s="1"/>
      <c r="C585" t="s">
        <v>327</v>
      </c>
      <c r="D585" t="s">
        <v>329</v>
      </c>
      <c r="E585" t="s">
        <v>702</v>
      </c>
      <c r="F585">
        <v>32</v>
      </c>
      <c r="H585" t="s">
        <v>647</v>
      </c>
      <c r="I585">
        <v>0</v>
      </c>
      <c r="J585" t="s">
        <v>10</v>
      </c>
      <c r="K585" t="str">
        <f t="shared" ref="K585:K648" si="9">C585&amp;D585</f>
        <v>DEV DIVA-SILNiranjan Devdas</v>
      </c>
    </row>
    <row r="586" spans="1:11" ht="15" customHeight="1" x14ac:dyDescent="0.25">
      <c r="A586" s="1">
        <v>5</v>
      </c>
      <c r="B586" s="1"/>
      <c r="C586" t="s">
        <v>327</v>
      </c>
      <c r="D586" t="s">
        <v>332</v>
      </c>
      <c r="E586" t="s">
        <v>702</v>
      </c>
      <c r="F586">
        <v>32</v>
      </c>
      <c r="H586" t="s">
        <v>647</v>
      </c>
      <c r="I586">
        <v>0</v>
      </c>
      <c r="J586" t="s">
        <v>10</v>
      </c>
      <c r="K586" t="str">
        <f t="shared" si="9"/>
        <v>DEV DIVA-SILNiranjan Ek Vati</v>
      </c>
    </row>
    <row r="587" spans="1:11" ht="15" customHeight="1" x14ac:dyDescent="0.25">
      <c r="A587" s="1">
        <v>5</v>
      </c>
      <c r="B587" s="1"/>
      <c r="C587" t="s">
        <v>327</v>
      </c>
      <c r="D587" t="s">
        <v>1088</v>
      </c>
      <c r="E587" t="s">
        <v>683</v>
      </c>
      <c r="F587">
        <v>37</v>
      </c>
      <c r="H587" t="s">
        <v>647</v>
      </c>
      <c r="I587">
        <v>0</v>
      </c>
      <c r="J587" t="s">
        <v>10</v>
      </c>
      <c r="K587" t="str">
        <f t="shared" si="9"/>
        <v>DEV DIVA-SILNIRANJAN EKVATI(NAXI)</v>
      </c>
    </row>
    <row r="588" spans="1:11" ht="15" customHeight="1" x14ac:dyDescent="0.25">
      <c r="A588" s="1">
        <v>5</v>
      </c>
      <c r="B588" s="1"/>
      <c r="C588" t="s">
        <v>327</v>
      </c>
      <c r="D588" t="s">
        <v>1089</v>
      </c>
      <c r="E588" t="s">
        <v>654</v>
      </c>
      <c r="F588">
        <v>35</v>
      </c>
      <c r="H588" t="s">
        <v>647</v>
      </c>
      <c r="I588">
        <v>0</v>
      </c>
      <c r="J588" t="s">
        <v>10</v>
      </c>
      <c r="K588" t="str">
        <f t="shared" si="9"/>
        <v>DEV DIVA-SILNiranjan Fancy</v>
      </c>
    </row>
    <row r="589" spans="1:11" ht="15" customHeight="1" x14ac:dyDescent="0.25">
      <c r="A589" s="1">
        <v>5</v>
      </c>
      <c r="B589" s="1"/>
      <c r="C589" t="s">
        <v>327</v>
      </c>
      <c r="D589" t="s">
        <v>330</v>
      </c>
      <c r="E589" t="s">
        <v>702</v>
      </c>
      <c r="F589">
        <v>32</v>
      </c>
      <c r="H589" t="s">
        <v>647</v>
      </c>
      <c r="I589">
        <v>0</v>
      </c>
      <c r="J589" t="s">
        <v>10</v>
      </c>
      <c r="K589" t="str">
        <f t="shared" si="9"/>
        <v>DEV DIVA-SILNiranjan Gol</v>
      </c>
    </row>
    <row r="590" spans="1:11" ht="15" customHeight="1" x14ac:dyDescent="0.25">
      <c r="A590" s="1">
        <v>5</v>
      </c>
      <c r="B590" s="1"/>
      <c r="C590" t="s">
        <v>327</v>
      </c>
      <c r="D590" t="s">
        <v>1090</v>
      </c>
      <c r="E590" t="s">
        <v>683</v>
      </c>
      <c r="F590">
        <v>37</v>
      </c>
      <c r="H590" t="s">
        <v>647</v>
      </c>
      <c r="I590">
        <v>0</v>
      </c>
      <c r="J590" t="s">
        <v>10</v>
      </c>
      <c r="K590" t="str">
        <f t="shared" si="9"/>
        <v>DEV DIVA-SILNIRANJAN GOL(NAXI)</v>
      </c>
    </row>
    <row r="591" spans="1:11" ht="15" customHeight="1" x14ac:dyDescent="0.25">
      <c r="A591" s="1">
        <v>5</v>
      </c>
      <c r="B591" s="1"/>
      <c r="C591" t="s">
        <v>327</v>
      </c>
      <c r="D591" t="s">
        <v>500</v>
      </c>
      <c r="E591" t="s">
        <v>725</v>
      </c>
      <c r="F591">
        <v>34</v>
      </c>
      <c r="H591" t="s">
        <v>647</v>
      </c>
      <c r="I591">
        <v>0</v>
      </c>
      <c r="J591" t="s">
        <v>10</v>
      </c>
      <c r="K591" t="str">
        <f t="shared" si="9"/>
        <v>DEV DIVA-SILNIRANJAN MOR FANCY</v>
      </c>
    </row>
    <row r="592" spans="1:11" ht="15" customHeight="1" x14ac:dyDescent="0.25">
      <c r="A592" s="1">
        <v>5</v>
      </c>
      <c r="B592" s="1"/>
      <c r="C592" t="s">
        <v>327</v>
      </c>
      <c r="D592" t="s">
        <v>1091</v>
      </c>
      <c r="E592" t="s">
        <v>895</v>
      </c>
      <c r="F592">
        <v>30</v>
      </c>
      <c r="H592" t="s">
        <v>647</v>
      </c>
      <c r="I592">
        <v>0</v>
      </c>
      <c r="J592" t="s">
        <v>10</v>
      </c>
      <c r="K592" t="str">
        <f t="shared" si="9"/>
        <v>DEV DIVA-SILNIRANJAN PANCHPAKHALI-K</v>
      </c>
    </row>
    <row r="593" spans="1:11" ht="15" customHeight="1" x14ac:dyDescent="0.25">
      <c r="A593" s="1">
        <v>5</v>
      </c>
      <c r="B593" s="1"/>
      <c r="C593" t="s">
        <v>327</v>
      </c>
      <c r="D593" t="s">
        <v>331</v>
      </c>
      <c r="E593" t="s">
        <v>702</v>
      </c>
      <c r="F593">
        <v>32</v>
      </c>
      <c r="H593" t="s">
        <v>647</v>
      </c>
      <c r="I593">
        <v>0</v>
      </c>
      <c r="J593" t="s">
        <v>10</v>
      </c>
      <c r="K593" t="str">
        <f t="shared" si="9"/>
        <v>DEV DIVA-SILNiranjan Punch Pakhali</v>
      </c>
    </row>
    <row r="594" spans="1:11" ht="15" customHeight="1" x14ac:dyDescent="0.25">
      <c r="A594" s="1">
        <v>5</v>
      </c>
      <c r="B594" s="1"/>
      <c r="C594" t="s">
        <v>327</v>
      </c>
      <c r="D594" t="s">
        <v>1092</v>
      </c>
      <c r="E594" t="s">
        <v>1010</v>
      </c>
      <c r="F594">
        <v>39</v>
      </c>
      <c r="H594" t="s">
        <v>647</v>
      </c>
      <c r="I594">
        <v>0</v>
      </c>
      <c r="J594" t="s">
        <v>10</v>
      </c>
      <c r="K594" t="str">
        <f t="shared" si="9"/>
        <v>DEV DIVA-SILNIRANJAN PUNCH PAKHALI(NAXI)</v>
      </c>
    </row>
    <row r="595" spans="1:11" ht="15" customHeight="1" x14ac:dyDescent="0.25">
      <c r="A595" s="1">
        <v>5</v>
      </c>
      <c r="B595" s="1"/>
      <c r="C595" t="s">
        <v>327</v>
      </c>
      <c r="D595" t="s">
        <v>1093</v>
      </c>
      <c r="E595" t="s">
        <v>654</v>
      </c>
      <c r="F595">
        <v>35</v>
      </c>
      <c r="H595" t="s">
        <v>647</v>
      </c>
      <c r="I595">
        <v>0</v>
      </c>
      <c r="J595" t="s">
        <v>10</v>
      </c>
      <c r="K595" t="str">
        <f t="shared" si="9"/>
        <v>DEV DIVA-SILPANCHAARTI-ANTIQUE</v>
      </c>
    </row>
    <row r="596" spans="1:11" ht="15" customHeight="1" x14ac:dyDescent="0.25">
      <c r="A596" s="1">
        <v>5</v>
      </c>
      <c r="B596" s="1"/>
      <c r="C596" t="s">
        <v>327</v>
      </c>
      <c r="D596" t="s">
        <v>499</v>
      </c>
      <c r="E596" t="s">
        <v>895</v>
      </c>
      <c r="F596">
        <v>30</v>
      </c>
      <c r="H596" t="s">
        <v>647</v>
      </c>
      <c r="I596">
        <v>0</v>
      </c>
      <c r="J596" t="s">
        <v>10</v>
      </c>
      <c r="K596" t="str">
        <f t="shared" si="9"/>
        <v>DEV DIVA-SILPunch Aarti</v>
      </c>
    </row>
    <row r="597" spans="1:11" ht="15" customHeight="1" x14ac:dyDescent="0.25">
      <c r="A597" s="1">
        <v>3</v>
      </c>
      <c r="B597" s="1"/>
      <c r="C597" t="s">
        <v>215</v>
      </c>
      <c r="D597" t="s">
        <v>185</v>
      </c>
      <c r="E597" t="s">
        <v>662</v>
      </c>
      <c r="F597">
        <v>18</v>
      </c>
      <c r="H597" t="s">
        <v>647</v>
      </c>
      <c r="I597">
        <v>0</v>
      </c>
      <c r="J597" t="s">
        <v>10</v>
      </c>
      <c r="K597" t="str">
        <f t="shared" si="9"/>
        <v>DEVACHE PAAT-SILAai</v>
      </c>
    </row>
    <row r="598" spans="1:11" ht="15" customHeight="1" x14ac:dyDescent="0.25">
      <c r="A598" s="1">
        <v>3</v>
      </c>
      <c r="B598" s="1"/>
      <c r="C598" t="s">
        <v>215</v>
      </c>
      <c r="D598" t="s">
        <v>198</v>
      </c>
      <c r="E598" t="s">
        <v>662</v>
      </c>
      <c r="F598">
        <v>18</v>
      </c>
      <c r="H598" t="s">
        <v>647</v>
      </c>
      <c r="I598">
        <v>0</v>
      </c>
      <c r="J598" t="s">
        <v>10</v>
      </c>
      <c r="K598" t="str">
        <f t="shared" si="9"/>
        <v>DEVACHE PAAT-SILAai-Vadil</v>
      </c>
    </row>
    <row r="599" spans="1:11" ht="15" customHeight="1" x14ac:dyDescent="0.25">
      <c r="A599" s="1">
        <v>3</v>
      </c>
      <c r="B599" s="1"/>
      <c r="C599" t="s">
        <v>215</v>
      </c>
      <c r="D599" t="s">
        <v>186</v>
      </c>
      <c r="E599" t="s">
        <v>662</v>
      </c>
      <c r="F599">
        <v>18</v>
      </c>
      <c r="H599" t="s">
        <v>647</v>
      </c>
      <c r="I599">
        <v>0</v>
      </c>
      <c r="J599" t="s">
        <v>10</v>
      </c>
      <c r="K599" t="str">
        <f t="shared" si="9"/>
        <v>DEVACHE PAAT-SILAnnapurna</v>
      </c>
    </row>
    <row r="600" spans="1:11" ht="15" customHeight="1" x14ac:dyDescent="0.25">
      <c r="A600" s="1">
        <v>3</v>
      </c>
      <c r="B600" s="1"/>
      <c r="C600" t="s">
        <v>215</v>
      </c>
      <c r="D600" t="s">
        <v>216</v>
      </c>
      <c r="E600" t="s">
        <v>662</v>
      </c>
      <c r="F600">
        <v>18</v>
      </c>
      <c r="H600" t="s">
        <v>647</v>
      </c>
      <c r="I600">
        <v>0</v>
      </c>
      <c r="J600" t="s">
        <v>10</v>
      </c>
      <c r="K600" t="str">
        <f t="shared" si="9"/>
        <v>DEVACHE PAAT-SILAsthabhuja-Ambemata</v>
      </c>
    </row>
    <row r="601" spans="1:11" ht="15" customHeight="1" x14ac:dyDescent="0.25">
      <c r="A601" s="1">
        <v>3</v>
      </c>
      <c r="B601" s="1"/>
      <c r="C601" t="s">
        <v>215</v>
      </c>
      <c r="D601" t="s">
        <v>182</v>
      </c>
      <c r="E601" t="s">
        <v>662</v>
      </c>
      <c r="F601">
        <v>18</v>
      </c>
      <c r="H601" t="s">
        <v>647</v>
      </c>
      <c r="I601">
        <v>0</v>
      </c>
      <c r="J601" t="s">
        <v>10</v>
      </c>
      <c r="K601" t="str">
        <f t="shared" si="9"/>
        <v>DEVACHE PAAT-SILBhairoba</v>
      </c>
    </row>
    <row r="602" spans="1:11" ht="15" customHeight="1" x14ac:dyDescent="0.25">
      <c r="A602" s="1">
        <v>3</v>
      </c>
      <c r="B602" s="1"/>
      <c r="C602" t="s">
        <v>215</v>
      </c>
      <c r="D602" t="s">
        <v>206</v>
      </c>
      <c r="E602" t="s">
        <v>662</v>
      </c>
      <c r="F602">
        <v>18</v>
      </c>
      <c r="H602" t="s">
        <v>647</v>
      </c>
      <c r="I602">
        <v>0</v>
      </c>
      <c r="J602" t="s">
        <v>10</v>
      </c>
      <c r="K602" t="str">
        <f t="shared" si="9"/>
        <v>DEVACHE PAAT-SILCHATUSRUNGI MATA</v>
      </c>
    </row>
    <row r="603" spans="1:11" ht="15" customHeight="1" x14ac:dyDescent="0.25">
      <c r="A603" s="1">
        <v>3</v>
      </c>
      <c r="B603" s="1"/>
      <c r="C603" t="s">
        <v>215</v>
      </c>
      <c r="D603" t="s">
        <v>219</v>
      </c>
      <c r="E603" t="s">
        <v>662</v>
      </c>
      <c r="F603">
        <v>18</v>
      </c>
      <c r="H603" t="s">
        <v>647</v>
      </c>
      <c r="I603">
        <v>0</v>
      </c>
      <c r="J603" t="s">
        <v>10</v>
      </c>
      <c r="K603" t="str">
        <f t="shared" si="9"/>
        <v>DEVACHE PAAT-SILDAGADUSHETH GANPATI</v>
      </c>
    </row>
    <row r="604" spans="1:11" ht="15" customHeight="1" x14ac:dyDescent="0.25">
      <c r="A604" s="1">
        <v>3</v>
      </c>
      <c r="B604" s="1"/>
      <c r="C604" t="s">
        <v>215</v>
      </c>
      <c r="D604" t="s">
        <v>200</v>
      </c>
      <c r="E604" t="s">
        <v>662</v>
      </c>
      <c r="F604">
        <v>18</v>
      </c>
      <c r="H604" t="s">
        <v>647</v>
      </c>
      <c r="I604">
        <v>0</v>
      </c>
      <c r="J604" t="s">
        <v>10</v>
      </c>
      <c r="K604" t="str">
        <f t="shared" si="9"/>
        <v>DEVACHE PAAT-SILDhanushyabanveer</v>
      </c>
    </row>
    <row r="605" spans="1:11" ht="15" customHeight="1" x14ac:dyDescent="0.25">
      <c r="A605" s="1">
        <v>3</v>
      </c>
      <c r="B605" s="1"/>
      <c r="C605" t="s">
        <v>215</v>
      </c>
      <c r="D605" t="s">
        <v>90</v>
      </c>
      <c r="E605" t="s">
        <v>662</v>
      </c>
      <c r="F605">
        <v>18</v>
      </c>
      <c r="H605" t="s">
        <v>647</v>
      </c>
      <c r="I605">
        <v>0</v>
      </c>
      <c r="J605" t="s">
        <v>10</v>
      </c>
      <c r="K605" t="str">
        <f t="shared" si="9"/>
        <v>DEVACHE PAAT-SILGanpati</v>
      </c>
    </row>
    <row r="606" spans="1:11" ht="15" customHeight="1" x14ac:dyDescent="0.25">
      <c r="A606" s="1">
        <v>3</v>
      </c>
      <c r="B606" s="1"/>
      <c r="C606" t="s">
        <v>215</v>
      </c>
      <c r="D606" t="s">
        <v>183</v>
      </c>
      <c r="E606" t="s">
        <v>662</v>
      </c>
      <c r="F606">
        <v>18</v>
      </c>
      <c r="H606" t="s">
        <v>647</v>
      </c>
      <c r="I606">
        <v>0</v>
      </c>
      <c r="J606" t="s">
        <v>10</v>
      </c>
      <c r="K606" t="str">
        <f t="shared" si="9"/>
        <v>DEVACHE PAAT-SILGhodyavaril Nath</v>
      </c>
    </row>
    <row r="607" spans="1:11" ht="15" customHeight="1" x14ac:dyDescent="0.25">
      <c r="A607" s="1">
        <v>3</v>
      </c>
      <c r="B607" s="1"/>
      <c r="C607" t="s">
        <v>215</v>
      </c>
      <c r="D607" t="s">
        <v>181</v>
      </c>
      <c r="E607" t="s">
        <v>662</v>
      </c>
      <c r="F607">
        <v>18</v>
      </c>
      <c r="H607" t="s">
        <v>647</v>
      </c>
      <c r="I607">
        <v>0</v>
      </c>
      <c r="J607" t="s">
        <v>10</v>
      </c>
      <c r="K607" t="str">
        <f t="shared" si="9"/>
        <v>DEVACHE PAAT-SILJotiba</v>
      </c>
    </row>
    <row r="608" spans="1:11" ht="15" customHeight="1" x14ac:dyDescent="0.25">
      <c r="A608" s="1">
        <v>3</v>
      </c>
      <c r="B608" s="1"/>
      <c r="C608" t="s">
        <v>215</v>
      </c>
      <c r="D608" t="s">
        <v>177</v>
      </c>
      <c r="E608" t="s">
        <v>662</v>
      </c>
      <c r="F608">
        <v>18</v>
      </c>
      <c r="H608" t="s">
        <v>647</v>
      </c>
      <c r="I608">
        <v>0</v>
      </c>
      <c r="J608" t="s">
        <v>10</v>
      </c>
      <c r="K608" t="str">
        <f t="shared" si="9"/>
        <v>DEVACHE PAAT-SILKalubai</v>
      </c>
    </row>
    <row r="609" spans="1:11" ht="15" customHeight="1" x14ac:dyDescent="0.25">
      <c r="A609" s="1">
        <v>3</v>
      </c>
      <c r="B609" s="1"/>
      <c r="C609" t="s">
        <v>215</v>
      </c>
      <c r="D609" t="s">
        <v>220</v>
      </c>
      <c r="E609" t="s">
        <v>662</v>
      </c>
      <c r="F609">
        <v>18</v>
      </c>
      <c r="H609" t="s">
        <v>647</v>
      </c>
      <c r="I609">
        <v>0</v>
      </c>
      <c r="J609" t="s">
        <v>10</v>
      </c>
      <c r="K609" t="str">
        <f t="shared" si="9"/>
        <v>DEVACHE PAAT-SILKAMALATIL LAXMI</v>
      </c>
    </row>
    <row r="610" spans="1:11" ht="15" customHeight="1" x14ac:dyDescent="0.25">
      <c r="A610" s="1">
        <v>3</v>
      </c>
      <c r="B610" s="1"/>
      <c r="C610" t="s">
        <v>215</v>
      </c>
      <c r="D610" t="s">
        <v>174</v>
      </c>
      <c r="E610" t="s">
        <v>662</v>
      </c>
      <c r="F610">
        <v>18</v>
      </c>
      <c r="H610" t="s">
        <v>647</v>
      </c>
      <c r="I610">
        <v>0</v>
      </c>
      <c r="J610" t="s">
        <v>10</v>
      </c>
      <c r="K610" t="str">
        <f t="shared" si="9"/>
        <v>DEVACHE PAAT-SILKhandoba</v>
      </c>
    </row>
    <row r="611" spans="1:11" ht="15" customHeight="1" x14ac:dyDescent="0.25">
      <c r="A611" s="1">
        <v>3</v>
      </c>
      <c r="B611" s="1"/>
      <c r="C611" t="s">
        <v>215</v>
      </c>
      <c r="D611" t="s">
        <v>197</v>
      </c>
      <c r="E611" t="s">
        <v>662</v>
      </c>
      <c r="F611">
        <v>18</v>
      </c>
      <c r="H611" t="s">
        <v>647</v>
      </c>
      <c r="I611">
        <v>0</v>
      </c>
      <c r="J611" t="s">
        <v>10</v>
      </c>
      <c r="K611" t="str">
        <f t="shared" si="9"/>
        <v>DEVACHE PAAT-SILKshetrapal-Khandoba</v>
      </c>
    </row>
    <row r="612" spans="1:11" ht="15" customHeight="1" x14ac:dyDescent="0.25">
      <c r="A612" s="1">
        <v>3</v>
      </c>
      <c r="B612" s="1"/>
      <c r="C612" t="s">
        <v>215</v>
      </c>
      <c r="D612" t="s">
        <v>26</v>
      </c>
      <c r="E612" t="s">
        <v>662</v>
      </c>
      <c r="F612">
        <v>18</v>
      </c>
      <c r="H612" t="s">
        <v>647</v>
      </c>
      <c r="I612">
        <v>0</v>
      </c>
      <c r="J612" t="s">
        <v>10</v>
      </c>
      <c r="K612" t="str">
        <f t="shared" si="9"/>
        <v>DEVACHE PAAT-SILLaxmi</v>
      </c>
    </row>
    <row r="613" spans="1:11" ht="15" customHeight="1" x14ac:dyDescent="0.25">
      <c r="A613" s="1">
        <v>3</v>
      </c>
      <c r="B613" s="1"/>
      <c r="C613" t="s">
        <v>215</v>
      </c>
      <c r="D613" t="s">
        <v>180</v>
      </c>
      <c r="E613" t="s">
        <v>662</v>
      </c>
      <c r="F613">
        <v>18</v>
      </c>
      <c r="H613" t="s">
        <v>647</v>
      </c>
      <c r="I613">
        <v>0</v>
      </c>
      <c r="J613" t="s">
        <v>10</v>
      </c>
      <c r="K613" t="str">
        <f t="shared" si="9"/>
        <v>DEVACHE PAAT-SILLekurwali</v>
      </c>
    </row>
    <row r="614" spans="1:11" ht="15" customHeight="1" x14ac:dyDescent="0.25">
      <c r="A614" s="1">
        <v>3</v>
      </c>
      <c r="B614" s="1"/>
      <c r="C614" t="s">
        <v>215</v>
      </c>
      <c r="D614" t="s">
        <v>189</v>
      </c>
      <c r="E614" t="s">
        <v>662</v>
      </c>
      <c r="F614">
        <v>18</v>
      </c>
      <c r="H614" t="s">
        <v>647</v>
      </c>
      <c r="I614">
        <v>0</v>
      </c>
      <c r="J614" t="s">
        <v>10</v>
      </c>
      <c r="K614" t="str">
        <f t="shared" si="9"/>
        <v>DEVACHE PAAT-SILMahalakshmi Kolhapur</v>
      </c>
    </row>
    <row r="615" spans="1:11" ht="15" customHeight="1" x14ac:dyDescent="0.25">
      <c r="A615" s="1">
        <v>3</v>
      </c>
      <c r="B615" s="1"/>
      <c r="C615" t="s">
        <v>215</v>
      </c>
      <c r="D615" t="s">
        <v>184</v>
      </c>
      <c r="E615" t="s">
        <v>662</v>
      </c>
      <c r="F615">
        <v>18</v>
      </c>
      <c r="H615" t="s">
        <v>647</v>
      </c>
      <c r="I615">
        <v>0</v>
      </c>
      <c r="J615" t="s">
        <v>10</v>
      </c>
      <c r="K615" t="str">
        <f t="shared" si="9"/>
        <v>DEVACHE PAAT-SILMhasoba</v>
      </c>
    </row>
    <row r="616" spans="1:11" ht="15" customHeight="1" x14ac:dyDescent="0.25">
      <c r="A616" s="1">
        <v>3</v>
      </c>
      <c r="B616" s="1"/>
      <c r="C616" t="s">
        <v>215</v>
      </c>
      <c r="D616" t="s">
        <v>190</v>
      </c>
      <c r="E616" t="s">
        <v>662</v>
      </c>
      <c r="F616">
        <v>18</v>
      </c>
      <c r="H616" t="s">
        <v>647</v>
      </c>
      <c r="I616">
        <v>0</v>
      </c>
      <c r="J616" t="s">
        <v>10</v>
      </c>
      <c r="K616" t="str">
        <f t="shared" si="9"/>
        <v>DEVACHE PAAT-SILNarsinh</v>
      </c>
    </row>
    <row r="617" spans="1:11" ht="15" customHeight="1" x14ac:dyDescent="0.25">
      <c r="A617" s="1">
        <v>3</v>
      </c>
      <c r="B617" s="1"/>
      <c r="C617" t="s">
        <v>215</v>
      </c>
      <c r="D617" t="s">
        <v>21</v>
      </c>
      <c r="E617" t="s">
        <v>662</v>
      </c>
      <c r="F617">
        <v>18</v>
      </c>
      <c r="H617" t="s">
        <v>647</v>
      </c>
      <c r="I617">
        <v>0</v>
      </c>
      <c r="J617" t="s">
        <v>10</v>
      </c>
      <c r="K617" t="str">
        <f t="shared" si="9"/>
        <v>DEVACHE PAAT-SILOther</v>
      </c>
    </row>
    <row r="618" spans="1:11" ht="15" customHeight="1" x14ac:dyDescent="0.25">
      <c r="A618" s="1">
        <v>3</v>
      </c>
      <c r="B618" s="1"/>
      <c r="C618" t="s">
        <v>215</v>
      </c>
      <c r="D618" t="s">
        <v>179</v>
      </c>
      <c r="E618" t="s">
        <v>662</v>
      </c>
      <c r="F618">
        <v>18</v>
      </c>
      <c r="H618" t="s">
        <v>647</v>
      </c>
      <c r="I618">
        <v>0</v>
      </c>
      <c r="J618" t="s">
        <v>10</v>
      </c>
      <c r="K618" t="str">
        <f t="shared" si="9"/>
        <v>DEVACHE PAAT-SILPalangavarchi Devi</v>
      </c>
    </row>
    <row r="619" spans="1:11" ht="15" customHeight="1" x14ac:dyDescent="0.25">
      <c r="A619" s="1">
        <v>3</v>
      </c>
      <c r="B619" s="1"/>
      <c r="C619" t="s">
        <v>215</v>
      </c>
      <c r="D619" t="s">
        <v>218</v>
      </c>
      <c r="E619" t="s">
        <v>662</v>
      </c>
      <c r="F619">
        <v>18</v>
      </c>
      <c r="H619" t="s">
        <v>647</v>
      </c>
      <c r="I619">
        <v>0</v>
      </c>
      <c r="J619" t="s">
        <v>10</v>
      </c>
      <c r="K619" t="str">
        <f t="shared" si="9"/>
        <v>DEVACHE PAAT-SILPalicha-Khandoba</v>
      </c>
    </row>
    <row r="620" spans="1:11" ht="15" customHeight="1" x14ac:dyDescent="0.25">
      <c r="A620" s="1">
        <v>3</v>
      </c>
      <c r="B620" s="1"/>
      <c r="C620" t="s">
        <v>215</v>
      </c>
      <c r="D620" t="s">
        <v>1094</v>
      </c>
      <c r="E620" t="s">
        <v>1049</v>
      </c>
      <c r="F620">
        <v>10</v>
      </c>
      <c r="H620" t="s">
        <v>647</v>
      </c>
      <c r="I620">
        <v>0</v>
      </c>
      <c r="J620" t="s">
        <v>10</v>
      </c>
      <c r="K620" t="str">
        <f t="shared" si="9"/>
        <v>DEVACHE PAAT-SILPATRA</v>
      </c>
    </row>
    <row r="621" spans="1:11" ht="15" customHeight="1" x14ac:dyDescent="0.25">
      <c r="A621" s="1">
        <v>3</v>
      </c>
      <c r="B621" s="1"/>
      <c r="C621" t="s">
        <v>215</v>
      </c>
      <c r="D621" t="s">
        <v>176</v>
      </c>
      <c r="E621" t="s">
        <v>662</v>
      </c>
      <c r="F621">
        <v>18</v>
      </c>
      <c r="H621" t="s">
        <v>647</v>
      </c>
      <c r="I621">
        <v>0</v>
      </c>
      <c r="J621" t="s">
        <v>10</v>
      </c>
      <c r="K621" t="str">
        <f t="shared" si="9"/>
        <v>DEVACHE PAAT-SILRedyavaril Devi</v>
      </c>
    </row>
    <row r="622" spans="1:11" ht="15" customHeight="1" x14ac:dyDescent="0.25">
      <c r="A622" s="1">
        <v>3</v>
      </c>
      <c r="B622" s="1"/>
      <c r="C622" t="s">
        <v>215</v>
      </c>
      <c r="D622" t="s">
        <v>207</v>
      </c>
      <c r="E622" t="s">
        <v>662</v>
      </c>
      <c r="F622">
        <v>18</v>
      </c>
      <c r="H622" t="s">
        <v>647</v>
      </c>
      <c r="I622">
        <v>0</v>
      </c>
      <c r="J622" t="s">
        <v>10</v>
      </c>
      <c r="K622" t="str">
        <f t="shared" si="9"/>
        <v>DEVACHE PAAT-SILRENUKA MATA</v>
      </c>
    </row>
    <row r="623" spans="1:11" ht="15" customHeight="1" x14ac:dyDescent="0.25">
      <c r="A623" s="1">
        <v>3</v>
      </c>
      <c r="B623" s="1"/>
      <c r="C623" t="s">
        <v>215</v>
      </c>
      <c r="D623" t="s">
        <v>191</v>
      </c>
      <c r="E623" t="s">
        <v>662</v>
      </c>
      <c r="F623">
        <v>18</v>
      </c>
      <c r="H623" t="s">
        <v>647</v>
      </c>
      <c r="I623">
        <v>0</v>
      </c>
      <c r="J623" t="s">
        <v>10</v>
      </c>
      <c r="K623" t="str">
        <f t="shared" si="9"/>
        <v>DEVACHE PAAT-SILSaati Aasra</v>
      </c>
    </row>
    <row r="624" spans="1:11" ht="15" customHeight="1" x14ac:dyDescent="0.25">
      <c r="A624" s="1">
        <v>3</v>
      </c>
      <c r="B624" s="1"/>
      <c r="C624" t="s">
        <v>215</v>
      </c>
      <c r="D624" t="s">
        <v>217</v>
      </c>
      <c r="E624" t="s">
        <v>662</v>
      </c>
      <c r="F624">
        <v>18</v>
      </c>
      <c r="H624" t="s">
        <v>647</v>
      </c>
      <c r="I624">
        <v>0</v>
      </c>
      <c r="J624" t="s">
        <v>10</v>
      </c>
      <c r="K624" t="str">
        <f t="shared" si="9"/>
        <v>DEVACHE PAAT-SILSaptashrungi</v>
      </c>
    </row>
    <row r="625" spans="1:11" ht="15" customHeight="1" x14ac:dyDescent="0.25">
      <c r="A625" s="1">
        <v>3</v>
      </c>
      <c r="B625" s="1"/>
      <c r="C625" t="s">
        <v>215</v>
      </c>
      <c r="D625" t="s">
        <v>204</v>
      </c>
      <c r="E625" t="s">
        <v>662</v>
      </c>
      <c r="F625">
        <v>18</v>
      </c>
      <c r="H625" t="s">
        <v>647</v>
      </c>
      <c r="I625">
        <v>0</v>
      </c>
      <c r="J625" t="s">
        <v>10</v>
      </c>
      <c r="K625" t="str">
        <f t="shared" si="9"/>
        <v>DEVACHE PAAT-SILSAPTASRUNGI MATA</v>
      </c>
    </row>
    <row r="626" spans="1:11" ht="15" customHeight="1" x14ac:dyDescent="0.25">
      <c r="A626" s="1">
        <v>3</v>
      </c>
      <c r="B626" s="1"/>
      <c r="C626" t="s">
        <v>215</v>
      </c>
      <c r="D626" t="s">
        <v>1095</v>
      </c>
      <c r="E626" t="s">
        <v>9</v>
      </c>
      <c r="F626">
        <v>0</v>
      </c>
      <c r="H626" t="s">
        <v>9</v>
      </c>
      <c r="I626">
        <v>0</v>
      </c>
      <c r="J626" t="s">
        <v>9</v>
      </c>
      <c r="K626" t="str">
        <f t="shared" si="9"/>
        <v>DEVACHE PAAT-SILSize 1(15&amp;20gm)</v>
      </c>
    </row>
    <row r="627" spans="1:11" ht="15" customHeight="1" x14ac:dyDescent="0.25">
      <c r="A627" s="1">
        <v>3</v>
      </c>
      <c r="B627" s="1"/>
      <c r="C627" t="s">
        <v>215</v>
      </c>
      <c r="D627" t="s">
        <v>1096</v>
      </c>
      <c r="E627" t="s">
        <v>9</v>
      </c>
      <c r="F627">
        <v>0</v>
      </c>
      <c r="H627" t="s">
        <v>9</v>
      </c>
      <c r="I627">
        <v>0</v>
      </c>
      <c r="J627" t="s">
        <v>9</v>
      </c>
      <c r="K627" t="str">
        <f t="shared" si="9"/>
        <v>DEVACHE PAAT-SILSize 1(5&amp;10gm)</v>
      </c>
    </row>
    <row r="628" spans="1:11" ht="15" customHeight="1" x14ac:dyDescent="0.25">
      <c r="A628" s="1">
        <v>3</v>
      </c>
      <c r="B628" s="1"/>
      <c r="C628" t="s">
        <v>215</v>
      </c>
      <c r="D628" t="s">
        <v>1097</v>
      </c>
      <c r="E628" t="s">
        <v>9</v>
      </c>
      <c r="F628">
        <v>0</v>
      </c>
      <c r="H628" t="s">
        <v>9</v>
      </c>
      <c r="I628">
        <v>0</v>
      </c>
      <c r="J628" t="s">
        <v>9</v>
      </c>
      <c r="K628" t="str">
        <f t="shared" si="9"/>
        <v>DEVACHE PAAT-SILSize 2(15&amp;20gm)</v>
      </c>
    </row>
    <row r="629" spans="1:11" ht="15" customHeight="1" x14ac:dyDescent="0.25">
      <c r="A629" s="1">
        <v>3</v>
      </c>
      <c r="B629" s="1"/>
      <c r="C629" t="s">
        <v>215</v>
      </c>
      <c r="D629" t="s">
        <v>1098</v>
      </c>
      <c r="E629" t="s">
        <v>1017</v>
      </c>
      <c r="F629">
        <v>4.5</v>
      </c>
      <c r="H629" t="s">
        <v>749</v>
      </c>
      <c r="I629">
        <v>0</v>
      </c>
      <c r="J629" t="s">
        <v>20</v>
      </c>
      <c r="K629" t="str">
        <f t="shared" si="9"/>
        <v>DEVACHE PAAT-SILSize 3(All Weight)</v>
      </c>
    </row>
    <row r="630" spans="1:11" ht="15" customHeight="1" x14ac:dyDescent="0.25">
      <c r="A630" s="1">
        <v>3</v>
      </c>
      <c r="B630" s="1"/>
      <c r="C630" t="s">
        <v>215</v>
      </c>
      <c r="D630" t="s">
        <v>175</v>
      </c>
      <c r="E630" t="s">
        <v>662</v>
      </c>
      <c r="F630">
        <v>18</v>
      </c>
      <c r="H630" t="s">
        <v>647</v>
      </c>
      <c r="I630">
        <v>0</v>
      </c>
      <c r="J630" t="s">
        <v>10</v>
      </c>
      <c r="K630" t="str">
        <f t="shared" si="9"/>
        <v>DEVACHE PAAT-SILTulja Bhavani</v>
      </c>
    </row>
    <row r="631" spans="1:11" ht="15" customHeight="1" x14ac:dyDescent="0.25">
      <c r="A631" s="1">
        <v>3</v>
      </c>
      <c r="B631" s="1"/>
      <c r="C631" t="s">
        <v>215</v>
      </c>
      <c r="D631" t="s">
        <v>194</v>
      </c>
      <c r="E631" t="s">
        <v>662</v>
      </c>
      <c r="F631">
        <v>18</v>
      </c>
      <c r="H631" t="s">
        <v>647</v>
      </c>
      <c r="I631">
        <v>0</v>
      </c>
      <c r="J631" t="s">
        <v>10</v>
      </c>
      <c r="K631" t="str">
        <f t="shared" si="9"/>
        <v>DEVACHE PAAT-SILVadil</v>
      </c>
    </row>
    <row r="632" spans="1:11" ht="15" customHeight="1" x14ac:dyDescent="0.25">
      <c r="A632" s="1">
        <v>3</v>
      </c>
      <c r="B632" s="1"/>
      <c r="C632" t="s">
        <v>215</v>
      </c>
      <c r="D632" t="s">
        <v>199</v>
      </c>
      <c r="E632" t="s">
        <v>662</v>
      </c>
      <c r="F632">
        <v>18</v>
      </c>
      <c r="H632" t="s">
        <v>647</v>
      </c>
      <c r="I632">
        <v>0</v>
      </c>
      <c r="J632" t="s">
        <v>10</v>
      </c>
      <c r="K632" t="str">
        <f t="shared" si="9"/>
        <v>DEVACHE PAAT-SILVeer Dhal Talwar</v>
      </c>
    </row>
    <row r="633" spans="1:11" ht="15" customHeight="1" x14ac:dyDescent="0.25">
      <c r="A633" s="1">
        <v>3</v>
      </c>
      <c r="B633" s="1"/>
      <c r="C633" t="s">
        <v>215</v>
      </c>
      <c r="D633" t="s">
        <v>178</v>
      </c>
      <c r="E633" t="s">
        <v>662</v>
      </c>
      <c r="F633">
        <v>18</v>
      </c>
      <c r="H633" t="s">
        <v>647</v>
      </c>
      <c r="I633">
        <v>0</v>
      </c>
      <c r="J633" t="s">
        <v>10</v>
      </c>
      <c r="K633" t="str">
        <f t="shared" si="9"/>
        <v>DEVACHE PAAT-SILVitthal-Rukhmini</v>
      </c>
    </row>
    <row r="634" spans="1:11" ht="15" customHeight="1" x14ac:dyDescent="0.25">
      <c r="A634" s="1">
        <v>3</v>
      </c>
      <c r="B634" s="1"/>
      <c r="C634" t="s">
        <v>215</v>
      </c>
      <c r="D634" t="s">
        <v>173</v>
      </c>
      <c r="E634" t="s">
        <v>662</v>
      </c>
      <c r="F634">
        <v>18</v>
      </c>
      <c r="H634" t="s">
        <v>647</v>
      </c>
      <c r="I634">
        <v>0</v>
      </c>
      <c r="J634" t="s">
        <v>10</v>
      </c>
      <c r="K634" t="str">
        <f t="shared" si="9"/>
        <v>DEVACHE PAAT-SILWaghawaril Devi</v>
      </c>
    </row>
    <row r="635" spans="1:11" ht="15" customHeight="1" x14ac:dyDescent="0.25">
      <c r="A635" s="1">
        <v>3</v>
      </c>
      <c r="B635" s="1"/>
      <c r="C635" t="s">
        <v>215</v>
      </c>
      <c r="D635" t="s">
        <v>205</v>
      </c>
      <c r="E635" t="s">
        <v>662</v>
      </c>
      <c r="F635">
        <v>18</v>
      </c>
      <c r="H635" t="s">
        <v>647</v>
      </c>
      <c r="I635">
        <v>0</v>
      </c>
      <c r="J635" t="s">
        <v>10</v>
      </c>
      <c r="K635" t="str">
        <f t="shared" si="9"/>
        <v>DEVACHE PAAT-SILYAMAIDEVI (KANESAR)</v>
      </c>
    </row>
    <row r="636" spans="1:11" ht="15" customHeight="1" x14ac:dyDescent="0.25">
      <c r="A636" s="1">
        <v>3</v>
      </c>
      <c r="B636" s="1"/>
      <c r="C636" t="s">
        <v>215</v>
      </c>
      <c r="D636" t="s">
        <v>201</v>
      </c>
      <c r="E636" t="s">
        <v>662</v>
      </c>
      <c r="F636">
        <v>18</v>
      </c>
      <c r="H636" t="s">
        <v>647</v>
      </c>
      <c r="I636">
        <v>0</v>
      </c>
      <c r="J636" t="s">
        <v>10</v>
      </c>
      <c r="K636" t="str">
        <f t="shared" si="9"/>
        <v>DEVACHE PAAT-SILYAMAIDEVI AUNDH</v>
      </c>
    </row>
    <row r="637" spans="1:11" ht="15" customHeight="1" x14ac:dyDescent="0.25">
      <c r="A637" s="1">
        <v>3</v>
      </c>
      <c r="B637" s="1"/>
      <c r="C637" t="s">
        <v>172</v>
      </c>
      <c r="D637" t="s">
        <v>185</v>
      </c>
      <c r="E637" t="s">
        <v>1025</v>
      </c>
      <c r="F637">
        <v>15</v>
      </c>
      <c r="H637" t="s">
        <v>647</v>
      </c>
      <c r="I637">
        <v>0</v>
      </c>
      <c r="J637" t="s">
        <v>10</v>
      </c>
      <c r="K637" t="str">
        <f t="shared" si="9"/>
        <v>DEVACHE TAAK-SILAai</v>
      </c>
    </row>
    <row r="638" spans="1:11" ht="15" customHeight="1" x14ac:dyDescent="0.25">
      <c r="A638" s="1">
        <v>3</v>
      </c>
      <c r="B638" s="1"/>
      <c r="C638" t="s">
        <v>172</v>
      </c>
      <c r="D638" t="s">
        <v>198</v>
      </c>
      <c r="E638" t="s">
        <v>1025</v>
      </c>
      <c r="F638">
        <v>15</v>
      </c>
      <c r="H638" t="s">
        <v>647</v>
      </c>
      <c r="I638">
        <v>0</v>
      </c>
      <c r="J638" t="s">
        <v>10</v>
      </c>
      <c r="K638" t="str">
        <f t="shared" si="9"/>
        <v>DEVACHE TAAK-SILAai-Vadil</v>
      </c>
    </row>
    <row r="639" spans="1:11" ht="15" customHeight="1" x14ac:dyDescent="0.25">
      <c r="A639" s="1">
        <v>3</v>
      </c>
      <c r="B639" s="1"/>
      <c r="C639" t="s">
        <v>172</v>
      </c>
      <c r="D639" t="s">
        <v>186</v>
      </c>
      <c r="E639" t="s">
        <v>1025</v>
      </c>
      <c r="F639">
        <v>15</v>
      </c>
      <c r="H639" t="s">
        <v>647</v>
      </c>
      <c r="I639">
        <v>0</v>
      </c>
      <c r="J639" t="s">
        <v>10</v>
      </c>
      <c r="K639" t="str">
        <f t="shared" si="9"/>
        <v>DEVACHE TAAK-SILAnnapurna</v>
      </c>
    </row>
    <row r="640" spans="1:11" ht="15" customHeight="1" x14ac:dyDescent="0.25">
      <c r="A640" s="1">
        <v>3</v>
      </c>
      <c r="B640" s="1"/>
      <c r="C640" t="s">
        <v>172</v>
      </c>
      <c r="D640" t="s">
        <v>182</v>
      </c>
      <c r="E640" t="s">
        <v>1025</v>
      </c>
      <c r="F640">
        <v>15</v>
      </c>
      <c r="H640" t="s">
        <v>647</v>
      </c>
      <c r="I640">
        <v>0</v>
      </c>
      <c r="J640" t="s">
        <v>10</v>
      </c>
      <c r="K640" t="str">
        <f t="shared" si="9"/>
        <v>DEVACHE TAAK-SILBhairoba</v>
      </c>
    </row>
    <row r="641" spans="1:11" ht="15" customHeight="1" x14ac:dyDescent="0.25">
      <c r="A641" s="1">
        <v>3</v>
      </c>
      <c r="B641" s="1"/>
      <c r="C641" t="s">
        <v>172</v>
      </c>
      <c r="D641" t="s">
        <v>206</v>
      </c>
      <c r="E641" t="s">
        <v>1025</v>
      </c>
      <c r="F641">
        <v>15</v>
      </c>
      <c r="H641" t="s">
        <v>647</v>
      </c>
      <c r="I641">
        <v>0</v>
      </c>
      <c r="J641" t="s">
        <v>10</v>
      </c>
      <c r="K641" t="str">
        <f t="shared" si="9"/>
        <v>DEVACHE TAAK-SILCHATUSRUNGI MATA</v>
      </c>
    </row>
    <row r="642" spans="1:11" ht="15" customHeight="1" x14ac:dyDescent="0.25">
      <c r="A642" s="1">
        <v>3</v>
      </c>
      <c r="B642" s="1"/>
      <c r="C642" t="s">
        <v>172</v>
      </c>
      <c r="D642" t="s">
        <v>200</v>
      </c>
      <c r="E642" t="s">
        <v>1025</v>
      </c>
      <c r="F642">
        <v>15</v>
      </c>
      <c r="H642" t="s">
        <v>647</v>
      </c>
      <c r="I642">
        <v>0</v>
      </c>
      <c r="J642" t="s">
        <v>10</v>
      </c>
      <c r="K642" t="str">
        <f t="shared" si="9"/>
        <v>DEVACHE TAAK-SILDhanushyabanveer</v>
      </c>
    </row>
    <row r="643" spans="1:11" ht="15" customHeight="1" x14ac:dyDescent="0.25">
      <c r="A643" s="1">
        <v>3</v>
      </c>
      <c r="B643" s="1"/>
      <c r="C643" t="s">
        <v>172</v>
      </c>
      <c r="D643" t="s">
        <v>90</v>
      </c>
      <c r="E643" t="s">
        <v>1025</v>
      </c>
      <c r="F643">
        <v>15</v>
      </c>
      <c r="H643" t="s">
        <v>647</v>
      </c>
      <c r="I643">
        <v>0</v>
      </c>
      <c r="J643" t="s">
        <v>10</v>
      </c>
      <c r="K643" t="str">
        <f t="shared" si="9"/>
        <v>DEVACHE TAAK-SILGanpati</v>
      </c>
    </row>
    <row r="644" spans="1:11" ht="15" customHeight="1" x14ac:dyDescent="0.25">
      <c r="A644" s="1">
        <v>3</v>
      </c>
      <c r="B644" s="1"/>
      <c r="C644" t="s">
        <v>172</v>
      </c>
      <c r="D644" t="s">
        <v>183</v>
      </c>
      <c r="E644" t="s">
        <v>1025</v>
      </c>
      <c r="F644">
        <v>15</v>
      </c>
      <c r="H644" t="s">
        <v>647</v>
      </c>
      <c r="I644">
        <v>0</v>
      </c>
      <c r="J644" t="s">
        <v>10</v>
      </c>
      <c r="K644" t="str">
        <f t="shared" si="9"/>
        <v>DEVACHE TAAK-SILGhodyavaril Nath</v>
      </c>
    </row>
    <row r="645" spans="1:11" ht="15" customHeight="1" x14ac:dyDescent="0.25">
      <c r="A645" s="1">
        <v>3</v>
      </c>
      <c r="B645" s="1"/>
      <c r="C645" t="s">
        <v>172</v>
      </c>
      <c r="D645" t="s">
        <v>188</v>
      </c>
      <c r="E645" t="s">
        <v>1025</v>
      </c>
      <c r="F645">
        <v>15</v>
      </c>
      <c r="H645" t="s">
        <v>647</v>
      </c>
      <c r="I645">
        <v>0</v>
      </c>
      <c r="J645" t="s">
        <v>10</v>
      </c>
      <c r="K645" t="str">
        <f t="shared" si="9"/>
        <v>DEVACHE TAAK-SILJokhai Devi</v>
      </c>
    </row>
    <row r="646" spans="1:11" ht="15" customHeight="1" x14ac:dyDescent="0.25">
      <c r="A646" s="1">
        <v>3</v>
      </c>
      <c r="B646" s="1"/>
      <c r="C646" t="s">
        <v>172</v>
      </c>
      <c r="D646" t="s">
        <v>181</v>
      </c>
      <c r="E646" t="s">
        <v>1025</v>
      </c>
      <c r="F646">
        <v>15</v>
      </c>
      <c r="H646" t="s">
        <v>647</v>
      </c>
      <c r="I646">
        <v>0</v>
      </c>
      <c r="J646" t="s">
        <v>10</v>
      </c>
      <c r="K646" t="str">
        <f t="shared" si="9"/>
        <v>DEVACHE TAAK-SILJotiba</v>
      </c>
    </row>
    <row r="647" spans="1:11" ht="15" customHeight="1" x14ac:dyDescent="0.25">
      <c r="A647" s="1">
        <v>3</v>
      </c>
      <c r="B647" s="1"/>
      <c r="C647" t="s">
        <v>172</v>
      </c>
      <c r="D647" t="s">
        <v>202</v>
      </c>
      <c r="E647" t="s">
        <v>1025</v>
      </c>
      <c r="F647">
        <v>15</v>
      </c>
      <c r="H647" t="s">
        <v>647</v>
      </c>
      <c r="I647">
        <v>0</v>
      </c>
      <c r="J647" t="s">
        <v>10</v>
      </c>
      <c r="K647" t="str">
        <f t="shared" si="9"/>
        <v>DEVACHE TAAK-SILKALBHAIRAV</v>
      </c>
    </row>
    <row r="648" spans="1:11" ht="15" customHeight="1" x14ac:dyDescent="0.25">
      <c r="A648" s="1">
        <v>3</v>
      </c>
      <c r="B648" s="1"/>
      <c r="C648" t="s">
        <v>172</v>
      </c>
      <c r="D648" t="s">
        <v>177</v>
      </c>
      <c r="E648" t="s">
        <v>1025</v>
      </c>
      <c r="F648">
        <v>15</v>
      </c>
      <c r="H648" t="s">
        <v>647</v>
      </c>
      <c r="I648">
        <v>0</v>
      </c>
      <c r="J648" t="s">
        <v>10</v>
      </c>
      <c r="K648" t="str">
        <f t="shared" si="9"/>
        <v>DEVACHE TAAK-SILKalubai</v>
      </c>
    </row>
    <row r="649" spans="1:11" ht="15" customHeight="1" x14ac:dyDescent="0.25">
      <c r="A649" s="1">
        <v>3</v>
      </c>
      <c r="B649" s="1"/>
      <c r="C649" t="s">
        <v>172</v>
      </c>
      <c r="D649" t="s">
        <v>174</v>
      </c>
      <c r="E649" t="s">
        <v>1025</v>
      </c>
      <c r="F649">
        <v>15</v>
      </c>
      <c r="H649" t="s">
        <v>647</v>
      </c>
      <c r="I649">
        <v>0</v>
      </c>
      <c r="J649" t="s">
        <v>10</v>
      </c>
      <c r="K649" t="str">
        <f t="shared" ref="K649:K712" si="10">C649&amp;D649</f>
        <v>DEVACHE TAAK-SILKhandoba</v>
      </c>
    </row>
    <row r="650" spans="1:11" ht="15" customHeight="1" x14ac:dyDescent="0.25">
      <c r="A650" s="1">
        <v>3</v>
      </c>
      <c r="B650" s="1"/>
      <c r="C650" t="s">
        <v>172</v>
      </c>
      <c r="D650" t="s">
        <v>197</v>
      </c>
      <c r="E650" t="s">
        <v>1025</v>
      </c>
      <c r="F650">
        <v>15</v>
      </c>
      <c r="H650" t="s">
        <v>647</v>
      </c>
      <c r="I650">
        <v>0</v>
      </c>
      <c r="J650" t="s">
        <v>10</v>
      </c>
      <c r="K650" t="str">
        <f t="shared" si="10"/>
        <v>DEVACHE TAAK-SILKshetrapal-Khandoba</v>
      </c>
    </row>
    <row r="651" spans="1:11" ht="15" customHeight="1" x14ac:dyDescent="0.25">
      <c r="A651" s="1">
        <v>3</v>
      </c>
      <c r="B651" s="1"/>
      <c r="C651" t="s">
        <v>172</v>
      </c>
      <c r="D651" t="s">
        <v>180</v>
      </c>
      <c r="E651" t="s">
        <v>1025</v>
      </c>
      <c r="F651">
        <v>15</v>
      </c>
      <c r="H651" t="s">
        <v>647</v>
      </c>
      <c r="I651">
        <v>0</v>
      </c>
      <c r="J651" t="s">
        <v>10</v>
      </c>
      <c r="K651" t="str">
        <f t="shared" si="10"/>
        <v>DEVACHE TAAK-SILLekurwali</v>
      </c>
    </row>
    <row r="652" spans="1:11" ht="15" customHeight="1" x14ac:dyDescent="0.25">
      <c r="A652" s="1">
        <v>3</v>
      </c>
      <c r="B652" s="1"/>
      <c r="C652" t="s">
        <v>172</v>
      </c>
      <c r="D652" t="s">
        <v>189</v>
      </c>
      <c r="E652" t="s">
        <v>1025</v>
      </c>
      <c r="F652">
        <v>15</v>
      </c>
      <c r="H652" t="s">
        <v>647</v>
      </c>
      <c r="I652">
        <v>0</v>
      </c>
      <c r="J652" t="s">
        <v>10</v>
      </c>
      <c r="K652" t="str">
        <f t="shared" si="10"/>
        <v>DEVACHE TAAK-SILMahalakshmi Kolhapur</v>
      </c>
    </row>
    <row r="653" spans="1:11" ht="15" customHeight="1" x14ac:dyDescent="0.25">
      <c r="A653" s="1">
        <v>3</v>
      </c>
      <c r="B653" s="1"/>
      <c r="C653" t="s">
        <v>172</v>
      </c>
      <c r="D653" t="s">
        <v>184</v>
      </c>
      <c r="E653" t="s">
        <v>1025</v>
      </c>
      <c r="F653">
        <v>15</v>
      </c>
      <c r="H653" t="s">
        <v>647</v>
      </c>
      <c r="I653">
        <v>0</v>
      </c>
      <c r="J653" t="s">
        <v>10</v>
      </c>
      <c r="K653" t="str">
        <f t="shared" si="10"/>
        <v>DEVACHE TAAK-SILMhasoba</v>
      </c>
    </row>
    <row r="654" spans="1:11" ht="15" customHeight="1" x14ac:dyDescent="0.25">
      <c r="A654" s="1">
        <v>3</v>
      </c>
      <c r="B654" s="1"/>
      <c r="C654" t="s">
        <v>172</v>
      </c>
      <c r="D654" t="s">
        <v>1099</v>
      </c>
      <c r="E654" t="s">
        <v>1025</v>
      </c>
      <c r="F654">
        <v>15</v>
      </c>
      <c r="H654" t="s">
        <v>647</v>
      </c>
      <c r="I654">
        <v>0</v>
      </c>
      <c r="J654" t="s">
        <v>10</v>
      </c>
      <c r="K654" t="str">
        <f t="shared" si="10"/>
        <v>DEVACHE TAAK-SILMunjoba</v>
      </c>
    </row>
    <row r="655" spans="1:11" ht="15" customHeight="1" x14ac:dyDescent="0.25">
      <c r="A655" s="1">
        <v>3</v>
      </c>
      <c r="B655" s="1"/>
      <c r="C655" t="s">
        <v>172</v>
      </c>
      <c r="D655" t="s">
        <v>21</v>
      </c>
      <c r="E655" t="s">
        <v>1025</v>
      </c>
      <c r="F655">
        <v>15</v>
      </c>
      <c r="H655" t="s">
        <v>647</v>
      </c>
      <c r="I655">
        <v>0</v>
      </c>
      <c r="J655" t="s">
        <v>10</v>
      </c>
      <c r="K655" t="str">
        <f t="shared" si="10"/>
        <v>DEVACHE TAAK-SILOther</v>
      </c>
    </row>
    <row r="656" spans="1:11" ht="15" customHeight="1" x14ac:dyDescent="0.25">
      <c r="A656" s="1">
        <v>3</v>
      </c>
      <c r="B656" s="1"/>
      <c r="C656" t="s">
        <v>172</v>
      </c>
      <c r="D656" t="s">
        <v>179</v>
      </c>
      <c r="E656" t="s">
        <v>1025</v>
      </c>
      <c r="F656">
        <v>15</v>
      </c>
      <c r="H656" t="s">
        <v>647</v>
      </c>
      <c r="I656">
        <v>0</v>
      </c>
      <c r="J656" t="s">
        <v>10</v>
      </c>
      <c r="K656" t="str">
        <f t="shared" si="10"/>
        <v>DEVACHE TAAK-SILPalangavarchi Devi</v>
      </c>
    </row>
    <row r="657" spans="1:11" ht="15" customHeight="1" x14ac:dyDescent="0.25">
      <c r="A657" s="1">
        <v>3</v>
      </c>
      <c r="B657" s="1"/>
      <c r="C657" t="s">
        <v>172</v>
      </c>
      <c r="D657" t="s">
        <v>203</v>
      </c>
      <c r="E657" t="s">
        <v>1025</v>
      </c>
      <c r="F657">
        <v>15</v>
      </c>
      <c r="H657" t="s">
        <v>647</v>
      </c>
      <c r="I657">
        <v>0</v>
      </c>
      <c r="J657" t="s">
        <v>10</v>
      </c>
      <c r="K657" t="str">
        <f t="shared" si="10"/>
        <v>DEVACHE TAAK-SILREDYAVARIL DEV</v>
      </c>
    </row>
    <row r="658" spans="1:11" ht="15" customHeight="1" x14ac:dyDescent="0.25">
      <c r="A658" s="1">
        <v>3</v>
      </c>
      <c r="B658" s="1"/>
      <c r="C658" t="s">
        <v>172</v>
      </c>
      <c r="D658" t="s">
        <v>176</v>
      </c>
      <c r="E658" t="s">
        <v>1025</v>
      </c>
      <c r="F658">
        <v>15</v>
      </c>
      <c r="H658" t="s">
        <v>647</v>
      </c>
      <c r="I658">
        <v>0</v>
      </c>
      <c r="J658" t="s">
        <v>10</v>
      </c>
      <c r="K658" t="str">
        <f t="shared" si="10"/>
        <v>DEVACHE TAAK-SILRedyavaril Devi</v>
      </c>
    </row>
    <row r="659" spans="1:11" ht="15" customHeight="1" x14ac:dyDescent="0.25">
      <c r="A659" s="1">
        <v>3</v>
      </c>
      <c r="B659" s="1"/>
      <c r="C659" t="s">
        <v>172</v>
      </c>
      <c r="D659" t="s">
        <v>207</v>
      </c>
      <c r="E659" t="s">
        <v>1025</v>
      </c>
      <c r="F659">
        <v>15</v>
      </c>
      <c r="H659" t="s">
        <v>647</v>
      </c>
      <c r="I659">
        <v>0</v>
      </c>
      <c r="J659" t="s">
        <v>10</v>
      </c>
      <c r="K659" t="str">
        <f t="shared" si="10"/>
        <v>DEVACHE TAAK-SILRENUKA MATA</v>
      </c>
    </row>
    <row r="660" spans="1:11" ht="15" customHeight="1" x14ac:dyDescent="0.25">
      <c r="A660" s="1">
        <v>3</v>
      </c>
      <c r="B660" s="1"/>
      <c r="C660" t="s">
        <v>172</v>
      </c>
      <c r="D660" t="s">
        <v>191</v>
      </c>
      <c r="E660" t="s">
        <v>1025</v>
      </c>
      <c r="F660">
        <v>15</v>
      </c>
      <c r="H660" t="s">
        <v>647</v>
      </c>
      <c r="I660">
        <v>0</v>
      </c>
      <c r="J660" t="s">
        <v>10</v>
      </c>
      <c r="K660" t="str">
        <f t="shared" si="10"/>
        <v>DEVACHE TAAK-SILSaati Aasra</v>
      </c>
    </row>
    <row r="661" spans="1:11" ht="15" customHeight="1" x14ac:dyDescent="0.25">
      <c r="A661" s="1">
        <v>3</v>
      </c>
      <c r="B661" s="1"/>
      <c r="C661" t="s">
        <v>172</v>
      </c>
      <c r="D661" t="s">
        <v>204</v>
      </c>
      <c r="E661" t="s">
        <v>1025</v>
      </c>
      <c r="F661">
        <v>15</v>
      </c>
      <c r="H661" t="s">
        <v>647</v>
      </c>
      <c r="I661">
        <v>0</v>
      </c>
      <c r="J661" t="s">
        <v>10</v>
      </c>
      <c r="K661" t="str">
        <f t="shared" si="10"/>
        <v>DEVACHE TAAK-SILSAPTASRUNGI MATA</v>
      </c>
    </row>
    <row r="662" spans="1:11" ht="15" customHeight="1" x14ac:dyDescent="0.25">
      <c r="A662" s="1">
        <v>3</v>
      </c>
      <c r="B662" s="1"/>
      <c r="C662" t="s">
        <v>172</v>
      </c>
      <c r="D662" t="s">
        <v>192</v>
      </c>
      <c r="E662" t="s">
        <v>1025</v>
      </c>
      <c r="F662">
        <v>15</v>
      </c>
      <c r="H662" t="s">
        <v>647</v>
      </c>
      <c r="I662">
        <v>0</v>
      </c>
      <c r="J662" t="s">
        <v>10</v>
      </c>
      <c r="K662" t="str">
        <f t="shared" si="10"/>
        <v>DEVACHE TAAK-SILShankar</v>
      </c>
    </row>
    <row r="663" spans="1:11" ht="15" customHeight="1" x14ac:dyDescent="0.25">
      <c r="A663" s="1">
        <v>3</v>
      </c>
      <c r="B663" s="1"/>
      <c r="C663" t="s">
        <v>172</v>
      </c>
      <c r="D663" t="s">
        <v>1096</v>
      </c>
      <c r="E663" t="s">
        <v>1100</v>
      </c>
      <c r="F663">
        <v>1.5</v>
      </c>
      <c r="H663" t="s">
        <v>749</v>
      </c>
      <c r="I663">
        <v>0</v>
      </c>
      <c r="J663" t="s">
        <v>20</v>
      </c>
      <c r="K663" t="str">
        <f t="shared" si="10"/>
        <v>DEVACHE TAAK-SILSize 1(5&amp;10gm)</v>
      </c>
    </row>
    <row r="664" spans="1:11" ht="15" customHeight="1" x14ac:dyDescent="0.25">
      <c r="A664" s="1">
        <v>3</v>
      </c>
      <c r="B664" s="1"/>
      <c r="C664" t="s">
        <v>172</v>
      </c>
      <c r="D664" t="s">
        <v>193</v>
      </c>
      <c r="E664" t="s">
        <v>1025</v>
      </c>
      <c r="F664">
        <v>15</v>
      </c>
      <c r="H664" t="s">
        <v>647</v>
      </c>
      <c r="I664">
        <v>0</v>
      </c>
      <c r="J664" t="s">
        <v>10</v>
      </c>
      <c r="K664" t="str">
        <f t="shared" si="10"/>
        <v>DEVACHE TAAK-SILSwami Samarth</v>
      </c>
    </row>
    <row r="665" spans="1:11" ht="15" customHeight="1" x14ac:dyDescent="0.25">
      <c r="A665" s="1">
        <v>3</v>
      </c>
      <c r="B665" s="1"/>
      <c r="C665" t="s">
        <v>172</v>
      </c>
      <c r="D665" t="s">
        <v>175</v>
      </c>
      <c r="E665" t="s">
        <v>1025</v>
      </c>
      <c r="F665">
        <v>15</v>
      </c>
      <c r="H665" t="s">
        <v>647</v>
      </c>
      <c r="I665">
        <v>0</v>
      </c>
      <c r="J665" t="s">
        <v>10</v>
      </c>
      <c r="K665" t="str">
        <f t="shared" si="10"/>
        <v>DEVACHE TAAK-SILTulja Bhavani</v>
      </c>
    </row>
    <row r="666" spans="1:11" ht="15" customHeight="1" x14ac:dyDescent="0.25">
      <c r="A666" s="1">
        <v>3</v>
      </c>
      <c r="B666" s="1"/>
      <c r="C666" t="s">
        <v>172</v>
      </c>
      <c r="D666" t="s">
        <v>194</v>
      </c>
      <c r="E666" t="s">
        <v>1025</v>
      </c>
      <c r="F666">
        <v>15</v>
      </c>
      <c r="H666" t="s">
        <v>647</v>
      </c>
      <c r="I666">
        <v>0</v>
      </c>
      <c r="J666" t="s">
        <v>10</v>
      </c>
      <c r="K666" t="str">
        <f t="shared" si="10"/>
        <v>DEVACHE TAAK-SILVadil</v>
      </c>
    </row>
    <row r="667" spans="1:11" ht="15" customHeight="1" x14ac:dyDescent="0.25">
      <c r="A667" s="1">
        <v>3</v>
      </c>
      <c r="B667" s="1"/>
      <c r="C667" t="s">
        <v>172</v>
      </c>
      <c r="D667" t="s">
        <v>195</v>
      </c>
      <c r="E667" t="s">
        <v>1025</v>
      </c>
      <c r="F667">
        <v>15</v>
      </c>
      <c r="H667" t="s">
        <v>647</v>
      </c>
      <c r="I667">
        <v>0</v>
      </c>
      <c r="J667" t="s">
        <v>10</v>
      </c>
      <c r="K667" t="str">
        <f t="shared" si="10"/>
        <v>DEVACHE TAAK-SILVeer</v>
      </c>
    </row>
    <row r="668" spans="1:11" ht="15" customHeight="1" x14ac:dyDescent="0.25">
      <c r="A668" s="1">
        <v>3</v>
      </c>
      <c r="B668" s="1"/>
      <c r="C668" t="s">
        <v>172</v>
      </c>
      <c r="D668" t="s">
        <v>199</v>
      </c>
      <c r="E668" t="s">
        <v>1025</v>
      </c>
      <c r="F668">
        <v>15</v>
      </c>
      <c r="H668" t="s">
        <v>647</v>
      </c>
      <c r="I668">
        <v>0</v>
      </c>
      <c r="J668" t="s">
        <v>10</v>
      </c>
      <c r="K668" t="str">
        <f t="shared" si="10"/>
        <v>DEVACHE TAAK-SILVeer Dhal Talwar</v>
      </c>
    </row>
    <row r="669" spans="1:11" ht="15" customHeight="1" x14ac:dyDescent="0.25">
      <c r="A669" s="1">
        <v>3</v>
      </c>
      <c r="B669" s="1"/>
      <c r="C669" t="s">
        <v>172</v>
      </c>
      <c r="D669" t="s">
        <v>178</v>
      </c>
      <c r="E669" t="s">
        <v>1025</v>
      </c>
      <c r="F669">
        <v>15</v>
      </c>
      <c r="H669" t="s">
        <v>647</v>
      </c>
      <c r="I669">
        <v>0</v>
      </c>
      <c r="J669" t="s">
        <v>10</v>
      </c>
      <c r="K669" t="str">
        <f t="shared" si="10"/>
        <v>DEVACHE TAAK-SILVitthal-Rukhmini</v>
      </c>
    </row>
    <row r="670" spans="1:11" ht="15" customHeight="1" x14ac:dyDescent="0.25">
      <c r="A670" s="1">
        <v>3</v>
      </c>
      <c r="B670" s="1"/>
      <c r="C670" t="s">
        <v>172</v>
      </c>
      <c r="D670" t="s">
        <v>173</v>
      </c>
      <c r="E670" t="s">
        <v>1025</v>
      </c>
      <c r="F670">
        <v>15</v>
      </c>
      <c r="H670" t="s">
        <v>647</v>
      </c>
      <c r="I670">
        <v>0</v>
      </c>
      <c r="J670" t="s">
        <v>10</v>
      </c>
      <c r="K670" t="str">
        <f t="shared" si="10"/>
        <v>DEVACHE TAAK-SILWaghawaril Devi</v>
      </c>
    </row>
    <row r="671" spans="1:11" ht="15" customHeight="1" x14ac:dyDescent="0.25">
      <c r="A671" s="1">
        <v>3</v>
      </c>
      <c r="B671" s="1"/>
      <c r="C671" t="s">
        <v>172</v>
      </c>
      <c r="D671" t="s">
        <v>205</v>
      </c>
      <c r="E671" t="s">
        <v>1025</v>
      </c>
      <c r="F671">
        <v>15</v>
      </c>
      <c r="H671" t="s">
        <v>647</v>
      </c>
      <c r="I671">
        <v>0</v>
      </c>
      <c r="J671" t="s">
        <v>10</v>
      </c>
      <c r="K671" t="str">
        <f t="shared" si="10"/>
        <v>DEVACHE TAAK-SILYAMAIDEVI (KANESAR)</v>
      </c>
    </row>
    <row r="672" spans="1:11" ht="15" customHeight="1" x14ac:dyDescent="0.25">
      <c r="A672" s="1">
        <v>3</v>
      </c>
      <c r="B672" s="1"/>
      <c r="C672" t="s">
        <v>172</v>
      </c>
      <c r="D672" t="s">
        <v>201</v>
      </c>
      <c r="E672" t="s">
        <v>1025</v>
      </c>
      <c r="F672">
        <v>15</v>
      </c>
      <c r="H672" t="s">
        <v>647</v>
      </c>
      <c r="I672">
        <v>0</v>
      </c>
      <c r="J672" t="s">
        <v>10</v>
      </c>
      <c r="K672" t="str">
        <f t="shared" si="10"/>
        <v>DEVACHE TAAK-SILYAMAIDEVI AUNDH</v>
      </c>
    </row>
    <row r="673" spans="1:11" ht="15" customHeight="1" x14ac:dyDescent="0.25">
      <c r="A673" s="1">
        <v>3</v>
      </c>
      <c r="B673" s="1"/>
      <c r="C673" t="s">
        <v>172</v>
      </c>
      <c r="D673" t="s">
        <v>196</v>
      </c>
      <c r="E673" t="s">
        <v>1025</v>
      </c>
      <c r="F673">
        <v>15</v>
      </c>
      <c r="H673" t="s">
        <v>647</v>
      </c>
      <c r="I673">
        <v>0</v>
      </c>
      <c r="J673" t="s">
        <v>10</v>
      </c>
      <c r="K673" t="str">
        <f t="shared" si="10"/>
        <v>DEVACHE TAAK-SILYellamma Devi</v>
      </c>
    </row>
    <row r="674" spans="1:11" ht="15" customHeight="1" x14ac:dyDescent="0.25">
      <c r="A674" s="1">
        <v>2</v>
      </c>
      <c r="B674" s="1"/>
      <c r="C674" t="s">
        <v>1101</v>
      </c>
      <c r="D674" t="s">
        <v>1102</v>
      </c>
      <c r="E674" t="s">
        <v>1103</v>
      </c>
      <c r="F674">
        <v>8</v>
      </c>
      <c r="H674" t="s">
        <v>647</v>
      </c>
      <c r="I674">
        <v>0</v>
      </c>
      <c r="J674" t="s">
        <v>10</v>
      </c>
      <c r="K674" t="str">
        <f t="shared" si="10"/>
        <v>DINNER SET-SILBABY-GUJRATI MAT</v>
      </c>
    </row>
    <row r="675" spans="1:11" ht="15" customHeight="1" x14ac:dyDescent="0.25">
      <c r="A675" s="1">
        <v>2</v>
      </c>
      <c r="B675" s="1"/>
      <c r="C675" t="s">
        <v>1101</v>
      </c>
      <c r="D675" t="s">
        <v>1104</v>
      </c>
      <c r="E675" t="s">
        <v>1049</v>
      </c>
      <c r="F675">
        <v>10</v>
      </c>
      <c r="H675" t="s">
        <v>647</v>
      </c>
      <c r="I675">
        <v>0</v>
      </c>
      <c r="J675" t="s">
        <v>10</v>
      </c>
      <c r="K675" t="str">
        <f t="shared" si="10"/>
        <v>DINNER SET-SILDELHI DINNER SET</v>
      </c>
    </row>
    <row r="676" spans="1:11" ht="15" customHeight="1" x14ac:dyDescent="0.25">
      <c r="A676" s="1">
        <v>2</v>
      </c>
      <c r="B676" s="1"/>
      <c r="C676" t="s">
        <v>1101</v>
      </c>
      <c r="D676" t="s">
        <v>1105</v>
      </c>
      <c r="E676" t="s">
        <v>1103</v>
      </c>
      <c r="F676">
        <v>8</v>
      </c>
      <c r="H676" t="s">
        <v>647</v>
      </c>
      <c r="I676">
        <v>0</v>
      </c>
      <c r="J676" t="s">
        <v>10</v>
      </c>
      <c r="K676" t="str">
        <f t="shared" si="10"/>
        <v>DINNER SET-SILGUJRATI PLAIN</v>
      </c>
    </row>
    <row r="677" spans="1:11" ht="15" customHeight="1" x14ac:dyDescent="0.25">
      <c r="A677" s="1">
        <v>2</v>
      </c>
      <c r="B677" s="1"/>
      <c r="C677" t="s">
        <v>1101</v>
      </c>
      <c r="D677" t="s">
        <v>1106</v>
      </c>
      <c r="E677" t="s">
        <v>1107</v>
      </c>
      <c r="F677">
        <v>22</v>
      </c>
      <c r="H677" t="s">
        <v>647</v>
      </c>
      <c r="I677">
        <v>0</v>
      </c>
      <c r="J677" t="s">
        <v>10</v>
      </c>
      <c r="K677" t="str">
        <f t="shared" si="10"/>
        <v>DINNER SET-SILHAMMER SET-SMALL</v>
      </c>
    </row>
    <row r="678" spans="1:11" ht="15" customHeight="1" x14ac:dyDescent="0.25">
      <c r="A678" s="1">
        <v>2</v>
      </c>
      <c r="B678" s="1"/>
      <c r="C678" t="s">
        <v>1101</v>
      </c>
      <c r="D678" t="s">
        <v>1108</v>
      </c>
      <c r="E678" t="s">
        <v>1109</v>
      </c>
      <c r="F678">
        <v>17</v>
      </c>
      <c r="H678" t="s">
        <v>647</v>
      </c>
      <c r="I678">
        <v>0</v>
      </c>
      <c r="J678" t="s">
        <v>10</v>
      </c>
      <c r="K678" t="str">
        <f t="shared" si="10"/>
        <v>DINNER SET-SILNAXI DINNER SET</v>
      </c>
    </row>
    <row r="679" spans="1:11" ht="15" customHeight="1" x14ac:dyDescent="0.25">
      <c r="A679" s="1">
        <v>2</v>
      </c>
      <c r="B679" s="1"/>
      <c r="C679" t="s">
        <v>1101</v>
      </c>
      <c r="D679" t="s">
        <v>1110</v>
      </c>
      <c r="E679" t="s">
        <v>877</v>
      </c>
      <c r="F679">
        <v>33</v>
      </c>
      <c r="H679" t="s">
        <v>647</v>
      </c>
      <c r="I679">
        <v>0</v>
      </c>
      <c r="J679" t="s">
        <v>10</v>
      </c>
      <c r="K679" t="str">
        <f t="shared" si="10"/>
        <v>DINNER SET-SILNEW PATTERN</v>
      </c>
    </row>
    <row r="680" spans="1:11" ht="15" customHeight="1" x14ac:dyDescent="0.25">
      <c r="A680" s="1">
        <v>0</v>
      </c>
      <c r="B680" s="1"/>
      <c r="C680" t="s">
        <v>1111</v>
      </c>
      <c r="D680" t="s">
        <v>1112</v>
      </c>
      <c r="E680" t="s">
        <v>9</v>
      </c>
      <c r="F680">
        <v>0</v>
      </c>
      <c r="H680" t="s">
        <v>9</v>
      </c>
      <c r="I680">
        <v>0</v>
      </c>
      <c r="J680" t="s">
        <v>9</v>
      </c>
      <c r="K680" t="str">
        <f t="shared" si="10"/>
        <v>DIYA ITEM-SILDESIGNER DIYA</v>
      </c>
    </row>
    <row r="681" spans="1:11" ht="15" customHeight="1" x14ac:dyDescent="0.25">
      <c r="A681" s="1">
        <v>5</v>
      </c>
      <c r="B681" s="1"/>
      <c r="C681" t="s">
        <v>491</v>
      </c>
      <c r="D681" t="s">
        <v>492</v>
      </c>
      <c r="E681" t="s">
        <v>702</v>
      </c>
      <c r="F681">
        <v>32</v>
      </c>
      <c r="H681" t="s">
        <v>647</v>
      </c>
      <c r="I681">
        <v>0</v>
      </c>
      <c r="J681" t="s">
        <v>10</v>
      </c>
      <c r="K681" t="str">
        <f t="shared" si="10"/>
        <v>DOODH BONDLE-SILDoodh Bondle</v>
      </c>
    </row>
    <row r="682" spans="1:11" ht="15" customHeight="1" x14ac:dyDescent="0.25">
      <c r="A682" s="1">
        <v>5</v>
      </c>
      <c r="B682" s="1"/>
      <c r="C682" t="s">
        <v>491</v>
      </c>
      <c r="D682" t="s">
        <v>1113</v>
      </c>
      <c r="E682" t="s">
        <v>685</v>
      </c>
      <c r="F682">
        <v>40</v>
      </c>
      <c r="H682" t="s">
        <v>647</v>
      </c>
      <c r="I682">
        <v>0</v>
      </c>
      <c r="J682" t="s">
        <v>10</v>
      </c>
      <c r="K682" t="str">
        <f t="shared" si="10"/>
        <v>DOODH BONDLE-SILDOODH BONDLE FANCY</v>
      </c>
    </row>
    <row r="683" spans="1:11" ht="15" customHeight="1" x14ac:dyDescent="0.25">
      <c r="A683" s="1">
        <v>5</v>
      </c>
      <c r="B683" s="1"/>
      <c r="C683" t="s">
        <v>1114</v>
      </c>
      <c r="D683" t="s">
        <v>1115</v>
      </c>
      <c r="E683" t="s">
        <v>1116</v>
      </c>
      <c r="F683">
        <v>97</v>
      </c>
      <c r="H683" t="s">
        <v>647</v>
      </c>
      <c r="I683">
        <v>0</v>
      </c>
      <c r="J683" t="s">
        <v>10</v>
      </c>
      <c r="K683" t="str">
        <f t="shared" si="10"/>
        <v>GANPATI BOX SMALL- SILPooja Item</v>
      </c>
    </row>
    <row r="684" spans="1:11" ht="15" customHeight="1" x14ac:dyDescent="0.25">
      <c r="A684" s="1">
        <v>5</v>
      </c>
      <c r="B684" s="1"/>
      <c r="C684" t="s">
        <v>443</v>
      </c>
      <c r="D684" t="s">
        <v>580</v>
      </c>
      <c r="E684" t="s">
        <v>980</v>
      </c>
      <c r="F684">
        <v>50</v>
      </c>
      <c r="H684" t="s">
        <v>647</v>
      </c>
      <c r="I684">
        <v>0</v>
      </c>
      <c r="J684" t="s">
        <v>10</v>
      </c>
      <c r="K684" t="str">
        <f t="shared" si="10"/>
        <v>GANPATI ITEM-SILCHAFAA PHOOL</v>
      </c>
    </row>
    <row r="685" spans="1:11" ht="15" customHeight="1" x14ac:dyDescent="0.25">
      <c r="A685" s="1">
        <v>5</v>
      </c>
      <c r="B685" s="1"/>
      <c r="C685" t="s">
        <v>443</v>
      </c>
      <c r="D685" t="s">
        <v>1117</v>
      </c>
      <c r="E685" t="s">
        <v>1118</v>
      </c>
      <c r="F685">
        <v>102</v>
      </c>
      <c r="H685" t="s">
        <v>647</v>
      </c>
      <c r="I685">
        <v>0</v>
      </c>
      <c r="J685" t="s">
        <v>10</v>
      </c>
      <c r="K685" t="str">
        <f t="shared" si="10"/>
        <v>GANPATI ITEM-SILCHAFAA PHOOL 5GM</v>
      </c>
    </row>
    <row r="686" spans="1:11" ht="15" customHeight="1" x14ac:dyDescent="0.25">
      <c r="A686" s="1">
        <v>5</v>
      </c>
      <c r="B686" s="1"/>
      <c r="C686" t="s">
        <v>443</v>
      </c>
      <c r="D686" t="s">
        <v>1119</v>
      </c>
      <c r="E686" t="s">
        <v>745</v>
      </c>
      <c r="F686">
        <v>90</v>
      </c>
      <c r="H686" t="s">
        <v>647</v>
      </c>
      <c r="I686">
        <v>0</v>
      </c>
      <c r="J686" t="s">
        <v>10</v>
      </c>
      <c r="K686" t="str">
        <f t="shared" si="10"/>
        <v>GANPATI ITEM-SILCHAFAA PHOOL 7 GM</v>
      </c>
    </row>
    <row r="687" spans="1:11" ht="15" customHeight="1" x14ac:dyDescent="0.25">
      <c r="A687" s="1">
        <v>5</v>
      </c>
      <c r="B687" s="1"/>
      <c r="C687" t="s">
        <v>443</v>
      </c>
      <c r="D687" t="s">
        <v>342</v>
      </c>
      <c r="E687" t="s">
        <v>1120</v>
      </c>
      <c r="F687">
        <v>130</v>
      </c>
      <c r="H687" t="s">
        <v>647</v>
      </c>
      <c r="I687">
        <v>0</v>
      </c>
      <c r="J687" t="s">
        <v>10</v>
      </c>
      <c r="K687" t="str">
        <f t="shared" si="10"/>
        <v>GANPATI ITEM-SILDURVA</v>
      </c>
    </row>
    <row r="688" spans="1:11" ht="15" customHeight="1" x14ac:dyDescent="0.25">
      <c r="A688" s="1">
        <v>5</v>
      </c>
      <c r="B688" s="1"/>
      <c r="C688" t="s">
        <v>443</v>
      </c>
      <c r="D688" t="s">
        <v>1121</v>
      </c>
      <c r="E688" t="s">
        <v>1122</v>
      </c>
      <c r="F688">
        <v>160</v>
      </c>
      <c r="H688" t="s">
        <v>647</v>
      </c>
      <c r="I688">
        <v>0</v>
      </c>
      <c r="J688" t="s">
        <v>10</v>
      </c>
      <c r="K688" t="str">
        <f t="shared" si="10"/>
        <v>GANPATI ITEM-SILDURVA(G)</v>
      </c>
    </row>
    <row r="689" spans="1:11" ht="15" customHeight="1" x14ac:dyDescent="0.25">
      <c r="A689" s="1">
        <v>5</v>
      </c>
      <c r="B689" s="1"/>
      <c r="C689" t="s">
        <v>443</v>
      </c>
      <c r="D689" t="s">
        <v>1123</v>
      </c>
      <c r="E689" t="s">
        <v>1124</v>
      </c>
      <c r="F689">
        <v>175</v>
      </c>
      <c r="H689" t="s">
        <v>647</v>
      </c>
      <c r="I689">
        <v>0</v>
      </c>
      <c r="J689" t="s">
        <v>10</v>
      </c>
      <c r="K689" t="str">
        <f t="shared" si="10"/>
        <v>GANPATI ITEM-SILDURVA(R)</v>
      </c>
    </row>
    <row r="690" spans="1:11" ht="15" customHeight="1" x14ac:dyDescent="0.25">
      <c r="A690" s="1">
        <v>5</v>
      </c>
      <c r="B690" s="1"/>
      <c r="C690" t="s">
        <v>443</v>
      </c>
      <c r="D690" t="s">
        <v>1125</v>
      </c>
      <c r="E690" t="s">
        <v>659</v>
      </c>
      <c r="F690">
        <v>75</v>
      </c>
      <c r="H690" t="s">
        <v>647</v>
      </c>
      <c r="I690">
        <v>0</v>
      </c>
      <c r="J690" t="s">
        <v>10</v>
      </c>
      <c r="K690" t="str">
        <f t="shared" si="10"/>
        <v>GANPATI ITEM-SILFRUITS</v>
      </c>
    </row>
    <row r="691" spans="1:11" ht="15" customHeight="1" x14ac:dyDescent="0.25">
      <c r="A691" s="1">
        <v>5</v>
      </c>
      <c r="B691" s="1"/>
      <c r="C691" t="s">
        <v>443</v>
      </c>
      <c r="D691" t="s">
        <v>1126</v>
      </c>
      <c r="E691" t="s">
        <v>980</v>
      </c>
      <c r="F691">
        <v>50</v>
      </c>
      <c r="H691" t="s">
        <v>647</v>
      </c>
      <c r="I691">
        <v>0</v>
      </c>
      <c r="J691" t="s">
        <v>10</v>
      </c>
      <c r="K691" t="str">
        <f t="shared" si="10"/>
        <v>GANPATI ITEM-SILFRUITS PLATE</v>
      </c>
    </row>
    <row r="692" spans="1:11" ht="15" customHeight="1" x14ac:dyDescent="0.25">
      <c r="A692" s="1">
        <v>5</v>
      </c>
      <c r="B692" s="1"/>
      <c r="C692" t="s">
        <v>443</v>
      </c>
      <c r="D692" t="s">
        <v>1127</v>
      </c>
      <c r="E692" t="s">
        <v>720</v>
      </c>
      <c r="F692">
        <v>45</v>
      </c>
      <c r="H692" t="s">
        <v>647</v>
      </c>
      <c r="I692">
        <v>0</v>
      </c>
      <c r="J692" t="s">
        <v>10</v>
      </c>
      <c r="K692" t="str">
        <f t="shared" si="10"/>
        <v>GANPATI ITEM-SILFRUITS(M)</v>
      </c>
    </row>
    <row r="693" spans="1:11" ht="15" customHeight="1" x14ac:dyDescent="0.25">
      <c r="A693" s="1">
        <v>5</v>
      </c>
      <c r="B693" s="1"/>
      <c r="C693" t="s">
        <v>443</v>
      </c>
      <c r="D693" t="s">
        <v>1128</v>
      </c>
      <c r="E693" t="s">
        <v>731</v>
      </c>
      <c r="F693">
        <v>55</v>
      </c>
      <c r="H693" t="s">
        <v>647</v>
      </c>
      <c r="I693">
        <v>0</v>
      </c>
      <c r="J693" t="s">
        <v>10</v>
      </c>
      <c r="K693" t="str">
        <f t="shared" si="10"/>
        <v>GANPATI ITEM-SILGANDHA THALI (MINAWORK)</v>
      </c>
    </row>
    <row r="694" spans="1:11" ht="15" customHeight="1" x14ac:dyDescent="0.25">
      <c r="A694" s="1">
        <v>5</v>
      </c>
      <c r="B694" s="1"/>
      <c r="C694" t="s">
        <v>443</v>
      </c>
      <c r="D694" t="s">
        <v>1129</v>
      </c>
      <c r="E694" t="s">
        <v>1130</v>
      </c>
      <c r="F694">
        <v>52</v>
      </c>
      <c r="H694" t="s">
        <v>647</v>
      </c>
      <c r="I694">
        <v>0</v>
      </c>
      <c r="J694" t="s">
        <v>10</v>
      </c>
      <c r="K694" t="str">
        <f t="shared" si="10"/>
        <v>GANPATI ITEM-SILGANPATI BAJUBAND</v>
      </c>
    </row>
    <row r="695" spans="1:11" ht="15" customHeight="1" x14ac:dyDescent="0.25">
      <c r="A695" s="1">
        <v>5</v>
      </c>
      <c r="B695" s="1"/>
      <c r="C695" t="s">
        <v>443</v>
      </c>
      <c r="D695" t="s">
        <v>1131</v>
      </c>
      <c r="E695" t="s">
        <v>1130</v>
      </c>
      <c r="F695">
        <v>52</v>
      </c>
      <c r="H695" t="s">
        <v>647</v>
      </c>
      <c r="I695">
        <v>0</v>
      </c>
      <c r="J695" t="s">
        <v>10</v>
      </c>
      <c r="K695" t="str">
        <f t="shared" si="10"/>
        <v>GANPATI ITEM-SILGANPATI BAJUBAND (G)</v>
      </c>
    </row>
    <row r="696" spans="1:11" ht="15" customHeight="1" x14ac:dyDescent="0.25">
      <c r="A696" s="1">
        <v>5</v>
      </c>
      <c r="B696" s="1"/>
      <c r="C696" t="s">
        <v>443</v>
      </c>
      <c r="D696" t="s">
        <v>452</v>
      </c>
      <c r="E696" t="s">
        <v>743</v>
      </c>
      <c r="F696">
        <v>100</v>
      </c>
      <c r="H696" t="s">
        <v>647</v>
      </c>
      <c r="I696">
        <v>0.01</v>
      </c>
      <c r="J696" t="s">
        <v>10</v>
      </c>
      <c r="K696" t="str">
        <f t="shared" si="10"/>
        <v>GANPATI ITEM-SILGANPATI DUL</v>
      </c>
    </row>
    <row r="697" spans="1:11" ht="15" customHeight="1" x14ac:dyDescent="0.25">
      <c r="A697" s="1">
        <v>5</v>
      </c>
      <c r="B697" s="1"/>
      <c r="C697" t="s">
        <v>443</v>
      </c>
      <c r="D697" t="s">
        <v>575</v>
      </c>
      <c r="E697" t="s">
        <v>883</v>
      </c>
      <c r="F697">
        <v>60</v>
      </c>
      <c r="H697" t="s">
        <v>647</v>
      </c>
      <c r="I697">
        <v>0</v>
      </c>
      <c r="J697" t="s">
        <v>10</v>
      </c>
      <c r="K697" t="str">
        <f t="shared" si="10"/>
        <v>GANPATI ITEM-SILGANPATI KAAN</v>
      </c>
    </row>
    <row r="698" spans="1:11" ht="15" customHeight="1" x14ac:dyDescent="0.25">
      <c r="A698" s="1">
        <v>5</v>
      </c>
      <c r="B698" s="1"/>
      <c r="C698" t="s">
        <v>443</v>
      </c>
      <c r="D698" t="s">
        <v>576</v>
      </c>
      <c r="E698" t="s">
        <v>685</v>
      </c>
      <c r="F698">
        <v>40</v>
      </c>
      <c r="H698" t="s">
        <v>647</v>
      </c>
      <c r="I698">
        <v>0</v>
      </c>
      <c r="J698" t="s">
        <v>10</v>
      </c>
      <c r="K698" t="str">
        <f t="shared" si="10"/>
        <v>GANPATI ITEM-SILGANPATI TODE</v>
      </c>
    </row>
    <row r="699" spans="1:11" ht="15" customHeight="1" x14ac:dyDescent="0.25">
      <c r="A699" s="1">
        <v>5</v>
      </c>
      <c r="B699" s="1"/>
      <c r="C699" t="s">
        <v>443</v>
      </c>
      <c r="D699" t="s">
        <v>581</v>
      </c>
      <c r="E699" t="s">
        <v>716</v>
      </c>
      <c r="F699">
        <v>46</v>
      </c>
      <c r="H699" t="s">
        <v>647</v>
      </c>
      <c r="I699">
        <v>0</v>
      </c>
      <c r="J699" t="s">
        <v>10</v>
      </c>
      <c r="K699" t="str">
        <f t="shared" si="10"/>
        <v>GANPATI ITEM-SILGANPATI TODE (G)</v>
      </c>
    </row>
    <row r="700" spans="1:11" ht="15" customHeight="1" x14ac:dyDescent="0.25">
      <c r="A700" s="1">
        <v>5</v>
      </c>
      <c r="B700" s="1"/>
      <c r="C700" t="s">
        <v>443</v>
      </c>
      <c r="D700" t="s">
        <v>1132</v>
      </c>
      <c r="E700" t="s">
        <v>720</v>
      </c>
      <c r="F700">
        <v>45</v>
      </c>
      <c r="H700" t="s">
        <v>647</v>
      </c>
      <c r="I700">
        <v>0</v>
      </c>
      <c r="J700" t="s">
        <v>10</v>
      </c>
      <c r="K700" t="str">
        <f t="shared" si="10"/>
        <v>GANPATI ITEM-SILGOURI KAMARBELT</v>
      </c>
    </row>
    <row r="701" spans="1:11" ht="15" customHeight="1" x14ac:dyDescent="0.25">
      <c r="A701" s="1">
        <v>5</v>
      </c>
      <c r="B701" s="1"/>
      <c r="C701" t="s">
        <v>443</v>
      </c>
      <c r="D701" t="s">
        <v>1133</v>
      </c>
      <c r="E701" t="s">
        <v>720</v>
      </c>
      <c r="F701">
        <v>45</v>
      </c>
      <c r="H701" t="s">
        <v>647</v>
      </c>
      <c r="I701">
        <v>0</v>
      </c>
      <c r="J701" t="s">
        <v>10</v>
      </c>
      <c r="K701" t="str">
        <f t="shared" si="10"/>
        <v>GANPATI ITEM-SILGULAB PHOOL</v>
      </c>
    </row>
    <row r="702" spans="1:11" ht="15" customHeight="1" x14ac:dyDescent="0.25">
      <c r="A702" s="1">
        <v>5</v>
      </c>
      <c r="B702" s="1"/>
      <c r="C702" t="s">
        <v>443</v>
      </c>
      <c r="D702" t="s">
        <v>1134</v>
      </c>
      <c r="E702" t="s">
        <v>743</v>
      </c>
      <c r="F702">
        <v>100</v>
      </c>
      <c r="H702" t="s">
        <v>647</v>
      </c>
      <c r="I702">
        <v>0.01</v>
      </c>
      <c r="J702" t="s">
        <v>10</v>
      </c>
      <c r="K702" t="str">
        <f t="shared" si="10"/>
        <v>GANPATI ITEM-SILGULAB PHOOL (G)</v>
      </c>
    </row>
    <row r="703" spans="1:11" ht="15" customHeight="1" x14ac:dyDescent="0.25">
      <c r="A703" s="1">
        <v>5</v>
      </c>
      <c r="B703" s="1"/>
      <c r="C703" t="s">
        <v>443</v>
      </c>
      <c r="D703" t="s">
        <v>1135</v>
      </c>
      <c r="E703" t="s">
        <v>745</v>
      </c>
      <c r="F703">
        <v>90</v>
      </c>
      <c r="H703" t="s">
        <v>647</v>
      </c>
      <c r="I703">
        <v>0</v>
      </c>
      <c r="J703" t="s">
        <v>10</v>
      </c>
      <c r="K703" t="str">
        <f t="shared" si="10"/>
        <v>GANPATI ITEM-SILGULAB VENI</v>
      </c>
    </row>
    <row r="704" spans="1:11" ht="15" customHeight="1" x14ac:dyDescent="0.25">
      <c r="A704" s="1">
        <v>5</v>
      </c>
      <c r="B704" s="1"/>
      <c r="C704" t="s">
        <v>443</v>
      </c>
      <c r="D704" t="s">
        <v>451</v>
      </c>
      <c r="E704" t="s">
        <v>743</v>
      </c>
      <c r="F704">
        <v>100</v>
      </c>
      <c r="H704" t="s">
        <v>647</v>
      </c>
      <c r="I704">
        <v>0.01</v>
      </c>
      <c r="J704" t="s">
        <v>10</v>
      </c>
      <c r="K704" t="str">
        <f t="shared" si="10"/>
        <v>GANPATI ITEM-SILGULAB VENI (G)</v>
      </c>
    </row>
    <row r="705" spans="1:11" ht="15" customHeight="1" x14ac:dyDescent="0.25">
      <c r="A705" s="1">
        <v>5</v>
      </c>
      <c r="B705" s="1"/>
      <c r="C705" t="s">
        <v>443</v>
      </c>
      <c r="D705" t="s">
        <v>566</v>
      </c>
      <c r="E705" t="s">
        <v>745</v>
      </c>
      <c r="F705">
        <v>90</v>
      </c>
      <c r="H705" t="s">
        <v>647</v>
      </c>
      <c r="I705">
        <v>0</v>
      </c>
      <c r="J705" t="s">
        <v>10</v>
      </c>
      <c r="K705" t="str">
        <f t="shared" si="10"/>
        <v>GANPATI ITEM-SILJANVE</v>
      </c>
    </row>
    <row r="706" spans="1:11" ht="15" customHeight="1" x14ac:dyDescent="0.25">
      <c r="A706" s="1">
        <v>5</v>
      </c>
      <c r="B706" s="1"/>
      <c r="C706" t="s">
        <v>443</v>
      </c>
      <c r="D706" t="s">
        <v>1136</v>
      </c>
      <c r="E706" t="s">
        <v>720</v>
      </c>
      <c r="F706">
        <v>45</v>
      </c>
      <c r="H706" t="s">
        <v>647</v>
      </c>
      <c r="I706">
        <v>0</v>
      </c>
      <c r="J706" t="s">
        <v>10</v>
      </c>
      <c r="K706" t="str">
        <f t="shared" si="10"/>
        <v>GANPATI ITEM-SILJANVE(M)</v>
      </c>
    </row>
    <row r="707" spans="1:11" ht="15" customHeight="1" x14ac:dyDescent="0.25">
      <c r="A707" s="1">
        <v>5</v>
      </c>
      <c r="B707" s="1"/>
      <c r="C707" t="s">
        <v>443</v>
      </c>
      <c r="D707" t="s">
        <v>568</v>
      </c>
      <c r="E707" t="s">
        <v>1137</v>
      </c>
      <c r="F707">
        <v>57</v>
      </c>
      <c r="H707" t="s">
        <v>647</v>
      </c>
      <c r="I707">
        <v>0</v>
      </c>
      <c r="J707" t="s">
        <v>10</v>
      </c>
      <c r="K707" t="str">
        <f t="shared" si="10"/>
        <v>GANPATI ITEM-SILJASWAND PHOOL</v>
      </c>
    </row>
    <row r="708" spans="1:11" ht="15" customHeight="1" x14ac:dyDescent="0.25">
      <c r="A708" s="1">
        <v>5</v>
      </c>
      <c r="B708" s="1"/>
      <c r="C708" t="s">
        <v>443</v>
      </c>
      <c r="D708" t="s">
        <v>577</v>
      </c>
      <c r="E708" t="s">
        <v>1138</v>
      </c>
      <c r="F708">
        <v>54</v>
      </c>
      <c r="H708" t="s">
        <v>647</v>
      </c>
      <c r="I708">
        <v>0</v>
      </c>
      <c r="J708" t="s">
        <v>10</v>
      </c>
      <c r="K708" t="str">
        <f t="shared" si="10"/>
        <v>GANPATI ITEM-SILJASWAND PHOOL (G)</v>
      </c>
    </row>
    <row r="709" spans="1:11" ht="15" customHeight="1" x14ac:dyDescent="0.25">
      <c r="A709" s="1">
        <v>5</v>
      </c>
      <c r="B709" s="1"/>
      <c r="C709" t="s">
        <v>443</v>
      </c>
      <c r="D709" t="s">
        <v>1139</v>
      </c>
      <c r="E709" t="s">
        <v>743</v>
      </c>
      <c r="F709">
        <v>100</v>
      </c>
      <c r="H709" t="s">
        <v>647</v>
      </c>
      <c r="I709">
        <v>0.01</v>
      </c>
      <c r="J709" t="s">
        <v>10</v>
      </c>
      <c r="K709" t="str">
        <f t="shared" si="10"/>
        <v>GANPATI ITEM-SILJASWAND PHOOL (G) 1 GM</v>
      </c>
    </row>
    <row r="710" spans="1:11" ht="15" customHeight="1" x14ac:dyDescent="0.25">
      <c r="A710" s="1">
        <v>5</v>
      </c>
      <c r="B710" s="1"/>
      <c r="C710" t="s">
        <v>443</v>
      </c>
      <c r="D710" t="s">
        <v>1140</v>
      </c>
      <c r="E710" t="s">
        <v>952</v>
      </c>
      <c r="F710">
        <v>65</v>
      </c>
      <c r="H710" t="s">
        <v>647</v>
      </c>
      <c r="I710">
        <v>0</v>
      </c>
      <c r="J710" t="s">
        <v>10</v>
      </c>
      <c r="K710" t="str">
        <f t="shared" si="10"/>
        <v>GANPATI ITEM-SILJASWAND PHOOL (G) 15 GM</v>
      </c>
    </row>
    <row r="711" spans="1:11" ht="15" customHeight="1" x14ac:dyDescent="0.25">
      <c r="A711" s="1">
        <v>5</v>
      </c>
      <c r="B711" s="1"/>
      <c r="C711" t="s">
        <v>443</v>
      </c>
      <c r="D711" t="s">
        <v>1141</v>
      </c>
      <c r="E711" t="s">
        <v>848</v>
      </c>
      <c r="F711">
        <v>80</v>
      </c>
      <c r="H711" t="s">
        <v>647</v>
      </c>
      <c r="I711">
        <v>0</v>
      </c>
      <c r="J711" t="s">
        <v>10</v>
      </c>
      <c r="K711" t="str">
        <f t="shared" si="10"/>
        <v>GANPATI ITEM-SILJASWAND PHOOL (G) 5 GM</v>
      </c>
    </row>
    <row r="712" spans="1:11" ht="15" customHeight="1" x14ac:dyDescent="0.25">
      <c r="A712" s="1">
        <v>5</v>
      </c>
      <c r="B712" s="1"/>
      <c r="C712" t="s">
        <v>443</v>
      </c>
      <c r="D712" t="s">
        <v>1142</v>
      </c>
      <c r="E712" t="s">
        <v>659</v>
      </c>
      <c r="F712">
        <v>75</v>
      </c>
      <c r="H712" t="s">
        <v>647</v>
      </c>
      <c r="I712">
        <v>0</v>
      </c>
      <c r="J712" t="s">
        <v>10</v>
      </c>
      <c r="K712" t="str">
        <f t="shared" si="10"/>
        <v>GANPATI ITEM-SILJASWAND PHOOL (G) 7 GM</v>
      </c>
    </row>
    <row r="713" spans="1:11" ht="15" customHeight="1" x14ac:dyDescent="0.25">
      <c r="A713" s="1">
        <v>5</v>
      </c>
      <c r="B713" s="1"/>
      <c r="C713" t="s">
        <v>443</v>
      </c>
      <c r="D713" t="s">
        <v>569</v>
      </c>
      <c r="E713" t="s">
        <v>1137</v>
      </c>
      <c r="F713">
        <v>57</v>
      </c>
      <c r="H713" t="s">
        <v>647</v>
      </c>
      <c r="I713">
        <v>0</v>
      </c>
      <c r="J713" t="s">
        <v>10</v>
      </c>
      <c r="K713" t="str">
        <f t="shared" ref="K713:K776" si="11">C713&amp;D713</f>
        <v>GANPATI ITEM-SILJASWAND PHOOL COLOUR</v>
      </c>
    </row>
    <row r="714" spans="1:11" ht="15" customHeight="1" x14ac:dyDescent="0.25">
      <c r="A714" s="1">
        <v>5</v>
      </c>
      <c r="B714" s="1"/>
      <c r="C714" t="s">
        <v>443</v>
      </c>
      <c r="D714" t="s">
        <v>450</v>
      </c>
      <c r="E714" t="s">
        <v>1143</v>
      </c>
      <c r="F714">
        <v>95</v>
      </c>
      <c r="H714" t="s">
        <v>647</v>
      </c>
      <c r="I714">
        <v>0</v>
      </c>
      <c r="J714" t="s">
        <v>10</v>
      </c>
      <c r="K714" t="str">
        <f t="shared" si="11"/>
        <v>GANPATI ITEM-SILJASWAND(R)</v>
      </c>
    </row>
    <row r="715" spans="1:11" ht="15" customHeight="1" x14ac:dyDescent="0.25">
      <c r="A715" s="1">
        <v>5</v>
      </c>
      <c r="B715" s="1"/>
      <c r="C715" t="s">
        <v>443</v>
      </c>
      <c r="D715" t="s">
        <v>1144</v>
      </c>
      <c r="E715" t="s">
        <v>1143</v>
      </c>
      <c r="F715">
        <v>95</v>
      </c>
      <c r="H715" t="s">
        <v>647</v>
      </c>
      <c r="I715">
        <v>0</v>
      </c>
      <c r="J715" t="s">
        <v>10</v>
      </c>
      <c r="K715" t="str">
        <f t="shared" si="11"/>
        <v>GANPATI ITEM-SILKALI</v>
      </c>
    </row>
    <row r="716" spans="1:11" ht="15" customHeight="1" x14ac:dyDescent="0.25">
      <c r="A716" s="1">
        <v>5</v>
      </c>
      <c r="B716" s="1"/>
      <c r="C716" t="s">
        <v>443</v>
      </c>
      <c r="D716" t="s">
        <v>578</v>
      </c>
      <c r="E716" t="s">
        <v>720</v>
      </c>
      <c r="F716">
        <v>45</v>
      </c>
      <c r="H716" t="s">
        <v>647</v>
      </c>
      <c r="I716">
        <v>0</v>
      </c>
      <c r="J716" t="s">
        <v>10</v>
      </c>
      <c r="K716" t="str">
        <f t="shared" si="11"/>
        <v>GANPATI ITEM-SILKAMAL PHOOL</v>
      </c>
    </row>
    <row r="717" spans="1:11" ht="15" customHeight="1" x14ac:dyDescent="0.25">
      <c r="A717" s="1">
        <v>5</v>
      </c>
      <c r="B717" s="1"/>
      <c r="C717" t="s">
        <v>443</v>
      </c>
      <c r="D717" t="s">
        <v>1145</v>
      </c>
      <c r="E717" t="s">
        <v>1130</v>
      </c>
      <c r="F717">
        <v>52</v>
      </c>
      <c r="H717" t="s">
        <v>647</v>
      </c>
      <c r="I717">
        <v>0</v>
      </c>
      <c r="J717" t="s">
        <v>10</v>
      </c>
      <c r="K717" t="str">
        <f t="shared" si="11"/>
        <v>GANPATI ITEM-SILKAMAL PHOOL (G)</v>
      </c>
    </row>
    <row r="718" spans="1:11" ht="15" customHeight="1" x14ac:dyDescent="0.25">
      <c r="A718" s="1">
        <v>5</v>
      </c>
      <c r="B718" s="1"/>
      <c r="C718" t="s">
        <v>443</v>
      </c>
      <c r="D718" t="s">
        <v>446</v>
      </c>
      <c r="E718" t="s">
        <v>1146</v>
      </c>
      <c r="F718">
        <v>98</v>
      </c>
      <c r="H718" t="s">
        <v>647</v>
      </c>
      <c r="I718">
        <v>0</v>
      </c>
      <c r="J718" t="s">
        <v>10</v>
      </c>
      <c r="K718" t="str">
        <f t="shared" si="11"/>
        <v>GANPATI ITEM-SILKAVDA PAAN (G)</v>
      </c>
    </row>
    <row r="719" spans="1:11" ht="15" customHeight="1" x14ac:dyDescent="0.25">
      <c r="A719" s="1">
        <v>5</v>
      </c>
      <c r="B719" s="1"/>
      <c r="C719" t="s">
        <v>443</v>
      </c>
      <c r="D719" t="s">
        <v>1147</v>
      </c>
      <c r="E719" t="s">
        <v>1143</v>
      </c>
      <c r="F719">
        <v>95</v>
      </c>
      <c r="H719" t="s">
        <v>647</v>
      </c>
      <c r="I719">
        <v>0</v>
      </c>
      <c r="J719" t="s">
        <v>10</v>
      </c>
      <c r="K719" t="str">
        <f t="shared" si="11"/>
        <v>GANPATI ITEM-SILKAVDA PAAN 3 GM</v>
      </c>
    </row>
    <row r="720" spans="1:11" ht="15" customHeight="1" x14ac:dyDescent="0.25">
      <c r="A720" s="1">
        <v>5</v>
      </c>
      <c r="B720" s="1"/>
      <c r="C720" t="s">
        <v>443</v>
      </c>
      <c r="D720" t="s">
        <v>1148</v>
      </c>
      <c r="E720" t="s">
        <v>724</v>
      </c>
      <c r="F720">
        <v>85</v>
      </c>
      <c r="H720" t="s">
        <v>647</v>
      </c>
      <c r="I720">
        <v>0</v>
      </c>
      <c r="J720" t="s">
        <v>10</v>
      </c>
      <c r="K720" t="str">
        <f t="shared" si="11"/>
        <v>GANPATI ITEM-SILKAVDA PAAN 5 GM</v>
      </c>
    </row>
    <row r="721" spans="1:11" ht="15" customHeight="1" x14ac:dyDescent="0.25">
      <c r="A721" s="1">
        <v>5</v>
      </c>
      <c r="B721" s="1"/>
      <c r="C721" t="s">
        <v>443</v>
      </c>
      <c r="D721" t="s">
        <v>574</v>
      </c>
      <c r="E721" t="s">
        <v>720</v>
      </c>
      <c r="F721">
        <v>45</v>
      </c>
      <c r="H721" t="s">
        <v>647</v>
      </c>
      <c r="I721">
        <v>0</v>
      </c>
      <c r="J721" t="s">
        <v>10</v>
      </c>
      <c r="K721" t="str">
        <f t="shared" si="11"/>
        <v>GANPATI ITEM-SILKEVDA PAAN</v>
      </c>
    </row>
    <row r="722" spans="1:11" ht="15" customHeight="1" x14ac:dyDescent="0.25">
      <c r="A722" s="1">
        <v>5</v>
      </c>
      <c r="B722" s="1"/>
      <c r="C722" t="s">
        <v>443</v>
      </c>
      <c r="D722" t="s">
        <v>1149</v>
      </c>
      <c r="E722" t="s">
        <v>952</v>
      </c>
      <c r="F722">
        <v>65</v>
      </c>
      <c r="H722" t="s">
        <v>647</v>
      </c>
      <c r="I722">
        <v>0</v>
      </c>
      <c r="J722" t="s">
        <v>10</v>
      </c>
      <c r="K722" t="str">
        <f t="shared" si="11"/>
        <v>GANPATI ITEM-SILKEVDA PAAN (G)</v>
      </c>
    </row>
    <row r="723" spans="1:11" ht="15" customHeight="1" x14ac:dyDescent="0.25">
      <c r="A723" s="1">
        <v>5</v>
      </c>
      <c r="B723" s="1"/>
      <c r="C723" t="s">
        <v>443</v>
      </c>
      <c r="D723" t="s">
        <v>1150</v>
      </c>
      <c r="E723" t="s">
        <v>720</v>
      </c>
      <c r="F723">
        <v>45</v>
      </c>
      <c r="H723" t="s">
        <v>647</v>
      </c>
      <c r="I723">
        <v>0</v>
      </c>
      <c r="J723" t="s">
        <v>10</v>
      </c>
      <c r="K723" t="str">
        <f t="shared" si="11"/>
        <v>GANPATI ITEM-SILLADU</v>
      </c>
    </row>
    <row r="724" spans="1:11" ht="15" customHeight="1" x14ac:dyDescent="0.25">
      <c r="A724" s="1">
        <v>5</v>
      </c>
      <c r="B724" s="1"/>
      <c r="C724" t="s">
        <v>443</v>
      </c>
      <c r="D724" t="s">
        <v>1151</v>
      </c>
      <c r="E724" t="s">
        <v>1152</v>
      </c>
      <c r="F724">
        <v>110</v>
      </c>
      <c r="H724" t="s">
        <v>647</v>
      </c>
      <c r="I724">
        <v>0</v>
      </c>
      <c r="J724" t="s">
        <v>10</v>
      </c>
      <c r="K724" t="str">
        <f t="shared" si="11"/>
        <v>GANPATI ITEM-SILLADU SET</v>
      </c>
    </row>
    <row r="725" spans="1:11" ht="15" customHeight="1" x14ac:dyDescent="0.25">
      <c r="A725" s="1">
        <v>5</v>
      </c>
      <c r="B725" s="1"/>
      <c r="C725" t="s">
        <v>443</v>
      </c>
      <c r="D725" t="s">
        <v>340</v>
      </c>
      <c r="E725" t="s">
        <v>685</v>
      </c>
      <c r="F725">
        <v>40</v>
      </c>
      <c r="H725" t="s">
        <v>647</v>
      </c>
      <c r="I725">
        <v>0</v>
      </c>
      <c r="J725" t="s">
        <v>10</v>
      </c>
      <c r="K725" t="str">
        <f t="shared" si="11"/>
        <v>GANPATI ITEM-SILMODAK</v>
      </c>
    </row>
    <row r="726" spans="1:11" ht="15" customHeight="1" x14ac:dyDescent="0.25">
      <c r="A726" s="1">
        <v>5</v>
      </c>
      <c r="B726" s="1"/>
      <c r="C726" t="s">
        <v>443</v>
      </c>
      <c r="D726" t="s">
        <v>567</v>
      </c>
      <c r="E726" t="s">
        <v>980</v>
      </c>
      <c r="F726">
        <v>50</v>
      </c>
      <c r="H726" t="s">
        <v>647</v>
      </c>
      <c r="I726">
        <v>0</v>
      </c>
      <c r="J726" t="s">
        <v>10</v>
      </c>
      <c r="K726" t="str">
        <f t="shared" si="11"/>
        <v>GANPATI ITEM-SILMODAK SET</v>
      </c>
    </row>
    <row r="727" spans="1:11" ht="15" customHeight="1" x14ac:dyDescent="0.25">
      <c r="A727" s="1">
        <v>5</v>
      </c>
      <c r="B727" s="1"/>
      <c r="C727" t="s">
        <v>443</v>
      </c>
      <c r="D727" t="s">
        <v>1153</v>
      </c>
      <c r="E727" t="s">
        <v>745</v>
      </c>
      <c r="F727">
        <v>90</v>
      </c>
      <c r="H727" t="s">
        <v>647</v>
      </c>
      <c r="I727">
        <v>0</v>
      </c>
      <c r="J727" t="s">
        <v>10</v>
      </c>
      <c r="K727" t="str">
        <f t="shared" si="11"/>
        <v>GANPATI ITEM-SILMODAK SET (R) 15 GM</v>
      </c>
    </row>
    <row r="728" spans="1:11" ht="15" customHeight="1" x14ac:dyDescent="0.25">
      <c r="A728" s="1">
        <v>5</v>
      </c>
      <c r="B728" s="1"/>
      <c r="C728" t="s">
        <v>443</v>
      </c>
      <c r="D728" t="s">
        <v>1154</v>
      </c>
      <c r="E728" t="s">
        <v>1146</v>
      </c>
      <c r="F728">
        <v>98</v>
      </c>
      <c r="H728" t="s">
        <v>647</v>
      </c>
      <c r="I728">
        <v>0</v>
      </c>
      <c r="J728" t="s">
        <v>10</v>
      </c>
      <c r="K728" t="str">
        <f t="shared" si="11"/>
        <v>GANPATI ITEM-SILMODAK SET (R) 25 GM</v>
      </c>
    </row>
    <row r="729" spans="1:11" ht="15" customHeight="1" x14ac:dyDescent="0.25">
      <c r="A729" s="1">
        <v>5</v>
      </c>
      <c r="B729" s="1"/>
      <c r="C729" t="s">
        <v>443</v>
      </c>
      <c r="D729" t="s">
        <v>1155</v>
      </c>
      <c r="E729" t="s">
        <v>1118</v>
      </c>
      <c r="F729">
        <v>102</v>
      </c>
      <c r="H729" t="s">
        <v>647</v>
      </c>
      <c r="I729">
        <v>0</v>
      </c>
      <c r="J729" t="s">
        <v>10</v>
      </c>
      <c r="K729" t="str">
        <f t="shared" si="11"/>
        <v>GANPATI ITEM-SILMODAK SET (R) 50 GM</v>
      </c>
    </row>
    <row r="730" spans="1:11" ht="15" customHeight="1" x14ac:dyDescent="0.25">
      <c r="A730" s="1">
        <v>5</v>
      </c>
      <c r="B730" s="1"/>
      <c r="C730" t="s">
        <v>443</v>
      </c>
      <c r="D730" t="s">
        <v>1156</v>
      </c>
      <c r="E730" t="s">
        <v>724</v>
      </c>
      <c r="F730">
        <v>85</v>
      </c>
      <c r="H730" t="s">
        <v>647</v>
      </c>
      <c r="I730">
        <v>0</v>
      </c>
      <c r="J730" t="s">
        <v>10</v>
      </c>
      <c r="K730" t="str">
        <f t="shared" si="11"/>
        <v>GANPATI ITEM-SILMODAK SET (R) 7 GM</v>
      </c>
    </row>
    <row r="731" spans="1:11" ht="15" customHeight="1" x14ac:dyDescent="0.25">
      <c r="A731" s="1">
        <v>5</v>
      </c>
      <c r="B731" s="1"/>
      <c r="C731" t="s">
        <v>443</v>
      </c>
      <c r="D731" t="s">
        <v>1157</v>
      </c>
      <c r="E731" t="s">
        <v>731</v>
      </c>
      <c r="F731">
        <v>55</v>
      </c>
      <c r="H731" t="s">
        <v>647</v>
      </c>
      <c r="I731">
        <v>0</v>
      </c>
      <c r="J731" t="s">
        <v>10</v>
      </c>
      <c r="K731" t="str">
        <f t="shared" si="11"/>
        <v>GANPATI ITEM-SILMODAK SET PLATE</v>
      </c>
    </row>
    <row r="732" spans="1:11" ht="15" customHeight="1" x14ac:dyDescent="0.25">
      <c r="A732" s="1">
        <v>5</v>
      </c>
      <c r="B732" s="1"/>
      <c r="C732" t="s">
        <v>443</v>
      </c>
      <c r="D732" t="s">
        <v>454</v>
      </c>
      <c r="E732" t="s">
        <v>741</v>
      </c>
      <c r="F732">
        <v>115</v>
      </c>
      <c r="H732" t="s">
        <v>647</v>
      </c>
      <c r="I732">
        <v>0</v>
      </c>
      <c r="J732" t="s">
        <v>10</v>
      </c>
      <c r="K732" t="str">
        <f t="shared" si="11"/>
        <v>GANPATI ITEM-SILModak Set Tas</v>
      </c>
    </row>
    <row r="733" spans="1:11" ht="15" customHeight="1" x14ac:dyDescent="0.25">
      <c r="A733" s="1">
        <v>5</v>
      </c>
      <c r="B733" s="1"/>
      <c r="C733" t="s">
        <v>443</v>
      </c>
      <c r="D733" t="s">
        <v>1158</v>
      </c>
      <c r="E733" t="s">
        <v>1122</v>
      </c>
      <c r="F733">
        <v>160</v>
      </c>
      <c r="H733" t="s">
        <v>647</v>
      </c>
      <c r="I733">
        <v>0</v>
      </c>
      <c r="J733" t="s">
        <v>10</v>
      </c>
      <c r="K733" t="str">
        <f t="shared" si="11"/>
        <v>GANPATI ITEM-SILMODAK SET TAS (5 GM TO 20 GM)</v>
      </c>
    </row>
    <row r="734" spans="1:11" ht="15" customHeight="1" x14ac:dyDescent="0.25">
      <c r="A734" s="1">
        <v>5</v>
      </c>
      <c r="B734" s="1"/>
      <c r="C734" t="s">
        <v>443</v>
      </c>
      <c r="D734" t="s">
        <v>1159</v>
      </c>
      <c r="E734" t="s">
        <v>1160</v>
      </c>
      <c r="F734">
        <v>135</v>
      </c>
      <c r="H734" t="s">
        <v>647</v>
      </c>
      <c r="I734">
        <v>0</v>
      </c>
      <c r="J734" t="s">
        <v>10</v>
      </c>
      <c r="K734" t="str">
        <f t="shared" si="11"/>
        <v>GANPATI ITEM-SILMODAK SET TAS (50 GM TO 80 GM)</v>
      </c>
    </row>
    <row r="735" spans="1:11" ht="15" customHeight="1" x14ac:dyDescent="0.25">
      <c r="A735" s="1">
        <v>5</v>
      </c>
      <c r="B735" s="1"/>
      <c r="C735" t="s">
        <v>443</v>
      </c>
      <c r="D735" t="s">
        <v>453</v>
      </c>
      <c r="E735" t="s">
        <v>724</v>
      </c>
      <c r="F735">
        <v>85</v>
      </c>
      <c r="H735" t="s">
        <v>647</v>
      </c>
      <c r="I735">
        <v>0</v>
      </c>
      <c r="J735" t="s">
        <v>10</v>
      </c>
      <c r="K735" t="str">
        <f t="shared" si="11"/>
        <v>GANPATI ITEM-SILMODAK TAS</v>
      </c>
    </row>
    <row r="736" spans="1:11" ht="15" customHeight="1" x14ac:dyDescent="0.25">
      <c r="A736" s="1">
        <v>5</v>
      </c>
      <c r="B736" s="1"/>
      <c r="C736" t="s">
        <v>443</v>
      </c>
      <c r="D736" t="s">
        <v>1161</v>
      </c>
      <c r="E736" t="s">
        <v>1162</v>
      </c>
      <c r="F736">
        <v>92</v>
      </c>
      <c r="H736" t="s">
        <v>647</v>
      </c>
      <c r="I736">
        <v>0</v>
      </c>
      <c r="J736" t="s">
        <v>10</v>
      </c>
      <c r="K736" t="str">
        <f t="shared" si="11"/>
        <v>GANPATI ITEM-SILMODAK TAS 10 GM</v>
      </c>
    </row>
    <row r="737" spans="1:11" ht="15" customHeight="1" x14ac:dyDescent="0.25">
      <c r="A737" s="1">
        <v>5</v>
      </c>
      <c r="B737" s="1"/>
      <c r="C737" t="s">
        <v>443</v>
      </c>
      <c r="D737" t="s">
        <v>1163</v>
      </c>
      <c r="E737" t="s">
        <v>1164</v>
      </c>
      <c r="F737">
        <v>72</v>
      </c>
      <c r="H737" t="s">
        <v>647</v>
      </c>
      <c r="I737">
        <v>0</v>
      </c>
      <c r="J737" t="s">
        <v>10</v>
      </c>
      <c r="K737" t="str">
        <f t="shared" si="11"/>
        <v>GANPATI ITEM-SILMODAK TAS 20 GM</v>
      </c>
    </row>
    <row r="738" spans="1:11" ht="15" customHeight="1" x14ac:dyDescent="0.25">
      <c r="A738" s="1">
        <v>5</v>
      </c>
      <c r="B738" s="1"/>
      <c r="C738" t="s">
        <v>443</v>
      </c>
      <c r="D738" t="s">
        <v>1165</v>
      </c>
      <c r="E738" t="s">
        <v>1166</v>
      </c>
      <c r="F738">
        <v>170</v>
      </c>
      <c r="H738" t="s">
        <v>647</v>
      </c>
      <c r="I738">
        <v>0</v>
      </c>
      <c r="J738" t="s">
        <v>10</v>
      </c>
      <c r="K738" t="str">
        <f t="shared" si="11"/>
        <v>GANPATI ITEM-SILMODAK TAS 3 GM</v>
      </c>
    </row>
    <row r="739" spans="1:11" ht="15" customHeight="1" x14ac:dyDescent="0.25">
      <c r="A739" s="1">
        <v>5</v>
      </c>
      <c r="B739" s="1"/>
      <c r="C739" t="s">
        <v>443</v>
      </c>
      <c r="D739" t="s">
        <v>1167</v>
      </c>
      <c r="E739" t="s">
        <v>1120</v>
      </c>
      <c r="F739">
        <v>130</v>
      </c>
      <c r="H739" t="s">
        <v>647</v>
      </c>
      <c r="I739">
        <v>0</v>
      </c>
      <c r="J739" t="s">
        <v>10</v>
      </c>
      <c r="K739" t="str">
        <f t="shared" si="11"/>
        <v>GANPATI ITEM-SILMODAK TAS 5 GM</v>
      </c>
    </row>
    <row r="740" spans="1:11" ht="15" customHeight="1" x14ac:dyDescent="0.25">
      <c r="A740" s="1">
        <v>5</v>
      </c>
      <c r="B740" s="1"/>
      <c r="C740" t="s">
        <v>443</v>
      </c>
      <c r="D740" t="s">
        <v>1168</v>
      </c>
      <c r="E740" t="s">
        <v>1169</v>
      </c>
      <c r="F740">
        <v>105</v>
      </c>
      <c r="H740" t="s">
        <v>647</v>
      </c>
      <c r="I740">
        <v>0</v>
      </c>
      <c r="J740" t="s">
        <v>10</v>
      </c>
      <c r="K740" t="str">
        <f t="shared" si="11"/>
        <v>GANPATI ITEM-SILMODAK TAS 7 GM</v>
      </c>
    </row>
    <row r="741" spans="1:11" ht="15" customHeight="1" x14ac:dyDescent="0.25">
      <c r="A741" s="1">
        <v>5</v>
      </c>
      <c r="B741" s="1"/>
      <c r="C741" t="s">
        <v>443</v>
      </c>
      <c r="D741" t="s">
        <v>1170</v>
      </c>
      <c r="E741" t="s">
        <v>1171</v>
      </c>
      <c r="F741">
        <v>140</v>
      </c>
      <c r="H741" t="s">
        <v>647</v>
      </c>
      <c r="I741">
        <v>0</v>
      </c>
      <c r="J741" t="s">
        <v>10</v>
      </c>
      <c r="K741" t="str">
        <f t="shared" si="11"/>
        <v>GANPATI ITEM-SILMODAK TAS SET (25 GM TO 45 GM)</v>
      </c>
    </row>
    <row r="742" spans="1:11" ht="15" customHeight="1" x14ac:dyDescent="0.25">
      <c r="A742" s="1">
        <v>5</v>
      </c>
      <c r="B742" s="1"/>
      <c r="C742" t="s">
        <v>443</v>
      </c>
      <c r="D742" t="s">
        <v>1172</v>
      </c>
      <c r="E742" t="s">
        <v>848</v>
      </c>
      <c r="F742">
        <v>80</v>
      </c>
      <c r="H742" t="s">
        <v>647</v>
      </c>
      <c r="I742">
        <v>0</v>
      </c>
      <c r="J742" t="s">
        <v>10</v>
      </c>
      <c r="K742" t="str">
        <f t="shared" si="11"/>
        <v>GANPATI ITEM-SILMODAK(R)</v>
      </c>
    </row>
    <row r="743" spans="1:11" ht="15" customHeight="1" x14ac:dyDescent="0.25">
      <c r="A743" s="1">
        <v>5</v>
      </c>
      <c r="B743" s="1"/>
      <c r="C743" t="s">
        <v>443</v>
      </c>
      <c r="D743" t="s">
        <v>572</v>
      </c>
      <c r="E743" t="s">
        <v>883</v>
      </c>
      <c r="F743">
        <v>60</v>
      </c>
      <c r="H743" t="s">
        <v>647</v>
      </c>
      <c r="I743">
        <v>0</v>
      </c>
      <c r="J743" t="s">
        <v>10</v>
      </c>
      <c r="K743" t="str">
        <f t="shared" si="11"/>
        <v>GANPATI ITEM-SILPAAN SUPARI SET</v>
      </c>
    </row>
    <row r="744" spans="1:11" ht="15" customHeight="1" x14ac:dyDescent="0.25">
      <c r="A744" s="1">
        <v>5</v>
      </c>
      <c r="B744" s="1"/>
      <c r="C744" t="s">
        <v>443</v>
      </c>
      <c r="D744" t="s">
        <v>449</v>
      </c>
      <c r="E744" t="s">
        <v>732</v>
      </c>
      <c r="F744">
        <v>70</v>
      </c>
      <c r="H744" t="s">
        <v>647</v>
      </c>
      <c r="I744">
        <v>0</v>
      </c>
      <c r="J744" t="s">
        <v>10</v>
      </c>
      <c r="K744" t="str">
        <f t="shared" si="11"/>
        <v>GANPATI ITEM-SILPAAN SUPARI SET (R)</v>
      </c>
    </row>
    <row r="745" spans="1:11" ht="15" customHeight="1" x14ac:dyDescent="0.25">
      <c r="A745" s="1">
        <v>5</v>
      </c>
      <c r="B745" s="1"/>
      <c r="C745" t="s">
        <v>443</v>
      </c>
      <c r="D745" t="s">
        <v>448</v>
      </c>
      <c r="E745" t="s">
        <v>745</v>
      </c>
      <c r="F745">
        <v>90</v>
      </c>
      <c r="H745" t="s">
        <v>647</v>
      </c>
      <c r="I745">
        <v>0</v>
      </c>
      <c r="J745" t="s">
        <v>10</v>
      </c>
      <c r="K745" t="str">
        <f t="shared" si="11"/>
        <v>GANPATI ITEM-SILPAAN SUPARI SET TAS</v>
      </c>
    </row>
    <row r="746" spans="1:11" ht="15" customHeight="1" x14ac:dyDescent="0.25">
      <c r="A746" s="1">
        <v>5</v>
      </c>
      <c r="B746" s="1"/>
      <c r="C746" t="s">
        <v>443</v>
      </c>
      <c r="D746" t="s">
        <v>1173</v>
      </c>
      <c r="E746" t="s">
        <v>1174</v>
      </c>
      <c r="F746">
        <v>120</v>
      </c>
      <c r="H746" t="s">
        <v>647</v>
      </c>
      <c r="I746">
        <v>0</v>
      </c>
      <c r="J746" t="s">
        <v>10</v>
      </c>
      <c r="K746" t="str">
        <f t="shared" si="11"/>
        <v>GANPATI ITEM-SILPANCHAKADAY</v>
      </c>
    </row>
    <row r="747" spans="1:11" ht="15" customHeight="1" x14ac:dyDescent="0.25">
      <c r="A747" s="1">
        <v>5</v>
      </c>
      <c r="B747" s="1"/>
      <c r="C747" t="s">
        <v>443</v>
      </c>
      <c r="D747" t="s">
        <v>1175</v>
      </c>
      <c r="E747" t="s">
        <v>1130</v>
      </c>
      <c r="F747">
        <v>52</v>
      </c>
      <c r="H747" t="s">
        <v>647</v>
      </c>
      <c r="I747">
        <v>0</v>
      </c>
      <c r="J747" t="s">
        <v>10</v>
      </c>
      <c r="K747" t="str">
        <f t="shared" si="11"/>
        <v>GANPATI ITEM-SILPARIJATAK PHOOL</v>
      </c>
    </row>
    <row r="748" spans="1:11" ht="15" customHeight="1" x14ac:dyDescent="0.25">
      <c r="A748" s="1">
        <v>5</v>
      </c>
      <c r="B748" s="1"/>
      <c r="C748" t="s">
        <v>443</v>
      </c>
      <c r="D748" t="s">
        <v>1176</v>
      </c>
      <c r="E748" t="s">
        <v>1130</v>
      </c>
      <c r="F748">
        <v>52</v>
      </c>
      <c r="H748" t="s">
        <v>647</v>
      </c>
      <c r="I748">
        <v>0</v>
      </c>
      <c r="J748" t="s">
        <v>10</v>
      </c>
      <c r="K748" t="str">
        <f t="shared" si="11"/>
        <v>GANPATI ITEM-SILPARIJATAK PHOOL (G)</v>
      </c>
    </row>
    <row r="749" spans="1:11" ht="15" customHeight="1" x14ac:dyDescent="0.25">
      <c r="A749" s="1">
        <v>5</v>
      </c>
      <c r="B749" s="1"/>
      <c r="C749" t="s">
        <v>443</v>
      </c>
      <c r="D749" t="s">
        <v>1177</v>
      </c>
      <c r="E749" t="s">
        <v>1166</v>
      </c>
      <c r="F749">
        <v>170</v>
      </c>
      <c r="H749" t="s">
        <v>647</v>
      </c>
      <c r="I749">
        <v>0</v>
      </c>
      <c r="J749" t="s">
        <v>10</v>
      </c>
      <c r="K749" t="str">
        <f t="shared" si="11"/>
        <v>GANPATI ITEM-SILPARSHU TRISHUL(G) (15 GM BELOW)</v>
      </c>
    </row>
    <row r="750" spans="1:11" ht="15" customHeight="1" x14ac:dyDescent="0.25">
      <c r="A750" s="1">
        <v>5</v>
      </c>
      <c r="B750" s="1"/>
      <c r="C750" t="s">
        <v>443</v>
      </c>
      <c r="D750" t="s">
        <v>444</v>
      </c>
      <c r="E750" t="s">
        <v>659</v>
      </c>
      <c r="F750">
        <v>75</v>
      </c>
      <c r="H750" t="s">
        <v>647</v>
      </c>
      <c r="I750">
        <v>0</v>
      </c>
      <c r="J750" t="s">
        <v>10</v>
      </c>
      <c r="K750" t="str">
        <f t="shared" si="11"/>
        <v>GANPATI ITEM-SILPARSHU TRISHUL(G) 15 GM ABOVE</v>
      </c>
    </row>
    <row r="751" spans="1:11" ht="15" customHeight="1" x14ac:dyDescent="0.25">
      <c r="A751" s="1">
        <v>5</v>
      </c>
      <c r="B751" s="1"/>
      <c r="C751" t="s">
        <v>443</v>
      </c>
      <c r="D751" t="s">
        <v>1178</v>
      </c>
      <c r="E751" t="s">
        <v>884</v>
      </c>
      <c r="F751">
        <v>150</v>
      </c>
      <c r="H751" t="s">
        <v>647</v>
      </c>
      <c r="I751">
        <v>0</v>
      </c>
      <c r="J751" t="s">
        <v>10</v>
      </c>
      <c r="K751" t="str">
        <f t="shared" si="11"/>
        <v>GANPATI ITEM-SILPARSHU TRISHUL(R) (15 GM BELOW)</v>
      </c>
    </row>
    <row r="752" spans="1:11" ht="15" customHeight="1" x14ac:dyDescent="0.25">
      <c r="A752" s="1">
        <v>5</v>
      </c>
      <c r="B752" s="1"/>
      <c r="C752" t="s">
        <v>443</v>
      </c>
      <c r="D752" t="s">
        <v>445</v>
      </c>
      <c r="E752" t="s">
        <v>732</v>
      </c>
      <c r="F752">
        <v>70</v>
      </c>
      <c r="H752" t="s">
        <v>647</v>
      </c>
      <c r="I752">
        <v>0</v>
      </c>
      <c r="J752" t="s">
        <v>10</v>
      </c>
      <c r="K752" t="str">
        <f t="shared" si="11"/>
        <v>GANPATI ITEM-SILPARSHU TRISHUL(R) 15 GM ABOVE</v>
      </c>
    </row>
    <row r="753" spans="1:11" ht="15" customHeight="1" x14ac:dyDescent="0.25">
      <c r="A753" s="1">
        <v>5</v>
      </c>
      <c r="B753" s="1"/>
      <c r="C753" t="s">
        <v>443</v>
      </c>
      <c r="D753" t="s">
        <v>579</v>
      </c>
      <c r="E753" t="s">
        <v>883</v>
      </c>
      <c r="F753">
        <v>60</v>
      </c>
      <c r="H753" t="s">
        <v>647</v>
      </c>
      <c r="I753">
        <v>0</v>
      </c>
      <c r="J753" t="s">
        <v>10</v>
      </c>
      <c r="K753" t="str">
        <f t="shared" si="11"/>
        <v>GANPATI ITEM-SILPARSHU-TRISHUL</v>
      </c>
    </row>
    <row r="754" spans="1:11" ht="15" customHeight="1" x14ac:dyDescent="0.25">
      <c r="A754" s="1">
        <v>5</v>
      </c>
      <c r="B754" s="1"/>
      <c r="C754" t="s">
        <v>443</v>
      </c>
      <c r="D754" t="s">
        <v>1179</v>
      </c>
      <c r="E754" t="s">
        <v>980</v>
      </c>
      <c r="F754">
        <v>50</v>
      </c>
      <c r="H754" t="s">
        <v>647</v>
      </c>
      <c r="I754">
        <v>0</v>
      </c>
      <c r="J754" t="s">
        <v>10</v>
      </c>
      <c r="K754" t="str">
        <f t="shared" si="11"/>
        <v>GANPATI ITEM-SILSHAMI PAAN</v>
      </c>
    </row>
    <row r="755" spans="1:11" ht="15" customHeight="1" x14ac:dyDescent="0.25">
      <c r="A755" s="1">
        <v>5</v>
      </c>
      <c r="B755" s="1"/>
      <c r="C755" t="s">
        <v>443</v>
      </c>
      <c r="D755" t="s">
        <v>1180</v>
      </c>
      <c r="E755" t="s">
        <v>1181</v>
      </c>
      <c r="F755">
        <v>305</v>
      </c>
      <c r="H755" t="s">
        <v>647</v>
      </c>
      <c r="I755">
        <v>0</v>
      </c>
      <c r="J755" t="s">
        <v>10</v>
      </c>
      <c r="K755" t="str">
        <f t="shared" si="11"/>
        <v>GANPATI ITEM-SILSHAMI PAAN TAS</v>
      </c>
    </row>
    <row r="756" spans="1:11" ht="15" customHeight="1" x14ac:dyDescent="0.25">
      <c r="A756" s="1">
        <v>5</v>
      </c>
      <c r="B756" s="1"/>
      <c r="C756" t="s">
        <v>443</v>
      </c>
      <c r="D756" t="s">
        <v>1182</v>
      </c>
      <c r="E756" t="s">
        <v>1183</v>
      </c>
      <c r="F756">
        <v>330</v>
      </c>
      <c r="H756" t="s">
        <v>647</v>
      </c>
      <c r="I756">
        <v>0</v>
      </c>
      <c r="J756" t="s">
        <v>10</v>
      </c>
      <c r="K756" t="str">
        <f t="shared" si="11"/>
        <v>GANPATI ITEM-SILShami Paan Tas (G)</v>
      </c>
    </row>
    <row r="757" spans="1:11" ht="15" customHeight="1" x14ac:dyDescent="0.25">
      <c r="A757" s="1">
        <v>5</v>
      </c>
      <c r="B757" s="1"/>
      <c r="C757" t="s">
        <v>443</v>
      </c>
      <c r="D757" t="s">
        <v>571</v>
      </c>
      <c r="E757" t="s">
        <v>883</v>
      </c>
      <c r="F757">
        <v>60</v>
      </c>
      <c r="H757" t="s">
        <v>647</v>
      </c>
      <c r="I757">
        <v>0</v>
      </c>
      <c r="J757" t="s">
        <v>10</v>
      </c>
      <c r="K757" t="str">
        <f t="shared" si="11"/>
        <v>GANPATI ITEM-SILSOND BHUSHAN</v>
      </c>
    </row>
    <row r="758" spans="1:11" ht="15" customHeight="1" x14ac:dyDescent="0.25">
      <c r="A758" s="1">
        <v>5</v>
      </c>
      <c r="B758" s="1"/>
      <c r="C758" t="s">
        <v>443</v>
      </c>
      <c r="D758" t="s">
        <v>1184</v>
      </c>
      <c r="E758" t="s">
        <v>883</v>
      </c>
      <c r="F758">
        <v>60</v>
      </c>
      <c r="H758" t="s">
        <v>647</v>
      </c>
      <c r="I758">
        <v>0</v>
      </c>
      <c r="J758" t="s">
        <v>10</v>
      </c>
      <c r="K758" t="str">
        <f t="shared" si="11"/>
        <v>GANPATI ITEM-SILSOND BHUSHAN (G)</v>
      </c>
    </row>
    <row r="759" spans="1:11" ht="15" customHeight="1" x14ac:dyDescent="0.25">
      <c r="A759" s="1">
        <v>5</v>
      </c>
      <c r="B759" s="1"/>
      <c r="C759" t="s">
        <v>443</v>
      </c>
      <c r="D759" t="s">
        <v>1185</v>
      </c>
      <c r="E759" t="s">
        <v>1143</v>
      </c>
      <c r="F759">
        <v>95</v>
      </c>
      <c r="H759" t="s">
        <v>647</v>
      </c>
      <c r="I759">
        <v>0</v>
      </c>
      <c r="J759" t="s">
        <v>10</v>
      </c>
      <c r="K759" t="str">
        <f t="shared" si="11"/>
        <v>GANPATI ITEM-SILSOND BHUSHAN (G) 30 GM</v>
      </c>
    </row>
    <row r="760" spans="1:11" ht="15" customHeight="1" x14ac:dyDescent="0.25">
      <c r="A760" s="1">
        <v>5</v>
      </c>
      <c r="B760" s="1"/>
      <c r="C760" t="s">
        <v>443</v>
      </c>
      <c r="D760" t="s">
        <v>447</v>
      </c>
      <c r="E760" t="s">
        <v>1152</v>
      </c>
      <c r="F760">
        <v>110</v>
      </c>
      <c r="H760" t="s">
        <v>647</v>
      </c>
      <c r="I760">
        <v>0</v>
      </c>
      <c r="J760" t="s">
        <v>10</v>
      </c>
      <c r="K760" t="str">
        <f t="shared" si="11"/>
        <v>GANPATI ITEM-SILSOND BHUSHAN (R)</v>
      </c>
    </row>
    <row r="761" spans="1:11" ht="15" customHeight="1" x14ac:dyDescent="0.25">
      <c r="A761" s="1">
        <v>5</v>
      </c>
      <c r="B761" s="1"/>
      <c r="C761" t="s">
        <v>443</v>
      </c>
      <c r="D761" t="s">
        <v>1186</v>
      </c>
      <c r="E761" t="s">
        <v>745</v>
      </c>
      <c r="F761">
        <v>90</v>
      </c>
      <c r="H761" t="s">
        <v>647</v>
      </c>
      <c r="I761">
        <v>0</v>
      </c>
      <c r="J761" t="s">
        <v>10</v>
      </c>
      <c r="K761" t="str">
        <f t="shared" si="11"/>
        <v>GANPATI ITEM-SILSOND BHUSHAN (R) 30 GM</v>
      </c>
    </row>
    <row r="762" spans="1:11" ht="15" customHeight="1" x14ac:dyDescent="0.25">
      <c r="A762" s="1">
        <v>5</v>
      </c>
      <c r="B762" s="1"/>
      <c r="C762" t="s">
        <v>443</v>
      </c>
      <c r="D762" t="s">
        <v>1187</v>
      </c>
      <c r="E762" t="s">
        <v>741</v>
      </c>
      <c r="F762">
        <v>115</v>
      </c>
      <c r="H762" t="s">
        <v>647</v>
      </c>
      <c r="I762">
        <v>0</v>
      </c>
      <c r="J762" t="s">
        <v>10</v>
      </c>
      <c r="K762" t="str">
        <f t="shared" si="11"/>
        <v>GANPATI ITEM-SILSOND BHUSHAN (R-G)</v>
      </c>
    </row>
    <row r="763" spans="1:11" ht="15" customHeight="1" x14ac:dyDescent="0.25">
      <c r="A763" s="1">
        <v>5</v>
      </c>
      <c r="B763" s="1"/>
      <c r="C763" t="s">
        <v>443</v>
      </c>
      <c r="D763" t="s">
        <v>573</v>
      </c>
      <c r="E763" t="s">
        <v>1188</v>
      </c>
      <c r="F763">
        <v>47</v>
      </c>
      <c r="H763" t="s">
        <v>647</v>
      </c>
      <c r="I763">
        <v>0</v>
      </c>
      <c r="J763" t="s">
        <v>10</v>
      </c>
      <c r="K763" t="str">
        <f t="shared" si="11"/>
        <v>GANPATI ITEM-SILSUPARI</v>
      </c>
    </row>
    <row r="764" spans="1:11" ht="15" customHeight="1" x14ac:dyDescent="0.25">
      <c r="A764" s="1">
        <v>5</v>
      </c>
      <c r="B764" s="1"/>
      <c r="C764" t="s">
        <v>443</v>
      </c>
      <c r="D764" t="s">
        <v>1189</v>
      </c>
      <c r="E764" t="s">
        <v>1166</v>
      </c>
      <c r="F764">
        <v>170</v>
      </c>
      <c r="H764" t="s">
        <v>647</v>
      </c>
      <c r="I764">
        <v>0</v>
      </c>
      <c r="J764" t="s">
        <v>10</v>
      </c>
      <c r="K764" t="str">
        <f t="shared" si="11"/>
        <v>GANPATI ITEM-SILSUPARI TAS</v>
      </c>
    </row>
    <row r="765" spans="1:11" ht="15" customHeight="1" x14ac:dyDescent="0.25">
      <c r="A765" s="1">
        <v>5</v>
      </c>
      <c r="B765" s="1"/>
      <c r="C765" t="s">
        <v>443</v>
      </c>
      <c r="D765" t="s">
        <v>1190</v>
      </c>
      <c r="E765" t="s">
        <v>952</v>
      </c>
      <c r="F765">
        <v>65</v>
      </c>
      <c r="H765" t="s">
        <v>647</v>
      </c>
      <c r="I765">
        <v>0</v>
      </c>
      <c r="J765" t="s">
        <v>10</v>
      </c>
      <c r="K765" t="str">
        <f t="shared" si="11"/>
        <v>GANPATI ITEM-SILSUPARI(R)</v>
      </c>
    </row>
    <row r="766" spans="1:11" ht="15" customHeight="1" x14ac:dyDescent="0.25">
      <c r="A766" s="1">
        <v>5</v>
      </c>
      <c r="B766" s="1"/>
      <c r="C766" t="s">
        <v>443</v>
      </c>
      <c r="D766" t="s">
        <v>570</v>
      </c>
      <c r="E766" t="s">
        <v>1188</v>
      </c>
      <c r="F766">
        <v>47</v>
      </c>
      <c r="H766" t="s">
        <v>647</v>
      </c>
      <c r="I766">
        <v>0</v>
      </c>
      <c r="J766" t="s">
        <v>10</v>
      </c>
      <c r="K766" t="str">
        <f t="shared" si="11"/>
        <v>GANPATI ITEM-SILVEEDA PAAN</v>
      </c>
    </row>
    <row r="767" spans="1:11" ht="15" customHeight="1" x14ac:dyDescent="0.25">
      <c r="A767" s="1">
        <v>5</v>
      </c>
      <c r="B767" s="1"/>
      <c r="C767" t="s">
        <v>443</v>
      </c>
      <c r="D767" t="s">
        <v>1191</v>
      </c>
      <c r="E767" t="s">
        <v>952</v>
      </c>
      <c r="F767">
        <v>65</v>
      </c>
      <c r="H767" t="s">
        <v>647</v>
      </c>
      <c r="I767">
        <v>0</v>
      </c>
      <c r="J767" t="s">
        <v>10</v>
      </c>
      <c r="K767" t="str">
        <f t="shared" si="11"/>
        <v>GANPATI ITEM-SILVEEDA PAAN (R) 10 GM ABOVE</v>
      </c>
    </row>
    <row r="768" spans="1:11" ht="15" customHeight="1" x14ac:dyDescent="0.25">
      <c r="A768" s="1">
        <v>5</v>
      </c>
      <c r="B768" s="1"/>
      <c r="C768" t="s">
        <v>443</v>
      </c>
      <c r="D768" t="s">
        <v>1192</v>
      </c>
      <c r="E768" t="s">
        <v>952</v>
      </c>
      <c r="F768">
        <v>65</v>
      </c>
      <c r="H768" t="s">
        <v>647</v>
      </c>
      <c r="I768">
        <v>0</v>
      </c>
      <c r="J768" t="s">
        <v>10</v>
      </c>
      <c r="K768" t="str">
        <f t="shared" si="11"/>
        <v>GANPATI ITEM-SILVEEDA PAAN (R) 10 GM BELOW</v>
      </c>
    </row>
    <row r="769" spans="1:11" ht="15" customHeight="1" x14ac:dyDescent="0.25">
      <c r="A769" s="1">
        <v>0</v>
      </c>
      <c r="B769" s="1"/>
      <c r="C769" t="s">
        <v>1193</v>
      </c>
      <c r="D769" t="s">
        <v>1194</v>
      </c>
      <c r="E769" t="s">
        <v>12</v>
      </c>
      <c r="F769">
        <v>0</v>
      </c>
      <c r="H769" t="s">
        <v>647</v>
      </c>
      <c r="I769">
        <v>0.01</v>
      </c>
      <c r="J769" t="s">
        <v>20</v>
      </c>
      <c r="K769" t="str">
        <f t="shared" si="11"/>
        <v>GANTHAN-SIL92.5 H Short</v>
      </c>
    </row>
    <row r="770" spans="1:11" ht="15" customHeight="1" x14ac:dyDescent="0.25">
      <c r="A770" s="1">
        <v>0</v>
      </c>
      <c r="B770" s="1"/>
      <c r="C770" t="s">
        <v>1193</v>
      </c>
      <c r="D770" t="s">
        <v>1195</v>
      </c>
      <c r="E770" t="s">
        <v>12</v>
      </c>
      <c r="F770">
        <v>0</v>
      </c>
      <c r="H770" t="s">
        <v>647</v>
      </c>
      <c r="I770">
        <v>0.01</v>
      </c>
      <c r="J770" t="s">
        <v>20</v>
      </c>
      <c r="K770" t="str">
        <f t="shared" si="11"/>
        <v>GANTHAN-SILGANTHAN (ESENSE)</v>
      </c>
    </row>
    <row r="771" spans="1:11" ht="15" customHeight="1" x14ac:dyDescent="0.25">
      <c r="A771" s="1">
        <v>0</v>
      </c>
      <c r="B771" s="1"/>
      <c r="C771" t="s">
        <v>1193</v>
      </c>
      <c r="D771" t="s">
        <v>1196</v>
      </c>
      <c r="E771" t="s">
        <v>12</v>
      </c>
      <c r="F771">
        <v>0</v>
      </c>
      <c r="H771" t="s">
        <v>647</v>
      </c>
      <c r="I771">
        <v>0.01</v>
      </c>
      <c r="J771" t="s">
        <v>20</v>
      </c>
      <c r="K771" t="str">
        <f t="shared" si="11"/>
        <v>GANTHAN-SILPot</v>
      </c>
    </row>
    <row r="772" spans="1:11" ht="15" customHeight="1" x14ac:dyDescent="0.25">
      <c r="A772" s="1">
        <v>0</v>
      </c>
      <c r="B772" s="1"/>
      <c r="C772" t="s">
        <v>1193</v>
      </c>
      <c r="D772" t="s">
        <v>676</v>
      </c>
      <c r="E772" t="e">
        <v>#N/A</v>
      </c>
      <c r="F772" t="e">
        <v>#N/A</v>
      </c>
      <c r="H772" t="s">
        <v>647</v>
      </c>
      <c r="I772">
        <v>0.01</v>
      </c>
      <c r="J772" t="s">
        <v>20</v>
      </c>
      <c r="K772" t="str">
        <f t="shared" si="11"/>
        <v>GANTHAN-SILR P-STONE</v>
      </c>
    </row>
    <row r="773" spans="1:11" ht="15" customHeight="1" x14ac:dyDescent="0.25">
      <c r="A773" s="1">
        <v>0</v>
      </c>
      <c r="B773" s="1"/>
      <c r="C773" t="s">
        <v>1193</v>
      </c>
      <c r="D773" t="s">
        <v>1197</v>
      </c>
      <c r="E773" t="e">
        <v>#N/A</v>
      </c>
      <c r="F773" t="e">
        <v>#N/A</v>
      </c>
      <c r="H773" t="s">
        <v>647</v>
      </c>
      <c r="I773">
        <v>0.01</v>
      </c>
      <c r="J773" t="s">
        <v>20</v>
      </c>
      <c r="K773" t="str">
        <f t="shared" si="11"/>
        <v>GANTHAN-SILR P-STONE G</v>
      </c>
    </row>
    <row r="774" spans="1:11" ht="15" customHeight="1" x14ac:dyDescent="0.25">
      <c r="A774" s="1">
        <v>0</v>
      </c>
      <c r="B774" s="1"/>
      <c r="C774" t="s">
        <v>1193</v>
      </c>
      <c r="D774" t="s">
        <v>1198</v>
      </c>
      <c r="E774" t="s">
        <v>12</v>
      </c>
      <c r="F774">
        <v>0</v>
      </c>
      <c r="H774" t="s">
        <v>647</v>
      </c>
      <c r="I774">
        <v>0.01</v>
      </c>
      <c r="J774" t="s">
        <v>20</v>
      </c>
      <c r="K774" t="str">
        <f t="shared" si="11"/>
        <v>GANTHAN-SILR P-STONE PENDENT</v>
      </c>
    </row>
    <row r="775" spans="1:11" ht="15" customHeight="1" x14ac:dyDescent="0.25">
      <c r="A775" s="1">
        <v>5</v>
      </c>
      <c r="B775" s="1"/>
      <c r="C775" t="s">
        <v>208</v>
      </c>
      <c r="D775" t="s">
        <v>31</v>
      </c>
      <c r="E775" t="s">
        <v>937</v>
      </c>
      <c r="F775">
        <v>25</v>
      </c>
      <c r="H775" t="s">
        <v>647</v>
      </c>
      <c r="I775">
        <v>0</v>
      </c>
      <c r="J775" t="s">
        <v>10</v>
      </c>
      <c r="K775" t="str">
        <f t="shared" si="11"/>
        <v>GHUNGARU-SILGhungaru</v>
      </c>
    </row>
    <row r="776" spans="1:11" ht="15" customHeight="1" x14ac:dyDescent="0.25">
      <c r="A776" s="1">
        <v>5</v>
      </c>
      <c r="B776" s="1"/>
      <c r="C776" t="s">
        <v>208</v>
      </c>
      <c r="D776" t="s">
        <v>1199</v>
      </c>
      <c r="E776" t="s">
        <v>937</v>
      </c>
      <c r="F776">
        <v>25</v>
      </c>
      <c r="H776" t="s">
        <v>647</v>
      </c>
      <c r="I776">
        <v>0</v>
      </c>
      <c r="J776" t="s">
        <v>10</v>
      </c>
      <c r="K776" t="str">
        <f t="shared" si="11"/>
        <v>GHUNGARU-SILKambar Patta</v>
      </c>
    </row>
    <row r="777" spans="1:11" ht="15" customHeight="1" x14ac:dyDescent="0.25">
      <c r="A777" s="1">
        <v>5</v>
      </c>
      <c r="B777" s="1"/>
      <c r="C777" t="s">
        <v>208</v>
      </c>
      <c r="D777" t="s">
        <v>21</v>
      </c>
      <c r="E777" t="s">
        <v>937</v>
      </c>
      <c r="F777">
        <v>25</v>
      </c>
      <c r="H777" t="s">
        <v>647</v>
      </c>
      <c r="I777">
        <v>0</v>
      </c>
      <c r="J777" t="s">
        <v>10</v>
      </c>
      <c r="K777" t="str">
        <f t="shared" ref="K777:K840" si="12">C777&amp;D777</f>
        <v>GHUNGARU-SILOther</v>
      </c>
    </row>
    <row r="778" spans="1:11" ht="15" customHeight="1" x14ac:dyDescent="0.25">
      <c r="A778" s="1">
        <v>5</v>
      </c>
      <c r="B778" s="1"/>
      <c r="C778" t="s">
        <v>477</v>
      </c>
      <c r="D778" t="s">
        <v>478</v>
      </c>
      <c r="E778" t="s">
        <v>683</v>
      </c>
      <c r="F778">
        <v>37</v>
      </c>
      <c r="H778" t="s">
        <v>647</v>
      </c>
      <c r="I778">
        <v>0</v>
      </c>
      <c r="J778" t="s">
        <v>10</v>
      </c>
      <c r="K778" t="str">
        <f t="shared" si="12"/>
        <v>GULAAB DANI-SILGulaab Dani</v>
      </c>
    </row>
    <row r="779" spans="1:11" ht="15" customHeight="1" x14ac:dyDescent="0.25">
      <c r="A779" s="1">
        <v>5</v>
      </c>
      <c r="B779" s="1"/>
      <c r="C779" t="s">
        <v>78</v>
      </c>
      <c r="D779" t="s">
        <v>1200</v>
      </c>
      <c r="E779" t="s">
        <v>745</v>
      </c>
      <c r="F779">
        <v>90</v>
      </c>
      <c r="H779" t="s">
        <v>647</v>
      </c>
      <c r="I779">
        <v>0</v>
      </c>
      <c r="J779" t="s">
        <v>10</v>
      </c>
      <c r="K779" t="str">
        <f t="shared" si="12"/>
        <v>HAR-SILAAMBAPAAN NARAL TORAN</v>
      </c>
    </row>
    <row r="780" spans="1:11" ht="15" customHeight="1" x14ac:dyDescent="0.25">
      <c r="A780" s="1">
        <v>5</v>
      </c>
      <c r="B780" s="1"/>
      <c r="C780" t="s">
        <v>78</v>
      </c>
      <c r="D780" t="s">
        <v>1201</v>
      </c>
      <c r="E780" t="s">
        <v>745</v>
      </c>
      <c r="F780">
        <v>90</v>
      </c>
      <c r="H780" t="s">
        <v>647</v>
      </c>
      <c r="I780">
        <v>0</v>
      </c>
      <c r="J780" t="s">
        <v>10</v>
      </c>
      <c r="K780" t="str">
        <f t="shared" si="12"/>
        <v>HAR-SILAAMBAPAAN TORAN (R)</v>
      </c>
    </row>
    <row r="781" spans="1:11" ht="15" customHeight="1" x14ac:dyDescent="0.25">
      <c r="A781" s="1">
        <v>5</v>
      </c>
      <c r="B781" s="1"/>
      <c r="C781" t="s">
        <v>78</v>
      </c>
      <c r="D781" t="s">
        <v>1202</v>
      </c>
      <c r="E781" t="s">
        <v>654</v>
      </c>
      <c r="F781">
        <v>35</v>
      </c>
      <c r="H781" t="s">
        <v>647</v>
      </c>
      <c r="I781">
        <v>0</v>
      </c>
      <c r="J781" t="s">
        <v>10</v>
      </c>
      <c r="K781" t="str">
        <f t="shared" si="12"/>
        <v>HAR-SILAambapan Toran</v>
      </c>
    </row>
    <row r="782" spans="1:11" ht="15" customHeight="1" x14ac:dyDescent="0.25">
      <c r="A782" s="1">
        <v>5</v>
      </c>
      <c r="B782" s="1"/>
      <c r="C782" t="s">
        <v>78</v>
      </c>
      <c r="D782" t="s">
        <v>1203</v>
      </c>
      <c r="E782" t="s">
        <v>883</v>
      </c>
      <c r="F782">
        <v>60</v>
      </c>
      <c r="H782" t="s">
        <v>647</v>
      </c>
      <c r="I782">
        <v>0</v>
      </c>
      <c r="J782" t="s">
        <v>10</v>
      </c>
      <c r="K782" t="str">
        <f t="shared" si="12"/>
        <v>HAR-SILAMBAPAAN TORAN (R) 25 GM ABOVE</v>
      </c>
    </row>
    <row r="783" spans="1:11" ht="15" customHeight="1" x14ac:dyDescent="0.25">
      <c r="A783" s="1">
        <v>5</v>
      </c>
      <c r="B783" s="1"/>
      <c r="C783" t="s">
        <v>78</v>
      </c>
      <c r="D783" t="s">
        <v>1204</v>
      </c>
      <c r="E783" t="s">
        <v>659</v>
      </c>
      <c r="F783">
        <v>75</v>
      </c>
      <c r="H783" t="s">
        <v>647</v>
      </c>
      <c r="I783">
        <v>0</v>
      </c>
      <c r="J783" t="s">
        <v>10</v>
      </c>
      <c r="K783" t="str">
        <f t="shared" si="12"/>
        <v>HAR-SILAMBAPAAN TORAN (R) 25 GM BELOW</v>
      </c>
    </row>
    <row r="784" spans="1:11" ht="15" customHeight="1" x14ac:dyDescent="0.25">
      <c r="A784" s="1">
        <v>5</v>
      </c>
      <c r="B784" s="1"/>
      <c r="C784" t="s">
        <v>78</v>
      </c>
      <c r="D784" t="s">
        <v>1205</v>
      </c>
      <c r="E784" t="s">
        <v>883</v>
      </c>
      <c r="F784">
        <v>60</v>
      </c>
      <c r="H784" t="s">
        <v>647</v>
      </c>
      <c r="I784">
        <v>0</v>
      </c>
      <c r="J784" t="s">
        <v>10</v>
      </c>
      <c r="K784" t="str">
        <f t="shared" si="12"/>
        <v>HAR-SILAmbapaan Toran(G)</v>
      </c>
    </row>
    <row r="785" spans="1:11" ht="15" customHeight="1" x14ac:dyDescent="0.25">
      <c r="A785" s="1">
        <v>5</v>
      </c>
      <c r="B785" s="1"/>
      <c r="C785" t="s">
        <v>78</v>
      </c>
      <c r="D785" t="s">
        <v>1206</v>
      </c>
      <c r="E785" t="s">
        <v>9</v>
      </c>
      <c r="F785">
        <v>0</v>
      </c>
      <c r="H785" t="s">
        <v>9</v>
      </c>
      <c r="I785">
        <v>0</v>
      </c>
      <c r="J785" t="s">
        <v>9</v>
      </c>
      <c r="K785" t="str">
        <f t="shared" si="12"/>
        <v>HAR-SILAmbapaan Toran(G)25GM BELOW</v>
      </c>
    </row>
    <row r="786" spans="1:11" ht="15" customHeight="1" x14ac:dyDescent="0.25">
      <c r="A786" s="1">
        <v>5</v>
      </c>
      <c r="B786" s="1"/>
      <c r="C786" t="s">
        <v>78</v>
      </c>
      <c r="D786" t="s">
        <v>55</v>
      </c>
      <c r="E786" t="s">
        <v>720</v>
      </c>
      <c r="F786">
        <v>45</v>
      </c>
      <c r="H786" t="s">
        <v>647</v>
      </c>
      <c r="I786">
        <v>0</v>
      </c>
      <c r="J786" t="s">
        <v>10</v>
      </c>
      <c r="K786" t="str">
        <f t="shared" si="12"/>
        <v>HAR-SILBOMBAY FANCY</v>
      </c>
    </row>
    <row r="787" spans="1:11" ht="15" customHeight="1" x14ac:dyDescent="0.25">
      <c r="A787" s="1">
        <v>5</v>
      </c>
      <c r="B787" s="1"/>
      <c r="C787" t="s">
        <v>78</v>
      </c>
      <c r="D787" t="s">
        <v>1207</v>
      </c>
      <c r="E787" t="s">
        <v>980</v>
      </c>
      <c r="F787">
        <v>50</v>
      </c>
      <c r="H787" t="s">
        <v>647</v>
      </c>
      <c r="I787">
        <v>0</v>
      </c>
      <c r="J787" t="s">
        <v>10</v>
      </c>
      <c r="K787" t="str">
        <f t="shared" si="12"/>
        <v>HAR-SILCalcutti D</v>
      </c>
    </row>
    <row r="788" spans="1:11" ht="15" customHeight="1" x14ac:dyDescent="0.25">
      <c r="A788" s="1">
        <v>5</v>
      </c>
      <c r="B788" s="1"/>
      <c r="C788" t="s">
        <v>78</v>
      </c>
      <c r="D788" t="s">
        <v>1208</v>
      </c>
      <c r="E788" t="s">
        <v>1130</v>
      </c>
      <c r="F788">
        <v>52</v>
      </c>
      <c r="H788" t="s">
        <v>647</v>
      </c>
      <c r="I788">
        <v>0</v>
      </c>
      <c r="J788" t="s">
        <v>10</v>
      </c>
      <c r="K788" t="str">
        <f t="shared" si="12"/>
        <v>HAR-SILCalcutti D (g)</v>
      </c>
    </row>
    <row r="789" spans="1:11" ht="15" customHeight="1" x14ac:dyDescent="0.25">
      <c r="A789" s="1">
        <v>5</v>
      </c>
      <c r="B789" s="1"/>
      <c r="C789" t="s">
        <v>78</v>
      </c>
      <c r="D789" t="s">
        <v>1209</v>
      </c>
      <c r="E789" t="s">
        <v>1169</v>
      </c>
      <c r="F789">
        <v>105</v>
      </c>
      <c r="H789" t="s">
        <v>647</v>
      </c>
      <c r="I789">
        <v>0</v>
      </c>
      <c r="J789" t="s">
        <v>10</v>
      </c>
      <c r="K789" t="str">
        <f t="shared" si="12"/>
        <v>HAR-SILChafa (g)</v>
      </c>
    </row>
    <row r="790" spans="1:11" ht="15" customHeight="1" x14ac:dyDescent="0.25">
      <c r="A790" s="1">
        <v>5</v>
      </c>
      <c r="B790" s="1"/>
      <c r="C790" t="s">
        <v>78</v>
      </c>
      <c r="D790" t="s">
        <v>1210</v>
      </c>
      <c r="E790" t="s">
        <v>1053</v>
      </c>
      <c r="F790">
        <v>20</v>
      </c>
      <c r="H790" t="s">
        <v>647</v>
      </c>
      <c r="I790">
        <v>0</v>
      </c>
      <c r="J790" t="s">
        <v>10</v>
      </c>
      <c r="K790" t="str">
        <f t="shared" si="12"/>
        <v>HAR-SILCust Ord (HAR)</v>
      </c>
    </row>
    <row r="791" spans="1:11" ht="15" customHeight="1" x14ac:dyDescent="0.25">
      <c r="A791" s="1">
        <v>5</v>
      </c>
      <c r="B791" s="1"/>
      <c r="C791" t="s">
        <v>78</v>
      </c>
      <c r="D791" t="s">
        <v>79</v>
      </c>
      <c r="E791" t="s">
        <v>980</v>
      </c>
      <c r="F791">
        <v>50</v>
      </c>
      <c r="H791" t="s">
        <v>647</v>
      </c>
      <c r="I791">
        <v>0</v>
      </c>
      <c r="J791" t="s">
        <v>10</v>
      </c>
      <c r="K791" t="str">
        <f t="shared" si="12"/>
        <v>HAR-SILDagdusheth</v>
      </c>
    </row>
    <row r="792" spans="1:11" ht="15" customHeight="1" x14ac:dyDescent="0.25">
      <c r="A792" s="1">
        <v>5</v>
      </c>
      <c r="B792" s="1"/>
      <c r="C792" t="s">
        <v>78</v>
      </c>
      <c r="D792" t="s">
        <v>1211</v>
      </c>
      <c r="E792" t="s">
        <v>685</v>
      </c>
      <c r="F792">
        <v>40</v>
      </c>
      <c r="H792" t="s">
        <v>647</v>
      </c>
      <c r="I792">
        <v>0</v>
      </c>
      <c r="J792" t="s">
        <v>10</v>
      </c>
      <c r="K792" t="str">
        <f t="shared" si="12"/>
        <v>HAR-SILDagdusheth (G)</v>
      </c>
    </row>
    <row r="793" spans="1:11" ht="15" customHeight="1" x14ac:dyDescent="0.25">
      <c r="A793" s="1">
        <v>5</v>
      </c>
      <c r="B793" s="1"/>
      <c r="C793" t="s">
        <v>78</v>
      </c>
      <c r="D793" t="s">
        <v>343</v>
      </c>
      <c r="E793" t="s">
        <v>654</v>
      </c>
      <c r="F793">
        <v>35</v>
      </c>
      <c r="H793" t="s">
        <v>647</v>
      </c>
      <c r="I793">
        <v>0</v>
      </c>
      <c r="J793" t="s">
        <v>10</v>
      </c>
      <c r="K793" t="str">
        <f t="shared" si="12"/>
        <v>HAR-SILDurva</v>
      </c>
    </row>
    <row r="794" spans="1:11" ht="15" customHeight="1" x14ac:dyDescent="0.25">
      <c r="A794" s="1">
        <v>5</v>
      </c>
      <c r="B794" s="1"/>
      <c r="C794" t="s">
        <v>78</v>
      </c>
      <c r="D794" t="s">
        <v>1212</v>
      </c>
      <c r="E794" t="s">
        <v>732</v>
      </c>
      <c r="F794">
        <v>70</v>
      </c>
      <c r="H794" t="s">
        <v>647</v>
      </c>
      <c r="I794">
        <v>0</v>
      </c>
      <c r="J794" t="s">
        <v>10</v>
      </c>
      <c r="K794" t="str">
        <f t="shared" si="12"/>
        <v>HAR-SILDURVA (G)</v>
      </c>
    </row>
    <row r="795" spans="1:11" ht="15" customHeight="1" x14ac:dyDescent="0.25">
      <c r="A795" s="1">
        <v>5</v>
      </c>
      <c r="B795" s="1"/>
      <c r="C795" t="s">
        <v>78</v>
      </c>
      <c r="D795" t="s">
        <v>1213</v>
      </c>
      <c r="E795" t="s">
        <v>952</v>
      </c>
      <c r="F795">
        <v>65</v>
      </c>
      <c r="H795" t="s">
        <v>647</v>
      </c>
      <c r="I795">
        <v>0</v>
      </c>
      <c r="J795" t="s">
        <v>10</v>
      </c>
      <c r="K795" t="str">
        <f t="shared" si="12"/>
        <v>HAR-SILDURVA (R)</v>
      </c>
    </row>
    <row r="796" spans="1:11" ht="15" customHeight="1" x14ac:dyDescent="0.25">
      <c r="A796" s="1">
        <v>5</v>
      </c>
      <c r="B796" s="1"/>
      <c r="C796" t="s">
        <v>78</v>
      </c>
      <c r="D796" t="s">
        <v>1214</v>
      </c>
      <c r="E796" t="s">
        <v>1215</v>
      </c>
      <c r="F796">
        <v>145</v>
      </c>
      <c r="H796" t="s">
        <v>647</v>
      </c>
      <c r="I796">
        <v>0</v>
      </c>
      <c r="J796" t="s">
        <v>10</v>
      </c>
      <c r="K796" t="str">
        <f t="shared" si="12"/>
        <v>HAR-SILDURVA 25GM BELOW</v>
      </c>
    </row>
    <row r="797" spans="1:11" ht="15" customHeight="1" x14ac:dyDescent="0.25">
      <c r="A797" s="1">
        <v>5</v>
      </c>
      <c r="B797" s="1"/>
      <c r="C797" t="s">
        <v>78</v>
      </c>
      <c r="D797" t="s">
        <v>1216</v>
      </c>
      <c r="E797" t="s">
        <v>745</v>
      </c>
      <c r="F797">
        <v>90</v>
      </c>
      <c r="H797" t="s">
        <v>647</v>
      </c>
      <c r="I797">
        <v>0</v>
      </c>
      <c r="J797" t="s">
        <v>10</v>
      </c>
      <c r="K797" t="str">
        <f t="shared" si="12"/>
        <v>HAR-SILDURVA KANTI (R)</v>
      </c>
    </row>
    <row r="798" spans="1:11" ht="15" customHeight="1" x14ac:dyDescent="0.25">
      <c r="A798" s="1">
        <v>5</v>
      </c>
      <c r="B798" s="1"/>
      <c r="C798" t="s">
        <v>78</v>
      </c>
      <c r="D798" t="s">
        <v>442</v>
      </c>
      <c r="E798" t="s">
        <v>745</v>
      </c>
      <c r="F798">
        <v>90</v>
      </c>
      <c r="H798" t="s">
        <v>647</v>
      </c>
      <c r="I798">
        <v>0</v>
      </c>
      <c r="J798" t="s">
        <v>10</v>
      </c>
      <c r="K798" t="str">
        <f t="shared" si="12"/>
        <v>HAR-SILDURVA KANTI R</v>
      </c>
    </row>
    <row r="799" spans="1:11" ht="15" customHeight="1" x14ac:dyDescent="0.25">
      <c r="A799" s="1">
        <v>5</v>
      </c>
      <c r="B799" s="1"/>
      <c r="C799" t="s">
        <v>78</v>
      </c>
      <c r="D799" t="s">
        <v>1217</v>
      </c>
      <c r="E799" t="s">
        <v>848</v>
      </c>
      <c r="F799">
        <v>80</v>
      </c>
      <c r="H799" t="s">
        <v>647</v>
      </c>
      <c r="I799">
        <v>0</v>
      </c>
      <c r="J799" t="s">
        <v>10</v>
      </c>
      <c r="K799" t="str">
        <f t="shared" si="12"/>
        <v>HAR-SILDURVA KANTI(G)</v>
      </c>
    </row>
    <row r="800" spans="1:11" ht="15" customHeight="1" x14ac:dyDescent="0.25">
      <c r="A800" s="1">
        <v>5</v>
      </c>
      <c r="B800" s="1"/>
      <c r="C800" t="s">
        <v>78</v>
      </c>
      <c r="D800" t="s">
        <v>1218</v>
      </c>
      <c r="E800" t="s">
        <v>724</v>
      </c>
      <c r="F800">
        <v>85</v>
      </c>
      <c r="H800" t="s">
        <v>647</v>
      </c>
      <c r="I800">
        <v>0</v>
      </c>
      <c r="J800" t="s">
        <v>10</v>
      </c>
      <c r="K800" t="str">
        <f t="shared" si="12"/>
        <v>HAR-SILDurva(G)</v>
      </c>
    </row>
    <row r="801" spans="1:11" ht="15" customHeight="1" x14ac:dyDescent="0.25">
      <c r="A801" s="1">
        <v>5</v>
      </c>
      <c r="B801" s="1"/>
      <c r="C801" t="s">
        <v>78</v>
      </c>
      <c r="D801" t="s">
        <v>1219</v>
      </c>
      <c r="E801" t="s">
        <v>952</v>
      </c>
      <c r="F801">
        <v>65</v>
      </c>
      <c r="H801" t="s">
        <v>647</v>
      </c>
      <c r="I801">
        <v>0</v>
      </c>
      <c r="J801" t="s">
        <v>10</v>
      </c>
      <c r="K801" t="str">
        <f t="shared" si="12"/>
        <v>HAR-SILDurva(R)</v>
      </c>
    </row>
    <row r="802" spans="1:11" ht="15" customHeight="1" x14ac:dyDescent="0.25">
      <c r="A802" s="1">
        <v>5</v>
      </c>
      <c r="B802" s="1"/>
      <c r="C802" t="s">
        <v>78</v>
      </c>
      <c r="D802" t="s">
        <v>1220</v>
      </c>
      <c r="E802" t="s">
        <v>1221</v>
      </c>
      <c r="F802">
        <v>165</v>
      </c>
      <c r="H802" t="s">
        <v>647</v>
      </c>
      <c r="I802">
        <v>0</v>
      </c>
      <c r="J802" t="s">
        <v>10</v>
      </c>
      <c r="K802" t="str">
        <f t="shared" si="12"/>
        <v>HAR-SILGauri Har</v>
      </c>
    </row>
    <row r="803" spans="1:11" ht="15" customHeight="1" x14ac:dyDescent="0.25">
      <c r="A803" s="1">
        <v>5</v>
      </c>
      <c r="B803" s="1"/>
      <c r="C803" t="s">
        <v>78</v>
      </c>
      <c r="D803" t="s">
        <v>1222</v>
      </c>
      <c r="E803" t="s">
        <v>883</v>
      </c>
      <c r="F803">
        <v>60</v>
      </c>
      <c r="H803" t="s">
        <v>647</v>
      </c>
      <c r="I803">
        <v>0</v>
      </c>
      <c r="J803" t="s">
        <v>10</v>
      </c>
      <c r="K803" t="str">
        <f t="shared" si="12"/>
        <v>HAR-SILGulab</v>
      </c>
    </row>
    <row r="804" spans="1:11" ht="15" customHeight="1" x14ac:dyDescent="0.25">
      <c r="A804" s="1">
        <v>5</v>
      </c>
      <c r="B804" s="1"/>
      <c r="C804" t="s">
        <v>78</v>
      </c>
      <c r="D804" t="s">
        <v>1223</v>
      </c>
      <c r="E804" t="s">
        <v>717</v>
      </c>
      <c r="F804">
        <v>56</v>
      </c>
      <c r="H804" t="s">
        <v>647</v>
      </c>
      <c r="I804">
        <v>0</v>
      </c>
      <c r="J804" t="s">
        <v>10</v>
      </c>
      <c r="K804" t="str">
        <f t="shared" si="12"/>
        <v>HAR-SILJaswand</v>
      </c>
    </row>
    <row r="805" spans="1:11" ht="15" customHeight="1" x14ac:dyDescent="0.25">
      <c r="A805" s="1">
        <v>5</v>
      </c>
      <c r="B805" s="1"/>
      <c r="C805" t="s">
        <v>78</v>
      </c>
      <c r="D805" t="s">
        <v>1224</v>
      </c>
      <c r="E805" t="s">
        <v>1143</v>
      </c>
      <c r="F805">
        <v>95</v>
      </c>
      <c r="H805" t="s">
        <v>647</v>
      </c>
      <c r="I805">
        <v>0</v>
      </c>
      <c r="J805" t="s">
        <v>10</v>
      </c>
      <c r="K805" t="str">
        <f t="shared" si="12"/>
        <v>HAR-SILJASWAND (G) 20 GM ABOVE</v>
      </c>
    </row>
    <row r="806" spans="1:11" ht="15" customHeight="1" x14ac:dyDescent="0.25">
      <c r="A806" s="1">
        <v>5</v>
      </c>
      <c r="B806" s="1"/>
      <c r="C806" t="s">
        <v>78</v>
      </c>
      <c r="D806" t="s">
        <v>1225</v>
      </c>
      <c r="E806" t="s">
        <v>1169</v>
      </c>
      <c r="F806">
        <v>105</v>
      </c>
      <c r="H806" t="s">
        <v>647</v>
      </c>
      <c r="I806">
        <v>0</v>
      </c>
      <c r="J806" t="s">
        <v>10</v>
      </c>
      <c r="K806" t="str">
        <f t="shared" si="12"/>
        <v>HAR-SILJASWAND (G) 20 GM BELOW</v>
      </c>
    </row>
    <row r="807" spans="1:11" ht="15" customHeight="1" x14ac:dyDescent="0.25">
      <c r="A807" s="1">
        <v>5</v>
      </c>
      <c r="B807" s="1"/>
      <c r="C807" t="s">
        <v>78</v>
      </c>
      <c r="D807" t="s">
        <v>1226</v>
      </c>
      <c r="E807" t="s">
        <v>724</v>
      </c>
      <c r="F807">
        <v>85</v>
      </c>
      <c r="H807" t="s">
        <v>647</v>
      </c>
      <c r="I807">
        <v>0</v>
      </c>
      <c r="J807" t="s">
        <v>10</v>
      </c>
      <c r="K807" t="str">
        <f t="shared" si="12"/>
        <v>HAR-SILJASWAND (R) 20 GM ABOVE</v>
      </c>
    </row>
    <row r="808" spans="1:11" ht="15" customHeight="1" x14ac:dyDescent="0.25">
      <c r="A808" s="1">
        <v>5</v>
      </c>
      <c r="B808" s="1"/>
      <c r="C808" t="s">
        <v>78</v>
      </c>
      <c r="D808" t="s">
        <v>1227</v>
      </c>
      <c r="E808" t="s">
        <v>743</v>
      </c>
      <c r="F808">
        <v>100</v>
      </c>
      <c r="H808" t="s">
        <v>647</v>
      </c>
      <c r="I808">
        <v>0.01</v>
      </c>
      <c r="J808" t="s">
        <v>10</v>
      </c>
      <c r="K808" t="str">
        <f t="shared" si="12"/>
        <v>HAR-SILJASWAND (R) 25 GM BELOW</v>
      </c>
    </row>
    <row r="809" spans="1:11" ht="15" customHeight="1" x14ac:dyDescent="0.25">
      <c r="A809" s="1">
        <v>5</v>
      </c>
      <c r="B809" s="1"/>
      <c r="C809" t="s">
        <v>78</v>
      </c>
      <c r="D809" t="s">
        <v>1228</v>
      </c>
      <c r="E809" t="s">
        <v>724</v>
      </c>
      <c r="F809">
        <v>85</v>
      </c>
      <c r="H809" t="s">
        <v>647</v>
      </c>
      <c r="I809">
        <v>0</v>
      </c>
      <c r="J809" t="s">
        <v>10</v>
      </c>
      <c r="K809" t="str">
        <f t="shared" si="12"/>
        <v>HAR-SILJaswand R</v>
      </c>
    </row>
    <row r="810" spans="1:11" ht="15" customHeight="1" x14ac:dyDescent="0.25">
      <c r="A810" s="1">
        <v>5</v>
      </c>
      <c r="B810" s="1"/>
      <c r="C810" t="s">
        <v>78</v>
      </c>
      <c r="D810" t="s">
        <v>559</v>
      </c>
      <c r="E810" t="s">
        <v>717</v>
      </c>
      <c r="F810">
        <v>56</v>
      </c>
      <c r="H810" t="s">
        <v>647</v>
      </c>
      <c r="I810">
        <v>0</v>
      </c>
      <c r="J810" t="s">
        <v>10</v>
      </c>
      <c r="K810" t="str">
        <f t="shared" si="12"/>
        <v>HAR-SILJaswnad(G)</v>
      </c>
    </row>
    <row r="811" spans="1:11" ht="15" customHeight="1" x14ac:dyDescent="0.25">
      <c r="A811" s="1">
        <v>5</v>
      </c>
      <c r="B811" s="1"/>
      <c r="C811" t="s">
        <v>78</v>
      </c>
      <c r="D811" t="s">
        <v>1229</v>
      </c>
      <c r="E811" t="s">
        <v>848</v>
      </c>
      <c r="F811">
        <v>80</v>
      </c>
      <c r="H811" t="s">
        <v>647</v>
      </c>
      <c r="I811">
        <v>0</v>
      </c>
      <c r="J811" t="s">
        <v>10</v>
      </c>
      <c r="K811" t="str">
        <f t="shared" si="12"/>
        <v>HAR-SILKamal (g)</v>
      </c>
    </row>
    <row r="812" spans="1:11" ht="15" customHeight="1" x14ac:dyDescent="0.25">
      <c r="A812" s="1">
        <v>5</v>
      </c>
      <c r="B812" s="1"/>
      <c r="C812" t="s">
        <v>78</v>
      </c>
      <c r="D812" t="s">
        <v>1230</v>
      </c>
      <c r="E812" t="s">
        <v>1120</v>
      </c>
      <c r="F812">
        <v>130</v>
      </c>
      <c r="H812" t="s">
        <v>647</v>
      </c>
      <c r="I812">
        <v>0</v>
      </c>
      <c r="J812" t="s">
        <v>10</v>
      </c>
      <c r="K812" t="str">
        <f t="shared" si="12"/>
        <v>HAR-SILKAMAL HAR (R)</v>
      </c>
    </row>
    <row r="813" spans="1:11" ht="15" customHeight="1" x14ac:dyDescent="0.25">
      <c r="A813" s="1">
        <v>5</v>
      </c>
      <c r="B813" s="1"/>
      <c r="C813" t="s">
        <v>78</v>
      </c>
      <c r="D813" t="s">
        <v>341</v>
      </c>
      <c r="E813" t="s">
        <v>980</v>
      </c>
      <c r="F813">
        <v>50</v>
      </c>
      <c r="H813" t="s">
        <v>647</v>
      </c>
      <c r="I813">
        <v>0</v>
      </c>
      <c r="J813" t="s">
        <v>10</v>
      </c>
      <c r="K813" t="str">
        <f t="shared" si="12"/>
        <v>HAR-SILModak</v>
      </c>
    </row>
    <row r="814" spans="1:11" ht="15" customHeight="1" x14ac:dyDescent="0.25">
      <c r="A814" s="1">
        <v>5</v>
      </c>
      <c r="B814" s="1"/>
      <c r="C814" t="s">
        <v>78</v>
      </c>
      <c r="D814" t="s">
        <v>1231</v>
      </c>
      <c r="E814" t="s">
        <v>1169</v>
      </c>
      <c r="F814">
        <v>105</v>
      </c>
      <c r="H814" t="s">
        <v>647</v>
      </c>
      <c r="I814">
        <v>0</v>
      </c>
      <c r="J814" t="s">
        <v>10</v>
      </c>
      <c r="K814" t="str">
        <f t="shared" si="12"/>
        <v>HAR-SILMODAK (G) 20GM BELOW</v>
      </c>
    </row>
    <row r="815" spans="1:11" ht="15" customHeight="1" x14ac:dyDescent="0.25">
      <c r="A815" s="1">
        <v>5</v>
      </c>
      <c r="B815" s="1"/>
      <c r="C815" t="s">
        <v>78</v>
      </c>
      <c r="D815" t="s">
        <v>1232</v>
      </c>
      <c r="E815" t="s">
        <v>732</v>
      </c>
      <c r="F815">
        <v>70</v>
      </c>
      <c r="H815" t="s">
        <v>647</v>
      </c>
      <c r="I815">
        <v>0</v>
      </c>
      <c r="J815" t="s">
        <v>10</v>
      </c>
      <c r="K815" t="str">
        <f t="shared" si="12"/>
        <v>HAR-SILModak R</v>
      </c>
    </row>
    <row r="816" spans="1:11" ht="15" customHeight="1" x14ac:dyDescent="0.25">
      <c r="A816" s="1">
        <v>5</v>
      </c>
      <c r="B816" s="1"/>
      <c r="C816" t="s">
        <v>78</v>
      </c>
      <c r="D816" t="s">
        <v>441</v>
      </c>
      <c r="E816" t="s">
        <v>848</v>
      </c>
      <c r="F816">
        <v>80</v>
      </c>
      <c r="H816" t="s">
        <v>647</v>
      </c>
      <c r="I816">
        <v>0</v>
      </c>
      <c r="J816" t="s">
        <v>10</v>
      </c>
      <c r="K816" t="str">
        <f t="shared" si="12"/>
        <v>HAR-SILModak(G)</v>
      </c>
    </row>
    <row r="817" spans="1:11" ht="15" customHeight="1" x14ac:dyDescent="0.25">
      <c r="A817" s="1">
        <v>5</v>
      </c>
      <c r="B817" s="1"/>
      <c r="C817" t="s">
        <v>78</v>
      </c>
      <c r="D817" t="s">
        <v>1233</v>
      </c>
      <c r="E817" t="s">
        <v>724</v>
      </c>
      <c r="F817">
        <v>85</v>
      </c>
      <c r="H817" t="s">
        <v>647</v>
      </c>
      <c r="I817">
        <v>0</v>
      </c>
      <c r="J817" t="s">
        <v>10</v>
      </c>
      <c r="K817" t="str">
        <f t="shared" si="12"/>
        <v>HAR-SILNaral Toran</v>
      </c>
    </row>
    <row r="818" spans="1:11" ht="15" customHeight="1" x14ac:dyDescent="0.25">
      <c r="A818" s="1">
        <v>5</v>
      </c>
      <c r="B818" s="1"/>
      <c r="C818" t="s">
        <v>78</v>
      </c>
      <c r="D818" t="s">
        <v>1234</v>
      </c>
      <c r="E818" t="s">
        <v>1152</v>
      </c>
      <c r="F818">
        <v>110</v>
      </c>
      <c r="H818" t="s">
        <v>647</v>
      </c>
      <c r="I818">
        <v>0</v>
      </c>
      <c r="J818" t="s">
        <v>10</v>
      </c>
      <c r="K818" t="str">
        <f t="shared" si="12"/>
        <v>HAR-SILPARIJATAK</v>
      </c>
    </row>
    <row r="819" spans="1:11" ht="15" customHeight="1" x14ac:dyDescent="0.25">
      <c r="A819" s="1">
        <v>5</v>
      </c>
      <c r="B819" s="1"/>
      <c r="C819" t="s">
        <v>78</v>
      </c>
      <c r="D819" t="s">
        <v>1235</v>
      </c>
      <c r="E819" t="s">
        <v>745</v>
      </c>
      <c r="F819">
        <v>90</v>
      </c>
      <c r="H819" t="s">
        <v>647</v>
      </c>
      <c r="I819">
        <v>0</v>
      </c>
      <c r="J819" t="s">
        <v>10</v>
      </c>
      <c r="K819" t="str">
        <f t="shared" si="12"/>
        <v>HAR-SILPARIJATAK (G)</v>
      </c>
    </row>
    <row r="820" spans="1:11" ht="15" customHeight="1" x14ac:dyDescent="0.25">
      <c r="A820" s="1">
        <v>5</v>
      </c>
      <c r="B820" s="1"/>
      <c r="C820" t="s">
        <v>122</v>
      </c>
      <c r="D820" t="s">
        <v>621</v>
      </c>
      <c r="E820" t="s">
        <v>685</v>
      </c>
      <c r="F820">
        <v>40</v>
      </c>
      <c r="H820" t="s">
        <v>647</v>
      </c>
      <c r="I820">
        <v>0</v>
      </c>
      <c r="J820" t="s">
        <v>10</v>
      </c>
      <c r="K820" t="str">
        <f t="shared" si="12"/>
        <v>JODAVI-SIL3-D (J)</v>
      </c>
    </row>
    <row r="821" spans="1:11" ht="15" customHeight="1" x14ac:dyDescent="0.25">
      <c r="A821" s="1">
        <v>2</v>
      </c>
      <c r="B821" s="1"/>
      <c r="C821" t="s">
        <v>122</v>
      </c>
      <c r="D821" t="s">
        <v>125</v>
      </c>
      <c r="E821" t="s">
        <v>1045</v>
      </c>
      <c r="F821">
        <v>12</v>
      </c>
      <c r="H821" t="s">
        <v>647</v>
      </c>
      <c r="I821">
        <v>0</v>
      </c>
      <c r="J821" t="s">
        <v>10</v>
      </c>
      <c r="K821" t="str">
        <f t="shared" si="12"/>
        <v>JODAVI-SILDesign Sutti</v>
      </c>
    </row>
    <row r="822" spans="1:11" ht="15" customHeight="1" x14ac:dyDescent="0.25">
      <c r="A822" s="1">
        <v>2</v>
      </c>
      <c r="B822" s="1"/>
      <c r="C822" t="s">
        <v>122</v>
      </c>
      <c r="D822" t="s">
        <v>126</v>
      </c>
      <c r="E822" t="s">
        <v>1236</v>
      </c>
      <c r="F822">
        <v>13</v>
      </c>
      <c r="H822" t="s">
        <v>647</v>
      </c>
      <c r="I822">
        <v>0</v>
      </c>
      <c r="J822" t="s">
        <v>10</v>
      </c>
      <c r="K822" t="str">
        <f t="shared" si="12"/>
        <v>JODAVI-SILDesign Vedhyachi</v>
      </c>
    </row>
    <row r="823" spans="1:11" ht="15" customHeight="1" x14ac:dyDescent="0.25">
      <c r="A823" s="1">
        <v>5</v>
      </c>
      <c r="B823" s="1"/>
      <c r="C823" t="s">
        <v>122</v>
      </c>
      <c r="D823" t="s">
        <v>1237</v>
      </c>
      <c r="E823" t="s">
        <v>654</v>
      </c>
      <c r="F823">
        <v>35</v>
      </c>
      <c r="H823" t="s">
        <v>647</v>
      </c>
      <c r="I823">
        <v>0</v>
      </c>
      <c r="J823" t="s">
        <v>10</v>
      </c>
      <c r="K823" t="str">
        <f t="shared" si="12"/>
        <v>JODAVI-SILFancy-(CD)</v>
      </c>
    </row>
    <row r="824" spans="1:11" ht="15" customHeight="1" x14ac:dyDescent="0.25">
      <c r="A824" s="1">
        <v>3</v>
      </c>
      <c r="B824" s="1"/>
      <c r="C824" t="s">
        <v>122</v>
      </c>
      <c r="D824" t="s">
        <v>171</v>
      </c>
      <c r="E824" t="s">
        <v>1238</v>
      </c>
      <c r="F824">
        <v>24</v>
      </c>
      <c r="H824" t="s">
        <v>647</v>
      </c>
      <c r="I824">
        <v>0</v>
      </c>
      <c r="J824" t="s">
        <v>10</v>
      </c>
      <c r="K824" t="str">
        <f t="shared" si="12"/>
        <v>JODAVI-SILHAJARO</v>
      </c>
    </row>
    <row r="825" spans="1:11" ht="15" customHeight="1" x14ac:dyDescent="0.25">
      <c r="A825" s="1">
        <v>2</v>
      </c>
      <c r="B825" s="1"/>
      <c r="C825" t="s">
        <v>122</v>
      </c>
      <c r="D825" t="s">
        <v>131</v>
      </c>
      <c r="E825" t="s">
        <v>1045</v>
      </c>
      <c r="F825">
        <v>12</v>
      </c>
      <c r="H825" t="s">
        <v>647</v>
      </c>
      <c r="I825">
        <v>0</v>
      </c>
      <c r="J825" t="s">
        <v>10</v>
      </c>
      <c r="K825" t="str">
        <f t="shared" si="12"/>
        <v>JODAVI-SILMOTICHUR</v>
      </c>
    </row>
    <row r="826" spans="1:11" ht="15" customHeight="1" x14ac:dyDescent="0.25">
      <c r="A826" s="1">
        <v>2</v>
      </c>
      <c r="B826" s="1"/>
      <c r="C826" t="s">
        <v>122</v>
      </c>
      <c r="D826" t="s">
        <v>132</v>
      </c>
      <c r="E826" t="s">
        <v>1236</v>
      </c>
      <c r="F826">
        <v>13</v>
      </c>
      <c r="H826" t="s">
        <v>647</v>
      </c>
      <c r="I826">
        <v>0</v>
      </c>
      <c r="J826" t="s">
        <v>10</v>
      </c>
      <c r="K826" t="str">
        <f t="shared" si="12"/>
        <v>JODAVI-SILMOTICHUR VEDHYACHI</v>
      </c>
    </row>
    <row r="827" spans="1:11" ht="15" customHeight="1" x14ac:dyDescent="0.25">
      <c r="A827" s="1">
        <v>3</v>
      </c>
      <c r="B827" s="1"/>
      <c r="C827" t="s">
        <v>122</v>
      </c>
      <c r="D827" t="s">
        <v>21</v>
      </c>
      <c r="E827" t="s">
        <v>937</v>
      </c>
      <c r="F827">
        <v>25</v>
      </c>
      <c r="H827" t="s">
        <v>647</v>
      </c>
      <c r="I827">
        <v>0</v>
      </c>
      <c r="J827" t="s">
        <v>10</v>
      </c>
      <c r="K827" t="str">
        <f t="shared" si="12"/>
        <v>JODAVI-SILOther</v>
      </c>
    </row>
    <row r="828" spans="1:11" ht="15" customHeight="1" x14ac:dyDescent="0.25">
      <c r="A828" s="1">
        <v>5</v>
      </c>
      <c r="B828" s="1"/>
      <c r="C828" t="s">
        <v>122</v>
      </c>
      <c r="D828" t="s">
        <v>27</v>
      </c>
      <c r="E828" t="s">
        <v>877</v>
      </c>
      <c r="F828">
        <v>33</v>
      </c>
      <c r="H828" t="s">
        <v>647</v>
      </c>
      <c r="I828">
        <v>0</v>
      </c>
      <c r="J828" t="s">
        <v>10</v>
      </c>
      <c r="K828" t="str">
        <f t="shared" si="12"/>
        <v>JODAVI-SILPatti</v>
      </c>
    </row>
    <row r="829" spans="1:11" ht="15" customHeight="1" x14ac:dyDescent="0.25">
      <c r="A829" s="1">
        <v>5</v>
      </c>
      <c r="B829" s="1"/>
      <c r="C829" t="s">
        <v>122</v>
      </c>
      <c r="D829" t="s">
        <v>1239</v>
      </c>
      <c r="E829" t="s">
        <v>654</v>
      </c>
      <c r="F829">
        <v>35</v>
      </c>
      <c r="H829" t="s">
        <v>647</v>
      </c>
      <c r="I829">
        <v>0</v>
      </c>
      <c r="J829" t="s">
        <v>10</v>
      </c>
      <c r="K829" t="str">
        <f t="shared" si="12"/>
        <v>JODAVI-SILPATTI  ADJUST (J)</v>
      </c>
    </row>
    <row r="830" spans="1:11" ht="15" customHeight="1" x14ac:dyDescent="0.25">
      <c r="A830" s="1">
        <v>5</v>
      </c>
      <c r="B830" s="1"/>
      <c r="C830" t="s">
        <v>122</v>
      </c>
      <c r="D830" t="s">
        <v>537</v>
      </c>
      <c r="E830" t="s">
        <v>654</v>
      </c>
      <c r="F830">
        <v>35</v>
      </c>
      <c r="H830" t="s">
        <v>647</v>
      </c>
      <c r="I830">
        <v>0</v>
      </c>
      <c r="J830" t="s">
        <v>10</v>
      </c>
      <c r="K830" t="str">
        <f t="shared" si="12"/>
        <v>JODAVI-SILPATTI (J)</v>
      </c>
    </row>
    <row r="831" spans="1:11" ht="15" customHeight="1" x14ac:dyDescent="0.25">
      <c r="A831" s="1">
        <v>2</v>
      </c>
      <c r="B831" s="1"/>
      <c r="C831" t="s">
        <v>122</v>
      </c>
      <c r="D831" t="s">
        <v>128</v>
      </c>
      <c r="E831" t="s">
        <v>1045</v>
      </c>
      <c r="F831">
        <v>12</v>
      </c>
      <c r="H831" t="s">
        <v>647</v>
      </c>
      <c r="I831">
        <v>0</v>
      </c>
      <c r="J831" t="s">
        <v>10</v>
      </c>
      <c r="K831" t="str">
        <f t="shared" si="12"/>
        <v>JODAVI-SILPedha Ghat Sutti</v>
      </c>
    </row>
    <row r="832" spans="1:11" ht="15" customHeight="1" x14ac:dyDescent="0.25">
      <c r="A832" s="1">
        <v>2</v>
      </c>
      <c r="B832" s="1"/>
      <c r="C832" t="s">
        <v>122</v>
      </c>
      <c r="D832" t="s">
        <v>127</v>
      </c>
      <c r="E832" t="s">
        <v>1236</v>
      </c>
      <c r="F832">
        <v>13</v>
      </c>
      <c r="H832" t="s">
        <v>647</v>
      </c>
      <c r="I832">
        <v>0</v>
      </c>
      <c r="J832" t="s">
        <v>10</v>
      </c>
      <c r="K832" t="str">
        <f t="shared" si="12"/>
        <v>JODAVI-SILPedha Ghat Vedhyachi</v>
      </c>
    </row>
    <row r="833" spans="1:11" ht="15" customHeight="1" x14ac:dyDescent="0.25">
      <c r="A833" s="1">
        <v>2</v>
      </c>
      <c r="B833" s="1"/>
      <c r="C833" t="s">
        <v>122</v>
      </c>
      <c r="D833" t="s">
        <v>124</v>
      </c>
      <c r="E833" t="s">
        <v>1045</v>
      </c>
      <c r="F833">
        <v>12</v>
      </c>
      <c r="H833" t="s">
        <v>647</v>
      </c>
      <c r="I833">
        <v>0</v>
      </c>
      <c r="J833" t="s">
        <v>10</v>
      </c>
      <c r="K833" t="str">
        <f t="shared" si="12"/>
        <v>JODAVI-SILShirechi Sutti</v>
      </c>
    </row>
    <row r="834" spans="1:11" ht="15" customHeight="1" x14ac:dyDescent="0.25">
      <c r="A834" s="1">
        <v>2</v>
      </c>
      <c r="B834" s="1"/>
      <c r="C834" t="s">
        <v>122</v>
      </c>
      <c r="D834" t="s">
        <v>123</v>
      </c>
      <c r="E834" t="s">
        <v>1236</v>
      </c>
      <c r="F834">
        <v>13</v>
      </c>
      <c r="H834" t="s">
        <v>647</v>
      </c>
      <c r="I834">
        <v>0</v>
      </c>
      <c r="J834" t="s">
        <v>10</v>
      </c>
      <c r="K834" t="str">
        <f t="shared" si="12"/>
        <v>JODAVI-SILShirechi Vedhyachi</v>
      </c>
    </row>
    <row r="835" spans="1:11" ht="15" customHeight="1" x14ac:dyDescent="0.25">
      <c r="A835" s="1">
        <v>2</v>
      </c>
      <c r="B835" s="1"/>
      <c r="C835" t="s">
        <v>122</v>
      </c>
      <c r="D835" t="s">
        <v>129</v>
      </c>
      <c r="E835" t="s">
        <v>1240</v>
      </c>
      <c r="F835">
        <v>14</v>
      </c>
      <c r="H835" t="s">
        <v>647</v>
      </c>
      <c r="I835">
        <v>0</v>
      </c>
      <c r="J835" t="s">
        <v>10</v>
      </c>
      <c r="K835" t="str">
        <f t="shared" si="12"/>
        <v>JODAVI-SILSpring</v>
      </c>
    </row>
    <row r="836" spans="1:11" ht="15" customHeight="1" x14ac:dyDescent="0.25">
      <c r="A836" s="1">
        <v>5</v>
      </c>
      <c r="B836" s="1"/>
      <c r="C836" t="s">
        <v>122</v>
      </c>
      <c r="D836" t="s">
        <v>365</v>
      </c>
      <c r="E836" t="s">
        <v>725</v>
      </c>
      <c r="F836">
        <v>34</v>
      </c>
      <c r="H836" t="s">
        <v>647</v>
      </c>
      <c r="I836">
        <v>0</v>
      </c>
      <c r="J836" t="s">
        <v>10</v>
      </c>
      <c r="K836" t="str">
        <f t="shared" si="12"/>
        <v>JODAVI-SILSPRING F</v>
      </c>
    </row>
    <row r="837" spans="1:11" ht="15" customHeight="1" x14ac:dyDescent="0.25">
      <c r="A837" s="1">
        <v>5</v>
      </c>
      <c r="B837" s="1"/>
      <c r="C837" t="s">
        <v>122</v>
      </c>
      <c r="D837" t="s">
        <v>433</v>
      </c>
      <c r="E837" t="s">
        <v>725</v>
      </c>
      <c r="F837">
        <v>34</v>
      </c>
      <c r="H837" t="s">
        <v>647</v>
      </c>
      <c r="I837">
        <v>0</v>
      </c>
      <c r="J837" t="s">
        <v>10</v>
      </c>
      <c r="K837" t="str">
        <f t="shared" si="12"/>
        <v>JODAVI-SILSpring Fancy</v>
      </c>
    </row>
    <row r="838" spans="1:11" ht="15" customHeight="1" x14ac:dyDescent="0.25">
      <c r="A838" s="1">
        <v>2</v>
      </c>
      <c r="B838" s="1"/>
      <c r="C838" t="s">
        <v>122</v>
      </c>
      <c r="D838" t="s">
        <v>133</v>
      </c>
      <c r="E838" t="s">
        <v>1240</v>
      </c>
      <c r="F838">
        <v>14</v>
      </c>
      <c r="H838" t="s">
        <v>647</v>
      </c>
      <c r="I838">
        <v>0</v>
      </c>
      <c r="J838" t="s">
        <v>10</v>
      </c>
      <c r="K838" t="str">
        <f t="shared" si="12"/>
        <v>JODAVI-SILSPRING PLAIN</v>
      </c>
    </row>
    <row r="839" spans="1:11" ht="15" customHeight="1" x14ac:dyDescent="0.25">
      <c r="A839" s="1">
        <v>2</v>
      </c>
      <c r="B839" s="1"/>
      <c r="C839" t="s">
        <v>122</v>
      </c>
      <c r="D839" t="s">
        <v>1241</v>
      </c>
      <c r="E839" t="s">
        <v>1109</v>
      </c>
      <c r="F839">
        <v>17</v>
      </c>
      <c r="H839" t="s">
        <v>647</v>
      </c>
      <c r="I839">
        <v>0</v>
      </c>
      <c r="J839" t="s">
        <v>10</v>
      </c>
      <c r="K839" t="str">
        <f t="shared" si="12"/>
        <v>JODAVI-SILTODA MAAT</v>
      </c>
    </row>
    <row r="840" spans="1:11" ht="15" customHeight="1" x14ac:dyDescent="0.25">
      <c r="A840" s="1">
        <v>5</v>
      </c>
      <c r="B840" s="1"/>
      <c r="C840" t="s">
        <v>122</v>
      </c>
      <c r="D840" t="s">
        <v>364</v>
      </c>
      <c r="E840" t="s">
        <v>725</v>
      </c>
      <c r="F840">
        <v>34</v>
      </c>
      <c r="H840" t="s">
        <v>647</v>
      </c>
      <c r="I840">
        <v>0</v>
      </c>
      <c r="J840" t="s">
        <v>10</v>
      </c>
      <c r="K840" t="str">
        <f t="shared" si="12"/>
        <v>JODAVI-SILVenichi</v>
      </c>
    </row>
    <row r="841" spans="1:11" ht="15" customHeight="1" x14ac:dyDescent="0.25">
      <c r="A841" s="1">
        <v>3</v>
      </c>
      <c r="B841" s="1"/>
      <c r="C841" t="s">
        <v>122</v>
      </c>
      <c r="D841" t="s">
        <v>130</v>
      </c>
      <c r="E841" t="s">
        <v>898</v>
      </c>
      <c r="F841">
        <v>26</v>
      </c>
      <c r="H841" t="s">
        <v>647</v>
      </c>
      <c r="I841">
        <v>0</v>
      </c>
      <c r="J841" t="s">
        <v>10</v>
      </c>
      <c r="K841" t="str">
        <f t="shared" ref="K841:K904" si="13">C841&amp;D841</f>
        <v>JODAVI-SILVirodhi</v>
      </c>
    </row>
    <row r="842" spans="1:11" ht="15" customHeight="1" x14ac:dyDescent="0.25">
      <c r="A842" s="1">
        <v>2</v>
      </c>
      <c r="B842" s="1"/>
      <c r="C842" t="s">
        <v>122</v>
      </c>
      <c r="D842" t="s">
        <v>1242</v>
      </c>
      <c r="E842" t="s">
        <v>1025</v>
      </c>
      <c r="F842">
        <v>15</v>
      </c>
      <c r="H842" t="s">
        <v>647</v>
      </c>
      <c r="I842">
        <v>0</v>
      </c>
      <c r="J842" t="s">
        <v>10</v>
      </c>
      <c r="K842" t="str">
        <f t="shared" si="13"/>
        <v>JODAVI-SILVirodhi (J)</v>
      </c>
    </row>
    <row r="843" spans="1:11" ht="15" customHeight="1" x14ac:dyDescent="0.25">
      <c r="A843" s="1">
        <v>5</v>
      </c>
      <c r="B843" s="1"/>
      <c r="C843" t="s">
        <v>122</v>
      </c>
      <c r="D843" t="s">
        <v>536</v>
      </c>
      <c r="E843" t="s">
        <v>725</v>
      </c>
      <c r="F843">
        <v>34</v>
      </c>
      <c r="H843" t="s">
        <v>647</v>
      </c>
      <c r="I843">
        <v>0</v>
      </c>
      <c r="J843" t="s">
        <v>10</v>
      </c>
      <c r="K843" t="str">
        <f t="shared" si="13"/>
        <v>JODAVI-SILZig Zag</v>
      </c>
    </row>
    <row r="844" spans="1:11" ht="15" customHeight="1" x14ac:dyDescent="0.25">
      <c r="A844" s="1">
        <v>0</v>
      </c>
      <c r="B844" s="1"/>
      <c r="C844" t="s">
        <v>1243</v>
      </c>
      <c r="D844" t="s">
        <v>747</v>
      </c>
      <c r="E844" t="s">
        <v>12</v>
      </c>
      <c r="F844">
        <v>0</v>
      </c>
      <c r="H844" t="s">
        <v>647</v>
      </c>
      <c r="I844">
        <v>0.01</v>
      </c>
      <c r="J844" t="s">
        <v>20</v>
      </c>
      <c r="K844" t="str">
        <f t="shared" si="13"/>
        <v>JP ITEM 92.5 -SILANGUTHI</v>
      </c>
    </row>
    <row r="845" spans="1:11" ht="15" customHeight="1" x14ac:dyDescent="0.25">
      <c r="A845" s="1">
        <v>0</v>
      </c>
      <c r="B845" s="1"/>
      <c r="C845" t="s">
        <v>1243</v>
      </c>
      <c r="D845" t="s">
        <v>805</v>
      </c>
      <c r="E845" t="s">
        <v>12</v>
      </c>
      <c r="F845">
        <v>0</v>
      </c>
      <c r="H845" t="s">
        <v>647</v>
      </c>
      <c r="I845">
        <v>0.01</v>
      </c>
      <c r="J845" t="s">
        <v>20</v>
      </c>
      <c r="K845" t="str">
        <f t="shared" si="13"/>
        <v>JP ITEM 92.5 -SILBANGLE</v>
      </c>
    </row>
    <row r="846" spans="1:11" ht="15" customHeight="1" x14ac:dyDescent="0.25">
      <c r="A846" s="1">
        <v>0</v>
      </c>
      <c r="B846" s="1"/>
      <c r="C846" t="s">
        <v>1243</v>
      </c>
      <c r="D846" t="s">
        <v>32</v>
      </c>
      <c r="E846" t="s">
        <v>12</v>
      </c>
      <c r="F846">
        <v>0</v>
      </c>
      <c r="H846" t="s">
        <v>647</v>
      </c>
      <c r="I846">
        <v>0.01</v>
      </c>
      <c r="J846" t="s">
        <v>20</v>
      </c>
      <c r="K846" t="str">
        <f t="shared" si="13"/>
        <v>JP ITEM 92.5 -SILBINDI</v>
      </c>
    </row>
    <row r="847" spans="1:11" ht="15" customHeight="1" x14ac:dyDescent="0.25">
      <c r="A847" s="1">
        <v>0</v>
      </c>
      <c r="B847" s="1"/>
      <c r="C847" t="s">
        <v>1243</v>
      </c>
      <c r="D847" t="s">
        <v>1244</v>
      </c>
      <c r="E847" t="s">
        <v>12</v>
      </c>
      <c r="F847">
        <v>0</v>
      </c>
      <c r="H847" t="s">
        <v>647</v>
      </c>
      <c r="I847">
        <v>0.01</v>
      </c>
      <c r="J847" t="s">
        <v>20</v>
      </c>
      <c r="K847" t="str">
        <f t="shared" si="13"/>
        <v>JP ITEM 92.5 -SILBRACELATE</v>
      </c>
    </row>
    <row r="848" spans="1:11" ht="15" customHeight="1" x14ac:dyDescent="0.25">
      <c r="A848" s="1">
        <v>0</v>
      </c>
      <c r="B848" s="1"/>
      <c r="C848" t="s">
        <v>1243</v>
      </c>
      <c r="D848" t="s">
        <v>1245</v>
      </c>
      <c r="E848" t="s">
        <v>12</v>
      </c>
      <c r="F848">
        <v>0</v>
      </c>
      <c r="H848" t="s">
        <v>647</v>
      </c>
      <c r="I848">
        <v>0.01</v>
      </c>
      <c r="J848" t="s">
        <v>20</v>
      </c>
      <c r="K848" t="str">
        <f t="shared" si="13"/>
        <v>JP ITEM 92.5 -SILCOLOR STONE</v>
      </c>
    </row>
    <row r="849" spans="1:11" ht="15" customHeight="1" x14ac:dyDescent="0.25">
      <c r="A849" s="1">
        <v>0</v>
      </c>
      <c r="B849" s="1"/>
      <c r="C849" t="s">
        <v>1243</v>
      </c>
      <c r="D849" t="s">
        <v>1246</v>
      </c>
      <c r="E849" t="s">
        <v>12</v>
      </c>
      <c r="F849">
        <v>0</v>
      </c>
      <c r="H849" t="s">
        <v>647</v>
      </c>
      <c r="I849">
        <v>0.01</v>
      </c>
      <c r="J849" t="s">
        <v>20</v>
      </c>
      <c r="K849" t="str">
        <f t="shared" si="13"/>
        <v>JP ITEM 92.5 -SILEARRING</v>
      </c>
    </row>
    <row r="850" spans="1:11" ht="15" customHeight="1" x14ac:dyDescent="0.25">
      <c r="A850" s="1">
        <v>0</v>
      </c>
      <c r="B850" s="1"/>
      <c r="C850" t="s">
        <v>1243</v>
      </c>
      <c r="D850" t="s">
        <v>1247</v>
      </c>
      <c r="E850" t="s">
        <v>12</v>
      </c>
      <c r="F850">
        <v>0</v>
      </c>
      <c r="H850" t="s">
        <v>647</v>
      </c>
      <c r="I850">
        <v>0.01</v>
      </c>
      <c r="J850" t="s">
        <v>20</v>
      </c>
      <c r="K850" t="str">
        <f t="shared" si="13"/>
        <v>JP ITEM 92.5 -SILHOTPAN</v>
      </c>
    </row>
    <row r="851" spans="1:11" ht="15" customHeight="1" x14ac:dyDescent="0.25">
      <c r="A851" s="1">
        <v>0</v>
      </c>
      <c r="B851" s="1"/>
      <c r="C851" t="s">
        <v>1243</v>
      </c>
      <c r="D851" t="s">
        <v>344</v>
      </c>
      <c r="E851" t="s">
        <v>12</v>
      </c>
      <c r="F851">
        <v>0</v>
      </c>
      <c r="H851" t="s">
        <v>647</v>
      </c>
      <c r="I851">
        <v>0.01</v>
      </c>
      <c r="J851" t="s">
        <v>20</v>
      </c>
      <c r="K851" t="str">
        <f t="shared" si="13"/>
        <v>JP ITEM 92.5 -SILKADA</v>
      </c>
    </row>
    <row r="852" spans="1:11" ht="15" customHeight="1" x14ac:dyDescent="0.25">
      <c r="A852" s="1">
        <v>0</v>
      </c>
      <c r="B852" s="1"/>
      <c r="C852" t="s">
        <v>1243</v>
      </c>
      <c r="D852" t="s">
        <v>463</v>
      </c>
      <c r="E852" t="s">
        <v>12</v>
      </c>
      <c r="F852">
        <v>0</v>
      </c>
      <c r="H852" t="s">
        <v>647</v>
      </c>
      <c r="I852">
        <v>0.01</v>
      </c>
      <c r="J852" t="s">
        <v>20</v>
      </c>
      <c r="K852" t="str">
        <f t="shared" si="13"/>
        <v>JP ITEM 92.5 -SILNECKLACE</v>
      </c>
    </row>
    <row r="853" spans="1:11" ht="15" customHeight="1" x14ac:dyDescent="0.25">
      <c r="A853" s="1">
        <v>0</v>
      </c>
      <c r="B853" s="1"/>
      <c r="C853" t="s">
        <v>1243</v>
      </c>
      <c r="D853" t="s">
        <v>1248</v>
      </c>
      <c r="E853" t="s">
        <v>12</v>
      </c>
      <c r="F853">
        <v>0</v>
      </c>
      <c r="H853" t="s">
        <v>647</v>
      </c>
      <c r="I853">
        <v>0.01</v>
      </c>
      <c r="J853" t="s">
        <v>20</v>
      </c>
      <c r="K853" t="str">
        <f t="shared" si="13"/>
        <v>JP ITEM 92.5 -SILNECKLACE SET</v>
      </c>
    </row>
    <row r="854" spans="1:11" ht="15" customHeight="1" x14ac:dyDescent="0.25">
      <c r="A854" s="1">
        <v>0</v>
      </c>
      <c r="B854" s="1"/>
      <c r="C854" t="s">
        <v>1243</v>
      </c>
      <c r="D854" t="s">
        <v>231</v>
      </c>
      <c r="E854" t="s">
        <v>12</v>
      </c>
      <c r="F854">
        <v>0</v>
      </c>
      <c r="H854" t="s">
        <v>647</v>
      </c>
      <c r="I854">
        <v>0.01</v>
      </c>
      <c r="J854" t="s">
        <v>20</v>
      </c>
      <c r="K854" t="str">
        <f t="shared" si="13"/>
        <v>JP ITEM 92.5 -SILOTHER</v>
      </c>
    </row>
    <row r="855" spans="1:11" ht="15" customHeight="1" x14ac:dyDescent="0.25">
      <c r="A855" s="1">
        <v>0</v>
      </c>
      <c r="B855" s="1"/>
      <c r="C855" t="s">
        <v>1243</v>
      </c>
      <c r="D855" t="s">
        <v>11</v>
      </c>
      <c r="E855" t="s">
        <v>12</v>
      </c>
      <c r="F855">
        <v>0</v>
      </c>
      <c r="H855" t="s">
        <v>647</v>
      </c>
      <c r="I855">
        <v>0.01</v>
      </c>
      <c r="J855" t="s">
        <v>20</v>
      </c>
      <c r="K855" t="str">
        <f t="shared" si="13"/>
        <v>JP ITEM 92.5 -SILPAYAL</v>
      </c>
    </row>
    <row r="856" spans="1:11" ht="15" customHeight="1" x14ac:dyDescent="0.25">
      <c r="A856" s="1">
        <v>0</v>
      </c>
      <c r="B856" s="1"/>
      <c r="C856" t="s">
        <v>1243</v>
      </c>
      <c r="D856" t="s">
        <v>1249</v>
      </c>
      <c r="E856" t="s">
        <v>12</v>
      </c>
      <c r="F856">
        <v>0</v>
      </c>
      <c r="H856" t="s">
        <v>647</v>
      </c>
      <c r="I856">
        <v>0.01</v>
      </c>
      <c r="J856" t="s">
        <v>20</v>
      </c>
      <c r="K856" t="str">
        <f t="shared" si="13"/>
        <v>JP ITEM 92.5 -SILPEARL MALA</v>
      </c>
    </row>
    <row r="857" spans="1:11" ht="15" customHeight="1" x14ac:dyDescent="0.25">
      <c r="A857" s="1">
        <v>0</v>
      </c>
      <c r="B857" s="1"/>
      <c r="C857" t="s">
        <v>1243</v>
      </c>
      <c r="D857" t="s">
        <v>1038</v>
      </c>
      <c r="E857" t="s">
        <v>12</v>
      </c>
      <c r="F857">
        <v>0</v>
      </c>
      <c r="H857" t="s">
        <v>647</v>
      </c>
      <c r="I857">
        <v>0.01</v>
      </c>
      <c r="J857" t="s">
        <v>20</v>
      </c>
      <c r="K857" t="str">
        <f t="shared" si="13"/>
        <v>JP ITEM 92.5 -SILPENDENT</v>
      </c>
    </row>
    <row r="858" spans="1:11" ht="15" customHeight="1" x14ac:dyDescent="0.25">
      <c r="A858" s="1">
        <v>0</v>
      </c>
      <c r="B858" s="1"/>
      <c r="C858" t="s">
        <v>1243</v>
      </c>
      <c r="D858" t="s">
        <v>1250</v>
      </c>
      <c r="E858" t="s">
        <v>12</v>
      </c>
      <c r="F858">
        <v>0</v>
      </c>
      <c r="H858" t="s">
        <v>647</v>
      </c>
      <c r="I858">
        <v>0.01</v>
      </c>
      <c r="J858" t="s">
        <v>20</v>
      </c>
      <c r="K858" t="str">
        <f t="shared" si="13"/>
        <v>JP ITEM 92.5 -SILRINGA</v>
      </c>
    </row>
    <row r="859" spans="1:11" ht="15" customHeight="1" x14ac:dyDescent="0.25">
      <c r="A859" s="1">
        <v>0</v>
      </c>
      <c r="B859" s="1"/>
      <c r="C859" t="s">
        <v>1243</v>
      </c>
      <c r="D859" t="s">
        <v>1251</v>
      </c>
      <c r="E859" t="s">
        <v>12</v>
      </c>
      <c r="F859">
        <v>0</v>
      </c>
      <c r="H859" t="s">
        <v>647</v>
      </c>
      <c r="I859">
        <v>0.01</v>
      </c>
      <c r="J859" t="s">
        <v>20</v>
      </c>
      <c r="K859" t="str">
        <f t="shared" si="13"/>
        <v>JP ITEM 92.5 -SILTEMPLE</v>
      </c>
    </row>
    <row r="860" spans="1:11" ht="15" customHeight="1" x14ac:dyDescent="0.25">
      <c r="A860" s="1">
        <v>0</v>
      </c>
      <c r="B860" s="1"/>
      <c r="C860" t="s">
        <v>1243</v>
      </c>
      <c r="D860" t="s">
        <v>464</v>
      </c>
      <c r="E860" t="s">
        <v>12</v>
      </c>
      <c r="F860">
        <v>0</v>
      </c>
      <c r="H860" t="s">
        <v>647</v>
      </c>
      <c r="I860">
        <v>0.01</v>
      </c>
      <c r="J860" t="s">
        <v>20</v>
      </c>
      <c r="K860" t="str">
        <f t="shared" si="13"/>
        <v>JP ITEM 92.5 -SILTOPS</v>
      </c>
    </row>
    <row r="861" spans="1:11" ht="15" customHeight="1" x14ac:dyDescent="0.25">
      <c r="A861" s="1">
        <v>0</v>
      </c>
      <c r="B861" s="1"/>
      <c r="C861" t="s">
        <v>1243</v>
      </c>
      <c r="D861" t="s">
        <v>17</v>
      </c>
      <c r="E861" t="s">
        <v>12</v>
      </c>
      <c r="F861">
        <v>0</v>
      </c>
      <c r="H861" t="s">
        <v>647</v>
      </c>
      <c r="I861">
        <v>0.01</v>
      </c>
      <c r="J861" t="s">
        <v>20</v>
      </c>
      <c r="K861" t="str">
        <f t="shared" si="13"/>
        <v>JP ITEM 92.5 -SILZUMKA</v>
      </c>
    </row>
    <row r="862" spans="1:11" ht="15" customHeight="1" x14ac:dyDescent="0.25">
      <c r="A862" s="1">
        <v>5</v>
      </c>
      <c r="B862" s="1"/>
      <c r="C862" t="s">
        <v>1252</v>
      </c>
      <c r="D862" t="s">
        <v>1253</v>
      </c>
      <c r="E862" t="s">
        <v>685</v>
      </c>
      <c r="F862">
        <v>40</v>
      </c>
      <c r="H862" t="s">
        <v>647</v>
      </c>
      <c r="I862">
        <v>0</v>
      </c>
      <c r="J862" t="s">
        <v>10</v>
      </c>
      <c r="K862" t="str">
        <f t="shared" si="13"/>
        <v>KAAN KORAN-SILKaan Koran</v>
      </c>
    </row>
    <row r="863" spans="1:11" ht="15" customHeight="1" x14ac:dyDescent="0.25">
      <c r="A863" s="1">
        <v>0</v>
      </c>
      <c r="B863" s="1"/>
      <c r="C863" t="s">
        <v>1254</v>
      </c>
      <c r="D863" t="s">
        <v>1255</v>
      </c>
      <c r="E863" t="s">
        <v>12</v>
      </c>
      <c r="F863">
        <v>0</v>
      </c>
      <c r="H863" t="s">
        <v>647</v>
      </c>
      <c r="I863">
        <v>0.01</v>
      </c>
      <c r="J863" t="s">
        <v>20</v>
      </c>
      <c r="K863" t="str">
        <f t="shared" si="13"/>
        <v>KADA 92.5-SILA P-KADA (G)</v>
      </c>
    </row>
    <row r="864" spans="1:11" ht="15" customHeight="1" x14ac:dyDescent="0.25">
      <c r="A864" s="1">
        <v>0</v>
      </c>
      <c r="B864" s="1"/>
      <c r="C864" t="s">
        <v>1254</v>
      </c>
      <c r="D864" t="s">
        <v>1256</v>
      </c>
      <c r="E864" t="s">
        <v>12</v>
      </c>
      <c r="F864">
        <v>0</v>
      </c>
      <c r="H864" t="s">
        <v>647</v>
      </c>
      <c r="I864">
        <v>0.01</v>
      </c>
      <c r="J864" t="s">
        <v>20</v>
      </c>
      <c r="K864" t="str">
        <f t="shared" si="13"/>
        <v>KADA 92.5-SILA P-KADA (L)</v>
      </c>
    </row>
    <row r="865" spans="1:11" ht="15" customHeight="1" x14ac:dyDescent="0.25">
      <c r="A865" s="1">
        <v>0</v>
      </c>
      <c r="B865" s="1"/>
      <c r="C865" t="s">
        <v>1254</v>
      </c>
      <c r="D865" t="s">
        <v>961</v>
      </c>
      <c r="E865" t="s">
        <v>12</v>
      </c>
      <c r="F865">
        <v>0</v>
      </c>
      <c r="H865" t="s">
        <v>647</v>
      </c>
      <c r="I865">
        <v>0.01</v>
      </c>
      <c r="J865" t="s">
        <v>20</v>
      </c>
      <c r="K865" t="str">
        <f t="shared" si="13"/>
        <v>KADA 92.5-SILBABY</v>
      </c>
    </row>
    <row r="866" spans="1:11" ht="15" customHeight="1" x14ac:dyDescent="0.25">
      <c r="A866" s="1">
        <v>0</v>
      </c>
      <c r="B866" s="1"/>
      <c r="C866" t="s">
        <v>1254</v>
      </c>
      <c r="D866" t="s">
        <v>1257</v>
      </c>
      <c r="E866" t="s">
        <v>12</v>
      </c>
      <c r="F866">
        <v>0</v>
      </c>
      <c r="H866" t="s">
        <v>647</v>
      </c>
      <c r="I866">
        <v>0.01</v>
      </c>
      <c r="J866" t="s">
        <v>20</v>
      </c>
      <c r="K866" t="str">
        <f t="shared" si="13"/>
        <v>KADA 92.5-SILBAHUBALI KADA</v>
      </c>
    </row>
    <row r="867" spans="1:11" ht="15" customHeight="1" x14ac:dyDescent="0.25">
      <c r="A867" s="1">
        <v>0</v>
      </c>
      <c r="B867" s="1"/>
      <c r="C867" t="s">
        <v>1254</v>
      </c>
      <c r="D867" t="s">
        <v>1258</v>
      </c>
      <c r="E867" t="s">
        <v>12</v>
      </c>
      <c r="F867">
        <v>0</v>
      </c>
      <c r="H867" t="s">
        <v>647</v>
      </c>
      <c r="I867">
        <v>0.01</v>
      </c>
      <c r="J867" t="s">
        <v>20</v>
      </c>
      <c r="K867" t="str">
        <f t="shared" si="13"/>
        <v>KADA 92.5-SILBINDALI</v>
      </c>
    </row>
    <row r="868" spans="1:11" ht="15" customHeight="1" x14ac:dyDescent="0.25">
      <c r="A868" s="1">
        <v>0</v>
      </c>
      <c r="B868" s="1"/>
      <c r="C868" t="s">
        <v>1254</v>
      </c>
      <c r="D868" t="s">
        <v>33</v>
      </c>
      <c r="E868" t="s">
        <v>12</v>
      </c>
      <c r="F868">
        <v>0</v>
      </c>
      <c r="H868" t="s">
        <v>647</v>
      </c>
      <c r="I868">
        <v>0.01</v>
      </c>
      <c r="J868" t="s">
        <v>20</v>
      </c>
      <c r="K868" t="str">
        <f t="shared" si="13"/>
        <v>KADA 92.5-SILFANCY</v>
      </c>
    </row>
    <row r="869" spans="1:11" ht="15" customHeight="1" x14ac:dyDescent="0.25">
      <c r="A869" s="1">
        <v>0</v>
      </c>
      <c r="B869" s="1"/>
      <c r="C869" t="s">
        <v>1254</v>
      </c>
      <c r="D869" t="s">
        <v>1259</v>
      </c>
      <c r="E869" t="s">
        <v>12</v>
      </c>
      <c r="F869">
        <v>0</v>
      </c>
      <c r="H869" t="s">
        <v>647</v>
      </c>
      <c r="I869">
        <v>0.01</v>
      </c>
      <c r="J869" t="s">
        <v>20</v>
      </c>
      <c r="K869" t="str">
        <f t="shared" si="13"/>
        <v>KADA 92.5-SILHOLLOW (G)</v>
      </c>
    </row>
    <row r="870" spans="1:11" ht="15" customHeight="1" x14ac:dyDescent="0.25">
      <c r="A870" s="1">
        <v>0</v>
      </c>
      <c r="B870" s="1"/>
      <c r="C870" t="s">
        <v>1254</v>
      </c>
      <c r="D870" t="s">
        <v>946</v>
      </c>
      <c r="E870" t="s">
        <v>12</v>
      </c>
      <c r="F870">
        <v>0</v>
      </c>
      <c r="H870" t="s">
        <v>647</v>
      </c>
      <c r="I870">
        <v>0.01</v>
      </c>
      <c r="J870" t="s">
        <v>20</v>
      </c>
      <c r="K870" t="str">
        <f t="shared" si="13"/>
        <v>KADA 92.5-SILR P-STONE (L)</v>
      </c>
    </row>
    <row r="871" spans="1:11" ht="15" customHeight="1" x14ac:dyDescent="0.25">
      <c r="A871" s="1">
        <v>0</v>
      </c>
      <c r="B871" s="1"/>
      <c r="C871" t="s">
        <v>1254</v>
      </c>
      <c r="D871" t="s">
        <v>679</v>
      </c>
      <c r="E871" t="s">
        <v>12</v>
      </c>
      <c r="F871">
        <v>0</v>
      </c>
      <c r="H871" t="s">
        <v>647</v>
      </c>
      <c r="I871">
        <v>0.01</v>
      </c>
      <c r="J871" t="s">
        <v>20</v>
      </c>
      <c r="K871" t="str">
        <f t="shared" si="13"/>
        <v>KADA 92.5-SILS P-PLAIN</v>
      </c>
    </row>
    <row r="872" spans="1:11" ht="15" customHeight="1" x14ac:dyDescent="0.25">
      <c r="A872" s="1">
        <v>0</v>
      </c>
      <c r="B872" s="1"/>
      <c r="C872" t="s">
        <v>1254</v>
      </c>
      <c r="D872" t="s">
        <v>1260</v>
      </c>
      <c r="E872" t="s">
        <v>12</v>
      </c>
      <c r="F872">
        <v>0</v>
      </c>
      <c r="H872" t="s">
        <v>647</v>
      </c>
      <c r="I872">
        <v>0.01</v>
      </c>
      <c r="J872" t="s">
        <v>20</v>
      </c>
      <c r="K872" t="str">
        <f t="shared" si="13"/>
        <v>KADA 92.5-SILSARDAR</v>
      </c>
    </row>
    <row r="873" spans="1:11" ht="15" customHeight="1" x14ac:dyDescent="0.25">
      <c r="A873" s="1">
        <v>0</v>
      </c>
      <c r="B873" s="1"/>
      <c r="C873" t="s">
        <v>1261</v>
      </c>
      <c r="D873" t="s">
        <v>1262</v>
      </c>
      <c r="E873" t="s">
        <v>9</v>
      </c>
      <c r="F873">
        <v>0</v>
      </c>
      <c r="H873" t="s">
        <v>9</v>
      </c>
      <c r="I873">
        <v>0</v>
      </c>
      <c r="J873" t="s">
        <v>9</v>
      </c>
      <c r="K873" t="str">
        <f t="shared" si="13"/>
        <v>KADA MRP SILPLAIN(L)</v>
      </c>
    </row>
    <row r="874" spans="1:11" ht="15" customHeight="1" x14ac:dyDescent="0.25">
      <c r="A874" s="1">
        <v>5</v>
      </c>
      <c r="B874" s="1"/>
      <c r="C874" t="s">
        <v>221</v>
      </c>
      <c r="D874" t="s">
        <v>1263</v>
      </c>
      <c r="E874" t="s">
        <v>654</v>
      </c>
      <c r="F874">
        <v>35</v>
      </c>
      <c r="H874" t="s">
        <v>647</v>
      </c>
      <c r="I874">
        <v>0</v>
      </c>
      <c r="J874" t="s">
        <v>10</v>
      </c>
      <c r="K874" t="str">
        <f t="shared" si="13"/>
        <v>KADA-SILFancy (CD)</v>
      </c>
    </row>
    <row r="875" spans="1:11" ht="15" customHeight="1" x14ac:dyDescent="0.25">
      <c r="A875" s="1">
        <v>5</v>
      </c>
      <c r="B875" s="1"/>
      <c r="C875" t="s">
        <v>221</v>
      </c>
      <c r="D875" t="s">
        <v>1264</v>
      </c>
      <c r="E875" t="s">
        <v>937</v>
      </c>
      <c r="F875">
        <v>25</v>
      </c>
      <c r="H875" t="s">
        <v>647</v>
      </c>
      <c r="I875">
        <v>0</v>
      </c>
      <c r="J875" t="s">
        <v>10</v>
      </c>
      <c r="K875" t="str">
        <f t="shared" si="13"/>
        <v>KADA-SILFANCY KADA PLAIN</v>
      </c>
    </row>
    <row r="876" spans="1:11" ht="15" customHeight="1" x14ac:dyDescent="0.25">
      <c r="A876" s="1">
        <v>5</v>
      </c>
      <c r="B876" s="1"/>
      <c r="C876" t="s">
        <v>221</v>
      </c>
      <c r="D876" t="s">
        <v>230</v>
      </c>
      <c r="E876" t="s">
        <v>738</v>
      </c>
      <c r="F876">
        <v>29</v>
      </c>
      <c r="H876" t="s">
        <v>647</v>
      </c>
      <c r="I876">
        <v>0</v>
      </c>
      <c r="J876" t="s">
        <v>10</v>
      </c>
      <c r="K876" t="str">
        <f t="shared" si="13"/>
        <v>KADA-SILKada Goth</v>
      </c>
    </row>
    <row r="877" spans="1:11" ht="15" customHeight="1" x14ac:dyDescent="0.25">
      <c r="A877" s="1">
        <v>5</v>
      </c>
      <c r="B877" s="1"/>
      <c r="C877" t="s">
        <v>221</v>
      </c>
      <c r="D877" t="s">
        <v>222</v>
      </c>
      <c r="E877" t="s">
        <v>702</v>
      </c>
      <c r="F877">
        <v>32</v>
      </c>
      <c r="H877" t="s">
        <v>647</v>
      </c>
      <c r="I877">
        <v>0</v>
      </c>
      <c r="J877" t="s">
        <v>10</v>
      </c>
      <c r="K877" t="str">
        <f t="shared" si="13"/>
        <v>KADA-SILKANKHAN</v>
      </c>
    </row>
    <row r="878" spans="1:11" ht="15" customHeight="1" x14ac:dyDescent="0.25">
      <c r="A878" s="1">
        <v>5</v>
      </c>
      <c r="B878" s="1"/>
      <c r="C878" t="s">
        <v>221</v>
      </c>
      <c r="D878" t="s">
        <v>565</v>
      </c>
      <c r="E878" t="s">
        <v>685</v>
      </c>
      <c r="F878">
        <v>40</v>
      </c>
      <c r="H878" t="s">
        <v>647</v>
      </c>
      <c r="I878">
        <v>0</v>
      </c>
      <c r="J878" t="s">
        <v>10</v>
      </c>
      <c r="K878" t="str">
        <f t="shared" si="13"/>
        <v>KADA-SILS M KADA</v>
      </c>
    </row>
    <row r="879" spans="1:11" ht="15" customHeight="1" x14ac:dyDescent="0.25">
      <c r="A879" s="1">
        <v>5</v>
      </c>
      <c r="B879" s="1"/>
      <c r="C879" t="s">
        <v>221</v>
      </c>
      <c r="D879" t="s">
        <v>229</v>
      </c>
      <c r="E879" t="s">
        <v>738</v>
      </c>
      <c r="F879">
        <v>29</v>
      </c>
      <c r="H879" t="s">
        <v>647</v>
      </c>
      <c r="I879">
        <v>0</v>
      </c>
      <c r="J879" t="s">
        <v>10</v>
      </c>
      <c r="K879" t="str">
        <f t="shared" si="13"/>
        <v>KADA-SILSARDARJI</v>
      </c>
    </row>
    <row r="880" spans="1:11" ht="15" customHeight="1" x14ac:dyDescent="0.25">
      <c r="A880" s="1">
        <v>5</v>
      </c>
      <c r="B880" s="1"/>
      <c r="C880" t="s">
        <v>614</v>
      </c>
      <c r="D880" t="s">
        <v>1199</v>
      </c>
      <c r="E880" t="s">
        <v>895</v>
      </c>
      <c r="F880">
        <v>30</v>
      </c>
      <c r="H880" t="s">
        <v>647</v>
      </c>
      <c r="I880">
        <v>0</v>
      </c>
      <c r="J880" t="s">
        <v>10</v>
      </c>
      <c r="K880" t="str">
        <f t="shared" si="13"/>
        <v>KAMBERPATTA-SILKambar Patta</v>
      </c>
    </row>
    <row r="881" spans="1:11" ht="15" customHeight="1" x14ac:dyDescent="0.25">
      <c r="A881" s="1">
        <v>5</v>
      </c>
      <c r="B881" s="1"/>
      <c r="C881" t="s">
        <v>614</v>
      </c>
      <c r="D881" t="s">
        <v>1265</v>
      </c>
      <c r="E881" t="s">
        <v>720</v>
      </c>
      <c r="F881">
        <v>45</v>
      </c>
      <c r="H881" t="s">
        <v>647</v>
      </c>
      <c r="I881">
        <v>0</v>
      </c>
      <c r="J881" t="s">
        <v>10</v>
      </c>
      <c r="K881" t="str">
        <f t="shared" si="13"/>
        <v>KAMBERPATTA-SILKambar Patta(92.5R)</v>
      </c>
    </row>
    <row r="882" spans="1:11" ht="15" customHeight="1" x14ac:dyDescent="0.25">
      <c r="A882" s="1">
        <v>5</v>
      </c>
      <c r="B882" s="1"/>
      <c r="C882" t="s">
        <v>614</v>
      </c>
      <c r="D882" t="s">
        <v>524</v>
      </c>
      <c r="E882" t="s">
        <v>654</v>
      </c>
      <c r="F882">
        <v>35</v>
      </c>
      <c r="H882" t="s">
        <v>647</v>
      </c>
      <c r="I882">
        <v>0</v>
      </c>
      <c r="J882" t="s">
        <v>10</v>
      </c>
      <c r="K882" t="str">
        <f t="shared" si="13"/>
        <v>KAMBERPATTA-SILKAMBER CHAIN</v>
      </c>
    </row>
    <row r="883" spans="1:11" ht="15" customHeight="1" x14ac:dyDescent="0.25">
      <c r="A883" s="1">
        <v>5</v>
      </c>
      <c r="B883" s="1"/>
      <c r="C883" t="s">
        <v>614</v>
      </c>
      <c r="D883" t="s">
        <v>615</v>
      </c>
      <c r="E883" t="s">
        <v>702</v>
      </c>
      <c r="F883">
        <v>32</v>
      </c>
      <c r="H883" t="s">
        <v>647</v>
      </c>
      <c r="I883">
        <v>0</v>
      </c>
      <c r="J883" t="s">
        <v>10</v>
      </c>
      <c r="K883" t="str">
        <f t="shared" si="13"/>
        <v>KAMBERPATTA-SILRAJKOTA MEKHALA</v>
      </c>
    </row>
    <row r="884" spans="1:11" ht="15" customHeight="1" x14ac:dyDescent="0.25">
      <c r="A884" s="1">
        <v>5</v>
      </c>
      <c r="B884" s="1"/>
      <c r="C884" t="s">
        <v>413</v>
      </c>
      <c r="D884" t="s">
        <v>419</v>
      </c>
      <c r="E884" t="s">
        <v>896</v>
      </c>
      <c r="F884">
        <v>28</v>
      </c>
      <c r="H884" t="s">
        <v>647</v>
      </c>
      <c r="I884">
        <v>0</v>
      </c>
      <c r="J884" t="s">
        <v>10</v>
      </c>
      <c r="K884" t="str">
        <f t="shared" si="13"/>
        <v>KARDODA-SIL2 PADARI KARDODA 18 GEJ</v>
      </c>
    </row>
    <row r="885" spans="1:11" ht="15" customHeight="1" x14ac:dyDescent="0.25">
      <c r="A885" s="1">
        <v>5</v>
      </c>
      <c r="B885" s="1"/>
      <c r="C885" t="s">
        <v>413</v>
      </c>
      <c r="D885" t="s">
        <v>420</v>
      </c>
      <c r="E885" t="s">
        <v>896</v>
      </c>
      <c r="F885">
        <v>28</v>
      </c>
      <c r="H885" t="s">
        <v>647</v>
      </c>
      <c r="I885">
        <v>0</v>
      </c>
      <c r="J885" t="s">
        <v>10</v>
      </c>
      <c r="K885" t="str">
        <f t="shared" si="13"/>
        <v>KARDODA-SIL2 PADARI KARDODA 20 GEJ</v>
      </c>
    </row>
    <row r="886" spans="1:11" ht="15" customHeight="1" x14ac:dyDescent="0.25">
      <c r="A886" s="1">
        <v>5</v>
      </c>
      <c r="B886" s="1"/>
      <c r="C886" t="s">
        <v>413</v>
      </c>
      <c r="D886" t="s">
        <v>414</v>
      </c>
      <c r="E886" t="s">
        <v>896</v>
      </c>
      <c r="F886">
        <v>28</v>
      </c>
      <c r="H886" t="s">
        <v>647</v>
      </c>
      <c r="I886">
        <v>0</v>
      </c>
      <c r="J886" t="s">
        <v>10</v>
      </c>
      <c r="K886" t="str">
        <f t="shared" si="13"/>
        <v>KARDODA-SIL2 Padari Kardoda 22 GEJ</v>
      </c>
    </row>
    <row r="887" spans="1:11" ht="15" customHeight="1" x14ac:dyDescent="0.25">
      <c r="A887" s="1">
        <v>5</v>
      </c>
      <c r="B887" s="1"/>
      <c r="C887" t="s">
        <v>413</v>
      </c>
      <c r="D887" t="s">
        <v>415</v>
      </c>
      <c r="E887" t="s">
        <v>896</v>
      </c>
      <c r="F887">
        <v>28</v>
      </c>
      <c r="H887" t="s">
        <v>647</v>
      </c>
      <c r="I887">
        <v>0</v>
      </c>
      <c r="J887" t="s">
        <v>10</v>
      </c>
      <c r="K887" t="str">
        <f t="shared" si="13"/>
        <v>KARDODA-SIL2 Padari Kardoda 23 GEJ</v>
      </c>
    </row>
    <row r="888" spans="1:11" ht="15" customHeight="1" x14ac:dyDescent="0.25">
      <c r="A888" s="1">
        <v>5</v>
      </c>
      <c r="B888" s="1"/>
      <c r="C888" t="s">
        <v>413</v>
      </c>
      <c r="D888" t="s">
        <v>423</v>
      </c>
      <c r="E888" t="s">
        <v>896</v>
      </c>
      <c r="F888">
        <v>28</v>
      </c>
      <c r="H888" t="s">
        <v>647</v>
      </c>
      <c r="I888">
        <v>0</v>
      </c>
      <c r="J888" t="s">
        <v>10</v>
      </c>
      <c r="K888" t="str">
        <f t="shared" si="13"/>
        <v>KARDODA-SIL3 PADARI KARDODA 18 GEJ</v>
      </c>
    </row>
    <row r="889" spans="1:11" ht="15" customHeight="1" x14ac:dyDescent="0.25">
      <c r="A889" s="1">
        <v>5</v>
      </c>
      <c r="B889" s="1"/>
      <c r="C889" t="s">
        <v>413</v>
      </c>
      <c r="D889" t="s">
        <v>422</v>
      </c>
      <c r="E889" t="s">
        <v>896</v>
      </c>
      <c r="F889">
        <v>28</v>
      </c>
      <c r="H889" t="s">
        <v>647</v>
      </c>
      <c r="I889">
        <v>0</v>
      </c>
      <c r="J889" t="s">
        <v>10</v>
      </c>
      <c r="K889" t="str">
        <f t="shared" si="13"/>
        <v>KARDODA-SIL3 PADARI KARDODA 20 GEJ</v>
      </c>
    </row>
    <row r="890" spans="1:11" ht="15" customHeight="1" x14ac:dyDescent="0.25">
      <c r="A890" s="1">
        <v>5</v>
      </c>
      <c r="B890" s="1"/>
      <c r="C890" t="s">
        <v>413</v>
      </c>
      <c r="D890" t="s">
        <v>421</v>
      </c>
      <c r="E890" t="s">
        <v>896</v>
      </c>
      <c r="F890">
        <v>28</v>
      </c>
      <c r="H890" t="s">
        <v>647</v>
      </c>
      <c r="I890">
        <v>0</v>
      </c>
      <c r="J890" t="s">
        <v>10</v>
      </c>
      <c r="K890" t="str">
        <f t="shared" si="13"/>
        <v>KARDODA-SIL3 Padari Kardoda 22 GEJ</v>
      </c>
    </row>
    <row r="891" spans="1:11" ht="15" customHeight="1" x14ac:dyDescent="0.25">
      <c r="A891" s="1">
        <v>5</v>
      </c>
      <c r="B891" s="1"/>
      <c r="C891" t="s">
        <v>413</v>
      </c>
      <c r="D891" t="s">
        <v>416</v>
      </c>
      <c r="E891" t="s">
        <v>730</v>
      </c>
      <c r="F891">
        <v>36</v>
      </c>
      <c r="H891" t="s">
        <v>647</v>
      </c>
      <c r="I891">
        <v>0</v>
      </c>
      <c r="J891" t="s">
        <v>10</v>
      </c>
      <c r="K891" t="str">
        <f t="shared" si="13"/>
        <v>KARDODA-SILBall Kardoda</v>
      </c>
    </row>
    <row r="892" spans="1:11" ht="15" customHeight="1" x14ac:dyDescent="0.25">
      <c r="A892" s="1">
        <v>5</v>
      </c>
      <c r="B892" s="1"/>
      <c r="C892" t="s">
        <v>413</v>
      </c>
      <c r="D892" t="s">
        <v>418</v>
      </c>
      <c r="E892" t="s">
        <v>895</v>
      </c>
      <c r="F892">
        <v>30</v>
      </c>
      <c r="H892" t="s">
        <v>647</v>
      </c>
      <c r="I892">
        <v>0</v>
      </c>
      <c r="J892" t="s">
        <v>10</v>
      </c>
      <c r="K892" t="str">
        <f t="shared" si="13"/>
        <v>KARDODA-SILFancy Kardoda</v>
      </c>
    </row>
    <row r="893" spans="1:11" ht="15" customHeight="1" x14ac:dyDescent="0.25">
      <c r="A893" s="1">
        <v>5</v>
      </c>
      <c r="B893" s="1"/>
      <c r="C893" t="s">
        <v>413</v>
      </c>
      <c r="D893" t="s">
        <v>417</v>
      </c>
      <c r="E893" t="s">
        <v>730</v>
      </c>
      <c r="F893">
        <v>36</v>
      </c>
      <c r="H893" t="s">
        <v>647</v>
      </c>
      <c r="I893">
        <v>0</v>
      </c>
      <c r="J893" t="s">
        <v>10</v>
      </c>
      <c r="K893" t="str">
        <f t="shared" si="13"/>
        <v>KARDODA-SILGof Kardoda</v>
      </c>
    </row>
    <row r="894" spans="1:11" ht="15" customHeight="1" x14ac:dyDescent="0.25">
      <c r="A894" s="1">
        <v>5</v>
      </c>
      <c r="B894" s="1"/>
      <c r="C894" t="s">
        <v>413</v>
      </c>
      <c r="D894" t="s">
        <v>21</v>
      </c>
      <c r="E894" t="s">
        <v>895</v>
      </c>
      <c r="F894">
        <v>30</v>
      </c>
      <c r="H894" t="s">
        <v>647</v>
      </c>
      <c r="I894">
        <v>0</v>
      </c>
      <c r="J894" t="s">
        <v>10</v>
      </c>
      <c r="K894" t="str">
        <f t="shared" si="13"/>
        <v>KARDODA-SILOther</v>
      </c>
    </row>
    <row r="895" spans="1:11" ht="15" customHeight="1" x14ac:dyDescent="0.25">
      <c r="A895" s="1">
        <v>5</v>
      </c>
      <c r="B895" s="1"/>
      <c r="C895" t="s">
        <v>588</v>
      </c>
      <c r="D895" t="s">
        <v>589</v>
      </c>
      <c r="E895" t="s">
        <v>1130</v>
      </c>
      <c r="F895">
        <v>52</v>
      </c>
      <c r="H895" t="s">
        <v>647</v>
      </c>
      <c r="I895">
        <v>0</v>
      </c>
      <c r="J895" t="s">
        <v>10</v>
      </c>
      <c r="K895" t="str">
        <f t="shared" si="13"/>
        <v>KATREE-SILKatree</v>
      </c>
    </row>
    <row r="896" spans="1:11" ht="15" customHeight="1" x14ac:dyDescent="0.25">
      <c r="A896" s="1">
        <v>0</v>
      </c>
      <c r="B896" s="1"/>
      <c r="C896" t="s">
        <v>1266</v>
      </c>
      <c r="D896" t="s">
        <v>1267</v>
      </c>
      <c r="E896" t="s">
        <v>12</v>
      </c>
      <c r="F896">
        <v>0</v>
      </c>
      <c r="H896" t="s">
        <v>647</v>
      </c>
      <c r="I896">
        <v>0.01</v>
      </c>
      <c r="J896" t="s">
        <v>20</v>
      </c>
      <c r="K896" t="str">
        <f t="shared" si="13"/>
        <v>KEYCHAIN 92.5 SILKEYCHAIN</v>
      </c>
    </row>
    <row r="897" spans="1:11" ht="15" customHeight="1" x14ac:dyDescent="0.25">
      <c r="A897" s="1">
        <v>0</v>
      </c>
      <c r="B897" s="1"/>
      <c r="C897" t="s">
        <v>1268</v>
      </c>
      <c r="D897" t="s">
        <v>1269</v>
      </c>
      <c r="E897" t="s">
        <v>12</v>
      </c>
      <c r="F897">
        <v>0</v>
      </c>
      <c r="H897" t="s">
        <v>647</v>
      </c>
      <c r="I897">
        <v>0.01</v>
      </c>
      <c r="J897" t="s">
        <v>20</v>
      </c>
      <c r="K897" t="str">
        <f t="shared" si="13"/>
        <v>KRYSALIIS ITEM- SIL123 CUP</v>
      </c>
    </row>
    <row r="898" spans="1:11" ht="15" customHeight="1" x14ac:dyDescent="0.25">
      <c r="A898" s="1">
        <v>0</v>
      </c>
      <c r="B898" s="1"/>
      <c r="C898" t="s">
        <v>1268</v>
      </c>
      <c r="D898" t="s">
        <v>1270</v>
      </c>
      <c r="E898" t="s">
        <v>12</v>
      </c>
      <c r="F898">
        <v>0</v>
      </c>
      <c r="H898" t="s">
        <v>647</v>
      </c>
      <c r="I898">
        <v>0.01</v>
      </c>
      <c r="J898" t="s">
        <v>20</v>
      </c>
      <c r="K898" t="str">
        <f t="shared" si="13"/>
        <v>KRYSALIIS ITEM- SILABC FEEDING SET</v>
      </c>
    </row>
    <row r="899" spans="1:11" ht="15" customHeight="1" x14ac:dyDescent="0.25">
      <c r="A899" s="1">
        <v>0</v>
      </c>
      <c r="B899" s="1"/>
      <c r="C899" t="s">
        <v>1268</v>
      </c>
      <c r="D899" t="s">
        <v>1271</v>
      </c>
      <c r="E899" t="s">
        <v>12</v>
      </c>
      <c r="F899">
        <v>0</v>
      </c>
      <c r="H899" t="s">
        <v>647</v>
      </c>
      <c r="I899">
        <v>0.01</v>
      </c>
      <c r="J899" t="s">
        <v>20</v>
      </c>
      <c r="K899" t="str">
        <f t="shared" si="13"/>
        <v>KRYSALIIS ITEM- SILBABY HEART SPOON</v>
      </c>
    </row>
    <row r="900" spans="1:11" ht="15" customHeight="1" x14ac:dyDescent="0.25">
      <c r="A900" s="1">
        <v>0</v>
      </c>
      <c r="B900" s="1"/>
      <c r="C900" t="s">
        <v>1268</v>
      </c>
      <c r="D900" t="s">
        <v>1272</v>
      </c>
      <c r="E900" t="s">
        <v>12</v>
      </c>
      <c r="F900">
        <v>0</v>
      </c>
      <c r="H900" t="s">
        <v>647</v>
      </c>
      <c r="I900">
        <v>0.01</v>
      </c>
      <c r="J900" t="s">
        <v>20</v>
      </c>
      <c r="K900" t="str">
        <f t="shared" si="13"/>
        <v>KRYSALIIS ITEM- SILBABY-BEADED SPOON</v>
      </c>
    </row>
    <row r="901" spans="1:11" ht="15" customHeight="1" x14ac:dyDescent="0.25">
      <c r="A901" s="1">
        <v>0</v>
      </c>
      <c r="B901" s="1"/>
      <c r="C901" t="s">
        <v>1268</v>
      </c>
      <c r="D901" t="s">
        <v>1273</v>
      </c>
      <c r="E901" t="s">
        <v>12</v>
      </c>
      <c r="F901">
        <v>0</v>
      </c>
      <c r="H901" t="s">
        <v>647</v>
      </c>
      <c r="I901">
        <v>0.01</v>
      </c>
      <c r="J901" t="s">
        <v>20</v>
      </c>
      <c r="K901" t="str">
        <f t="shared" si="13"/>
        <v>KRYSALIIS ITEM- SILBABY-CIRCLE SPOON</v>
      </c>
    </row>
    <row r="902" spans="1:11" ht="15" customHeight="1" x14ac:dyDescent="0.25">
      <c r="A902" s="1">
        <v>0</v>
      </c>
      <c r="B902" s="1"/>
      <c r="C902" t="s">
        <v>1268</v>
      </c>
      <c r="D902" t="s">
        <v>1274</v>
      </c>
      <c r="E902" t="s">
        <v>12</v>
      </c>
      <c r="F902">
        <v>0</v>
      </c>
      <c r="H902" t="s">
        <v>647</v>
      </c>
      <c r="I902">
        <v>0.01</v>
      </c>
      <c r="J902" t="s">
        <v>20</v>
      </c>
      <c r="K902" t="str">
        <f t="shared" si="13"/>
        <v>KRYSALIIS ITEM- SILBABY-LOOP SPOON</v>
      </c>
    </row>
    <row r="903" spans="1:11" ht="15" customHeight="1" x14ac:dyDescent="0.25">
      <c r="A903" s="1">
        <v>0</v>
      </c>
      <c r="B903" s="1"/>
      <c r="C903" t="s">
        <v>1268</v>
      </c>
      <c r="D903" t="s">
        <v>1275</v>
      </c>
      <c r="E903" t="s">
        <v>12</v>
      </c>
      <c r="F903">
        <v>0</v>
      </c>
      <c r="H903" t="s">
        <v>647</v>
      </c>
      <c r="I903">
        <v>0.01</v>
      </c>
      <c r="J903" t="s">
        <v>20</v>
      </c>
      <c r="K903" t="str">
        <f t="shared" si="13"/>
        <v>KRYSALIIS ITEM- SILBABY-PLAIN SPOON</v>
      </c>
    </row>
    <row r="904" spans="1:11" ht="15" customHeight="1" x14ac:dyDescent="0.25">
      <c r="A904" s="1">
        <v>0</v>
      </c>
      <c r="B904" s="1"/>
      <c r="C904" t="s">
        <v>1268</v>
      </c>
      <c r="D904" t="s">
        <v>1276</v>
      </c>
      <c r="E904" t="s">
        <v>12</v>
      </c>
      <c r="F904">
        <v>0</v>
      </c>
      <c r="H904" t="s">
        <v>647</v>
      </c>
      <c r="I904">
        <v>0.01</v>
      </c>
      <c r="J904" t="s">
        <v>20</v>
      </c>
      <c r="K904" t="str">
        <f t="shared" si="13"/>
        <v>KRYSALIIS ITEM- SILBABY-SOPHIE SPOON</v>
      </c>
    </row>
    <row r="905" spans="1:11" ht="15" customHeight="1" x14ac:dyDescent="0.25">
      <c r="A905" s="1">
        <v>0</v>
      </c>
      <c r="B905" s="1"/>
      <c r="C905" t="s">
        <v>1268</v>
      </c>
      <c r="D905" t="s">
        <v>1277</v>
      </c>
      <c r="E905" t="s">
        <v>12</v>
      </c>
      <c r="F905">
        <v>0</v>
      </c>
      <c r="H905" t="s">
        <v>647</v>
      </c>
      <c r="I905">
        <v>0.01</v>
      </c>
      <c r="J905" t="s">
        <v>20</v>
      </c>
      <c r="K905" t="str">
        <f t="shared" ref="K905:K968" si="14">C905&amp;D905</f>
        <v>KRYSALIIS ITEM- SILBal-Krishna (Idol)</v>
      </c>
    </row>
    <row r="906" spans="1:11" ht="15" customHeight="1" x14ac:dyDescent="0.25">
      <c r="A906" s="1">
        <v>0</v>
      </c>
      <c r="B906" s="1"/>
      <c r="C906" t="s">
        <v>1268</v>
      </c>
      <c r="D906" t="s">
        <v>1278</v>
      </c>
      <c r="E906" t="s">
        <v>12</v>
      </c>
      <c r="F906">
        <v>0</v>
      </c>
      <c r="H906" t="s">
        <v>647</v>
      </c>
      <c r="I906">
        <v>0.01</v>
      </c>
      <c r="J906" t="s">
        <v>20</v>
      </c>
      <c r="K906" t="str">
        <f t="shared" si="14"/>
        <v>KRYSALIIS ITEM- SILBalaji (Idol)</v>
      </c>
    </row>
    <row r="907" spans="1:11" ht="15" customHeight="1" x14ac:dyDescent="0.25">
      <c r="A907" s="1">
        <v>0</v>
      </c>
      <c r="B907" s="1"/>
      <c r="C907" t="s">
        <v>1268</v>
      </c>
      <c r="D907" t="s">
        <v>1279</v>
      </c>
      <c r="E907" t="s">
        <v>12</v>
      </c>
      <c r="F907">
        <v>0</v>
      </c>
      <c r="H907" t="s">
        <v>647</v>
      </c>
      <c r="I907">
        <v>0.01</v>
      </c>
      <c r="J907" t="s">
        <v>20</v>
      </c>
      <c r="K907" t="str">
        <f t="shared" si="14"/>
        <v>KRYSALIIS ITEM- SILBeaded Spoon &amp; Fork Set</v>
      </c>
    </row>
    <row r="908" spans="1:11" ht="15" customHeight="1" x14ac:dyDescent="0.25">
      <c r="A908" s="1">
        <v>0</v>
      </c>
      <c r="B908" s="1"/>
      <c r="C908" t="s">
        <v>1268</v>
      </c>
      <c r="D908" t="s">
        <v>1280</v>
      </c>
      <c r="E908" t="s">
        <v>12</v>
      </c>
      <c r="F908">
        <v>0</v>
      </c>
      <c r="H908" t="s">
        <v>647</v>
      </c>
      <c r="I908">
        <v>0.01</v>
      </c>
      <c r="J908" t="s">
        <v>20</v>
      </c>
      <c r="K908" t="str">
        <f t="shared" si="14"/>
        <v>KRYSALIIS ITEM- SILBuddha (Idol)</v>
      </c>
    </row>
    <row r="909" spans="1:11" ht="15" customHeight="1" x14ac:dyDescent="0.25">
      <c r="A909" s="1">
        <v>0</v>
      </c>
      <c r="B909" s="1"/>
      <c r="C909" t="s">
        <v>1268</v>
      </c>
      <c r="D909" t="s">
        <v>1281</v>
      </c>
      <c r="E909" t="s">
        <v>12</v>
      </c>
      <c r="F909">
        <v>0</v>
      </c>
      <c r="H909" t="s">
        <v>647</v>
      </c>
      <c r="I909">
        <v>0.01</v>
      </c>
      <c r="J909" t="s">
        <v>20</v>
      </c>
      <c r="K909" t="str">
        <f t="shared" si="14"/>
        <v>KRYSALIIS ITEM- SILBulge Cup With A Victorian Hand</v>
      </c>
    </row>
    <row r="910" spans="1:11" ht="15" customHeight="1" x14ac:dyDescent="0.25">
      <c r="A910" s="1">
        <v>0</v>
      </c>
      <c r="B910" s="1"/>
      <c r="C910" t="s">
        <v>1268</v>
      </c>
      <c r="D910" t="s">
        <v>1282</v>
      </c>
      <c r="E910" t="s">
        <v>12</v>
      </c>
      <c r="F910">
        <v>0</v>
      </c>
      <c r="H910" t="s">
        <v>647</v>
      </c>
      <c r="I910">
        <v>0.01</v>
      </c>
      <c r="J910" t="s">
        <v>20</v>
      </c>
      <c r="K910" t="str">
        <f t="shared" si="14"/>
        <v>KRYSALIIS ITEM- SILCIASSIC CUP WITH VICTORIAN HANDLE</v>
      </c>
    </row>
    <row r="911" spans="1:11" ht="15" customHeight="1" x14ac:dyDescent="0.25">
      <c r="A911" s="1">
        <v>0</v>
      </c>
      <c r="B911" s="1"/>
      <c r="C911" t="s">
        <v>1268</v>
      </c>
      <c r="D911" t="s">
        <v>1283</v>
      </c>
      <c r="E911" t="s">
        <v>12</v>
      </c>
      <c r="F911">
        <v>0</v>
      </c>
      <c r="H911" t="s">
        <v>647</v>
      </c>
      <c r="I911">
        <v>0.01</v>
      </c>
      <c r="J911" t="s">
        <v>20</v>
      </c>
      <c r="K911" t="str">
        <f t="shared" si="14"/>
        <v>KRYSALIIS ITEM- SILClassic Cup</v>
      </c>
    </row>
    <row r="912" spans="1:11" ht="15" customHeight="1" x14ac:dyDescent="0.25">
      <c r="A912" s="1">
        <v>0</v>
      </c>
      <c r="B912" s="1"/>
      <c r="C912" t="s">
        <v>1268</v>
      </c>
      <c r="D912" t="s">
        <v>1284</v>
      </c>
      <c r="E912" t="s">
        <v>12</v>
      </c>
      <c r="F912">
        <v>0</v>
      </c>
      <c r="H912" t="s">
        <v>647</v>
      </c>
      <c r="I912">
        <v>0.01</v>
      </c>
      <c r="J912" t="s">
        <v>20</v>
      </c>
      <c r="K912" t="str">
        <f t="shared" si="14"/>
        <v>KRYSALIIS ITEM- SILCord Heart Bracelet</v>
      </c>
    </row>
    <row r="913" spans="1:11" ht="15" customHeight="1" x14ac:dyDescent="0.25">
      <c r="A913" s="1">
        <v>0</v>
      </c>
      <c r="B913" s="1"/>
      <c r="C913" t="s">
        <v>1268</v>
      </c>
      <c r="D913" t="s">
        <v>1285</v>
      </c>
      <c r="E913" t="s">
        <v>12</v>
      </c>
      <c r="F913">
        <v>0</v>
      </c>
      <c r="H913" t="s">
        <v>647</v>
      </c>
      <c r="I913">
        <v>0.01</v>
      </c>
      <c r="J913" t="s">
        <v>20</v>
      </c>
      <c r="K913" t="str">
        <f t="shared" si="14"/>
        <v>KRYSALIIS ITEM- SILCURVE BULGE CUP</v>
      </c>
    </row>
    <row r="914" spans="1:11" ht="15" customHeight="1" x14ac:dyDescent="0.25">
      <c r="A914" s="1">
        <v>0</v>
      </c>
      <c r="B914" s="1"/>
      <c r="C914" t="s">
        <v>1268</v>
      </c>
      <c r="D914" t="s">
        <v>1286</v>
      </c>
      <c r="E914" t="s">
        <v>12</v>
      </c>
      <c r="F914">
        <v>0</v>
      </c>
      <c r="H914" t="s">
        <v>647</v>
      </c>
      <c r="I914">
        <v>0.01</v>
      </c>
      <c r="J914" t="s">
        <v>20</v>
      </c>
      <c r="K914" t="str">
        <f t="shared" si="14"/>
        <v>KRYSALIIS ITEM- SILDESSERT SPOON SET</v>
      </c>
    </row>
    <row r="915" spans="1:11" ht="15" customHeight="1" x14ac:dyDescent="0.25">
      <c r="A915" s="1">
        <v>0</v>
      </c>
      <c r="B915" s="1"/>
      <c r="C915" t="s">
        <v>1268</v>
      </c>
      <c r="D915" t="s">
        <v>1287</v>
      </c>
      <c r="E915" t="s">
        <v>12</v>
      </c>
      <c r="F915">
        <v>0</v>
      </c>
      <c r="H915" t="s">
        <v>647</v>
      </c>
      <c r="I915">
        <v>0.01</v>
      </c>
      <c r="J915" t="s">
        <v>20</v>
      </c>
      <c r="K915" t="str">
        <f t="shared" si="14"/>
        <v>KRYSALIIS ITEM- SILDUCK RATTLE</v>
      </c>
    </row>
    <row r="916" spans="1:11" ht="15" customHeight="1" x14ac:dyDescent="0.25">
      <c r="A916" s="1">
        <v>0</v>
      </c>
      <c r="B916" s="1"/>
      <c r="C916" t="s">
        <v>1268</v>
      </c>
      <c r="D916" t="s">
        <v>1288</v>
      </c>
      <c r="E916" t="s">
        <v>12</v>
      </c>
      <c r="F916">
        <v>0</v>
      </c>
      <c r="H916" t="s">
        <v>647</v>
      </c>
      <c r="I916">
        <v>0.01</v>
      </c>
      <c r="J916" t="s">
        <v>20</v>
      </c>
      <c r="K916" t="str">
        <f t="shared" si="14"/>
        <v>KRYSALIIS ITEM- SILDUCK RING RATTLE</v>
      </c>
    </row>
    <row r="917" spans="1:11" ht="15" customHeight="1" x14ac:dyDescent="0.25">
      <c r="A917" s="1">
        <v>0</v>
      </c>
      <c r="B917" s="1"/>
      <c r="C917" t="s">
        <v>1268</v>
      </c>
      <c r="D917" t="s">
        <v>1289</v>
      </c>
      <c r="E917" t="s">
        <v>12</v>
      </c>
      <c r="F917">
        <v>0</v>
      </c>
      <c r="H917" t="s">
        <v>647</v>
      </c>
      <c r="I917">
        <v>0.01</v>
      </c>
      <c r="J917" t="s">
        <v>20</v>
      </c>
      <c r="K917" t="str">
        <f t="shared" si="14"/>
        <v>KRYSALIIS ITEM- SILDurga Mata (Idol)</v>
      </c>
    </row>
    <row r="918" spans="1:11" ht="15" customHeight="1" x14ac:dyDescent="0.25">
      <c r="A918" s="1">
        <v>0</v>
      </c>
      <c r="B918" s="1"/>
      <c r="C918" t="s">
        <v>1268</v>
      </c>
      <c r="D918" t="s">
        <v>1290</v>
      </c>
      <c r="E918" t="s">
        <v>12</v>
      </c>
      <c r="F918">
        <v>0</v>
      </c>
      <c r="H918" t="s">
        <v>647</v>
      </c>
      <c r="I918">
        <v>0.01</v>
      </c>
      <c r="J918" t="s">
        <v>20</v>
      </c>
      <c r="K918" t="str">
        <f t="shared" si="14"/>
        <v>KRYSALIIS ITEM- SILELEPHANT RATTLE</v>
      </c>
    </row>
    <row r="919" spans="1:11" ht="15" customHeight="1" x14ac:dyDescent="0.25">
      <c r="A919" s="1">
        <v>0</v>
      </c>
      <c r="B919" s="1"/>
      <c r="C919" t="s">
        <v>1268</v>
      </c>
      <c r="D919" t="s">
        <v>1291</v>
      </c>
      <c r="E919" t="s">
        <v>12</v>
      </c>
      <c r="F919">
        <v>0</v>
      </c>
      <c r="H919" t="s">
        <v>647</v>
      </c>
      <c r="I919">
        <v>0.01</v>
      </c>
      <c r="J919" t="s">
        <v>20</v>
      </c>
      <c r="K919" t="str">
        <f t="shared" si="14"/>
        <v>KRYSALIIS ITEM- SILELEPHANT RING RATTLE</v>
      </c>
    </row>
    <row r="920" spans="1:11" ht="15" customHeight="1" x14ac:dyDescent="0.25">
      <c r="A920" s="1">
        <v>0</v>
      </c>
      <c r="B920" s="1"/>
      <c r="C920" t="s">
        <v>1268</v>
      </c>
      <c r="D920" t="s">
        <v>1292</v>
      </c>
      <c r="E920" t="s">
        <v>12</v>
      </c>
      <c r="F920">
        <v>0</v>
      </c>
      <c r="H920" t="s">
        <v>647</v>
      </c>
      <c r="I920">
        <v>0.01</v>
      </c>
      <c r="J920" t="s">
        <v>20</v>
      </c>
      <c r="K920" t="str">
        <f t="shared" si="14"/>
        <v>KRYSALIIS ITEM- SILFlat Medicine Porringer With Heart</v>
      </c>
    </row>
    <row r="921" spans="1:11" ht="15" customHeight="1" x14ac:dyDescent="0.25">
      <c r="A921" s="1">
        <v>0</v>
      </c>
      <c r="B921" s="1"/>
      <c r="C921" t="s">
        <v>1268</v>
      </c>
      <c r="D921" t="s">
        <v>1293</v>
      </c>
      <c r="E921" t="s">
        <v>12</v>
      </c>
      <c r="F921">
        <v>0</v>
      </c>
      <c r="H921" t="s">
        <v>647</v>
      </c>
      <c r="I921">
        <v>0.01</v>
      </c>
      <c r="J921" t="s">
        <v>20</v>
      </c>
      <c r="K921" t="str">
        <f t="shared" si="14"/>
        <v>KRYSALIIS ITEM- SILFlat Medicine Porringer With Victor</v>
      </c>
    </row>
    <row r="922" spans="1:11" ht="15" customHeight="1" x14ac:dyDescent="0.25">
      <c r="A922" s="1">
        <v>0</v>
      </c>
      <c r="B922" s="1"/>
      <c r="C922" t="s">
        <v>1268</v>
      </c>
      <c r="D922" t="s">
        <v>1294</v>
      </c>
      <c r="E922" t="s">
        <v>12</v>
      </c>
      <c r="F922">
        <v>0</v>
      </c>
      <c r="H922" t="s">
        <v>647</v>
      </c>
      <c r="I922">
        <v>0.01</v>
      </c>
      <c r="J922" t="s">
        <v>20</v>
      </c>
      <c r="K922" t="str">
        <f t="shared" si="14"/>
        <v>KRYSALIIS ITEM- SILFLAT RING TEETHER RATTLE</v>
      </c>
    </row>
    <row r="923" spans="1:11" ht="15" customHeight="1" x14ac:dyDescent="0.25">
      <c r="A923" s="1">
        <v>0</v>
      </c>
      <c r="B923" s="1"/>
      <c r="C923" t="s">
        <v>1268</v>
      </c>
      <c r="D923" t="s">
        <v>1295</v>
      </c>
      <c r="E923" t="s">
        <v>12</v>
      </c>
      <c r="F923">
        <v>0</v>
      </c>
      <c r="H923" t="s">
        <v>647</v>
      </c>
      <c r="I923">
        <v>0.01</v>
      </c>
      <c r="J923" t="s">
        <v>20</v>
      </c>
      <c r="K923" t="str">
        <f t="shared" si="14"/>
        <v>KRYSALIIS ITEM- SILGanpati (Idol)</v>
      </c>
    </row>
    <row r="924" spans="1:11" ht="15" customHeight="1" x14ac:dyDescent="0.25">
      <c r="A924" s="1">
        <v>0</v>
      </c>
      <c r="B924" s="1"/>
      <c r="C924" t="s">
        <v>1268</v>
      </c>
      <c r="D924" t="s">
        <v>1296</v>
      </c>
      <c r="E924" t="s">
        <v>12</v>
      </c>
      <c r="F924">
        <v>0</v>
      </c>
      <c r="H924" t="s">
        <v>647</v>
      </c>
      <c r="I924">
        <v>0.01</v>
      </c>
      <c r="J924" t="s">
        <v>20</v>
      </c>
      <c r="K924" t="str">
        <f t="shared" si="14"/>
        <v>KRYSALIIS ITEM- SILGanpati-Laxmi (Idol)</v>
      </c>
    </row>
    <row r="925" spans="1:11" ht="15" customHeight="1" x14ac:dyDescent="0.25">
      <c r="A925" s="1">
        <v>0</v>
      </c>
      <c r="B925" s="1"/>
      <c r="C925" t="s">
        <v>1268</v>
      </c>
      <c r="D925" t="s">
        <v>1297</v>
      </c>
      <c r="E925" t="s">
        <v>12</v>
      </c>
      <c r="F925">
        <v>0</v>
      </c>
      <c r="H925" t="s">
        <v>647</v>
      </c>
      <c r="I925">
        <v>0.01</v>
      </c>
      <c r="J925" t="s">
        <v>20</v>
      </c>
      <c r="K925" t="str">
        <f t="shared" si="14"/>
        <v>KRYSALIIS ITEM- SILHanuman (Idol)</v>
      </c>
    </row>
    <row r="926" spans="1:11" ht="15" customHeight="1" x14ac:dyDescent="0.25">
      <c r="A926" s="1">
        <v>0</v>
      </c>
      <c r="B926" s="1"/>
      <c r="C926" t="s">
        <v>1268</v>
      </c>
      <c r="D926" t="s">
        <v>1298</v>
      </c>
      <c r="E926" t="s">
        <v>12</v>
      </c>
      <c r="F926">
        <v>0</v>
      </c>
      <c r="H926" t="s">
        <v>647</v>
      </c>
      <c r="I926">
        <v>0.01</v>
      </c>
      <c r="J926" t="s">
        <v>20</v>
      </c>
      <c r="K926" t="str">
        <f t="shared" si="14"/>
        <v>KRYSALIIS ITEM- SILHeart Cup</v>
      </c>
    </row>
    <row r="927" spans="1:11" ht="15" customHeight="1" x14ac:dyDescent="0.25">
      <c r="A927" s="1">
        <v>0</v>
      </c>
      <c r="B927" s="1"/>
      <c r="C927" t="s">
        <v>1268</v>
      </c>
      <c r="D927" t="s">
        <v>1299</v>
      </c>
      <c r="E927" t="s">
        <v>12</v>
      </c>
      <c r="F927">
        <v>0</v>
      </c>
      <c r="H927" t="s">
        <v>647</v>
      </c>
      <c r="I927">
        <v>0.01</v>
      </c>
      <c r="J927" t="s">
        <v>20</v>
      </c>
      <c r="K927" t="str">
        <f t="shared" si="14"/>
        <v>KRYSALIIS ITEM- SILHEART RATTLE</v>
      </c>
    </row>
    <row r="928" spans="1:11" ht="15" customHeight="1" x14ac:dyDescent="0.25">
      <c r="A928" s="1">
        <v>0</v>
      </c>
      <c r="B928" s="1"/>
      <c r="C928" t="s">
        <v>1268</v>
      </c>
      <c r="D928" t="s">
        <v>1300</v>
      </c>
      <c r="E928" t="s">
        <v>12</v>
      </c>
      <c r="F928">
        <v>0</v>
      </c>
      <c r="H928" t="s">
        <v>647</v>
      </c>
      <c r="I928">
        <v>0.01</v>
      </c>
      <c r="J928" t="s">
        <v>20</v>
      </c>
      <c r="K928" t="str">
        <f t="shared" si="14"/>
        <v>KRYSALIIS ITEM- SILHEART RING RATTLE-BIG</v>
      </c>
    </row>
    <row r="929" spans="1:11" ht="15" customHeight="1" x14ac:dyDescent="0.25">
      <c r="A929" s="1">
        <v>0</v>
      </c>
      <c r="B929" s="1"/>
      <c r="C929" t="s">
        <v>1268</v>
      </c>
      <c r="D929" t="s">
        <v>1301</v>
      </c>
      <c r="E929" t="s">
        <v>12</v>
      </c>
      <c r="F929">
        <v>0</v>
      </c>
      <c r="H929" t="s">
        <v>647</v>
      </c>
      <c r="I929">
        <v>0.01</v>
      </c>
      <c r="J929" t="s">
        <v>20</v>
      </c>
      <c r="K929" t="str">
        <f t="shared" si="14"/>
        <v>KRYSALIIS ITEM- SILLaxmi (Idol)</v>
      </c>
    </row>
    <row r="930" spans="1:11" ht="15" customHeight="1" x14ac:dyDescent="0.25">
      <c r="A930" s="1">
        <v>0</v>
      </c>
      <c r="B930" s="1"/>
      <c r="C930" t="s">
        <v>1268</v>
      </c>
      <c r="D930" t="s">
        <v>1302</v>
      </c>
      <c r="E930" t="s">
        <v>12</v>
      </c>
      <c r="F930">
        <v>0</v>
      </c>
      <c r="H930" t="s">
        <v>647</v>
      </c>
      <c r="I930">
        <v>0.01</v>
      </c>
      <c r="J930" t="s">
        <v>20</v>
      </c>
      <c r="K930" t="str">
        <f t="shared" si="14"/>
        <v>KRYSALIIS ITEM- SILLoop Spoon</v>
      </c>
    </row>
    <row r="931" spans="1:11" ht="15" customHeight="1" x14ac:dyDescent="0.25">
      <c r="A931" s="1">
        <v>0</v>
      </c>
      <c r="B931" s="1"/>
      <c r="C931" t="s">
        <v>1268</v>
      </c>
      <c r="D931" t="s">
        <v>1303</v>
      </c>
      <c r="E931" t="s">
        <v>12</v>
      </c>
      <c r="F931">
        <v>0</v>
      </c>
      <c r="H931" t="s">
        <v>647</v>
      </c>
      <c r="I931">
        <v>0.01</v>
      </c>
      <c r="J931" t="s">
        <v>20</v>
      </c>
      <c r="K931" t="str">
        <f t="shared" si="14"/>
        <v>KRYSALIIS ITEM- SILMeenakshi Devi (Idol)</v>
      </c>
    </row>
    <row r="932" spans="1:11" ht="15" customHeight="1" x14ac:dyDescent="0.25">
      <c r="A932" s="1">
        <v>0</v>
      </c>
      <c r="B932" s="1"/>
      <c r="C932" t="s">
        <v>1268</v>
      </c>
      <c r="D932" t="s">
        <v>1304</v>
      </c>
      <c r="E932" t="s">
        <v>12</v>
      </c>
      <c r="F932">
        <v>0</v>
      </c>
      <c r="H932" t="s">
        <v>647</v>
      </c>
      <c r="I932">
        <v>0.01</v>
      </c>
      <c r="J932" t="s">
        <v>20</v>
      </c>
      <c r="K932" t="str">
        <f t="shared" si="14"/>
        <v>KRYSALIIS ITEM- SILPLAIN FEEDING SET</v>
      </c>
    </row>
    <row r="933" spans="1:11" ht="15" customHeight="1" x14ac:dyDescent="0.25">
      <c r="A933" s="1">
        <v>0</v>
      </c>
      <c r="B933" s="1"/>
      <c r="C933" t="s">
        <v>1268</v>
      </c>
      <c r="D933" t="s">
        <v>1305</v>
      </c>
      <c r="E933" t="s">
        <v>12</v>
      </c>
      <c r="F933">
        <v>0</v>
      </c>
      <c r="H933" t="s">
        <v>647</v>
      </c>
      <c r="I933">
        <v>0.01</v>
      </c>
      <c r="J933" t="s">
        <v>20</v>
      </c>
      <c r="K933" t="str">
        <f t="shared" si="14"/>
        <v>KRYSALIIS ITEM- SILPlain Spoon</v>
      </c>
    </row>
    <row r="934" spans="1:11" ht="15" customHeight="1" x14ac:dyDescent="0.25">
      <c r="A934" s="1">
        <v>0</v>
      </c>
      <c r="B934" s="1"/>
      <c r="C934" t="s">
        <v>1268</v>
      </c>
      <c r="D934" t="s">
        <v>1306</v>
      </c>
      <c r="E934" t="s">
        <v>12</v>
      </c>
      <c r="F934">
        <v>0</v>
      </c>
      <c r="H934" t="s">
        <v>647</v>
      </c>
      <c r="I934">
        <v>0.01</v>
      </c>
      <c r="J934" t="s">
        <v>20</v>
      </c>
      <c r="K934" t="str">
        <f t="shared" si="14"/>
        <v>KRYSALIIS ITEM- SILRadha-Krishna (Idol)</v>
      </c>
    </row>
    <row r="935" spans="1:11" ht="15" customHeight="1" x14ac:dyDescent="0.25">
      <c r="A935" s="1">
        <v>0</v>
      </c>
      <c r="B935" s="1"/>
      <c r="C935" t="s">
        <v>1268</v>
      </c>
      <c r="D935" t="s">
        <v>1307</v>
      </c>
      <c r="E935" t="s">
        <v>12</v>
      </c>
      <c r="F935">
        <v>0</v>
      </c>
      <c r="H935" t="s">
        <v>647</v>
      </c>
      <c r="I935">
        <v>0.01</v>
      </c>
      <c r="J935" t="s">
        <v>20</v>
      </c>
      <c r="K935" t="str">
        <f t="shared" si="14"/>
        <v>KRYSALIIS ITEM- SILRound Medicine Porringer With</v>
      </c>
    </row>
    <row r="936" spans="1:11" ht="15" customHeight="1" x14ac:dyDescent="0.25">
      <c r="A936" s="1">
        <v>0</v>
      </c>
      <c r="B936" s="1"/>
      <c r="C936" t="s">
        <v>1268</v>
      </c>
      <c r="D936" t="s">
        <v>1308</v>
      </c>
      <c r="E936" t="s">
        <v>12</v>
      </c>
      <c r="F936">
        <v>0</v>
      </c>
      <c r="H936" t="s">
        <v>647</v>
      </c>
      <c r="I936">
        <v>0.01</v>
      </c>
      <c r="J936" t="s">
        <v>20</v>
      </c>
      <c r="K936" t="str">
        <f t="shared" si="14"/>
        <v>KRYSALIIS ITEM- SILSai-Baba (Idol)</v>
      </c>
    </row>
    <row r="937" spans="1:11" ht="15" customHeight="1" x14ac:dyDescent="0.25">
      <c r="A937" s="1">
        <v>0</v>
      </c>
      <c r="B937" s="1"/>
      <c r="C937" t="s">
        <v>1268</v>
      </c>
      <c r="D937" t="s">
        <v>1309</v>
      </c>
      <c r="E937" t="s">
        <v>12</v>
      </c>
      <c r="F937">
        <v>0</v>
      </c>
      <c r="H937" t="s">
        <v>647</v>
      </c>
      <c r="I937">
        <v>0.01</v>
      </c>
      <c r="J937" t="s">
        <v>20</v>
      </c>
      <c r="K937" t="str">
        <f t="shared" si="14"/>
        <v>KRYSALIIS ITEM- SILShankar (Idol)</v>
      </c>
    </row>
    <row r="938" spans="1:11" ht="15" customHeight="1" x14ac:dyDescent="0.25">
      <c r="A938" s="1">
        <v>0</v>
      </c>
      <c r="B938" s="1"/>
      <c r="C938" t="s">
        <v>1268</v>
      </c>
      <c r="D938" t="s">
        <v>1310</v>
      </c>
      <c r="E938" t="s">
        <v>12</v>
      </c>
      <c r="F938">
        <v>0</v>
      </c>
      <c r="H938" t="s">
        <v>647</v>
      </c>
      <c r="I938">
        <v>0.01</v>
      </c>
      <c r="J938" t="s">
        <v>20</v>
      </c>
      <c r="K938" t="str">
        <f t="shared" si="14"/>
        <v>KRYSALIIS ITEM- SILTEA SPOON SET</v>
      </c>
    </row>
    <row r="939" spans="1:11" ht="15" customHeight="1" x14ac:dyDescent="0.25">
      <c r="A939" s="1">
        <v>0</v>
      </c>
      <c r="B939" s="1"/>
      <c r="C939" t="s">
        <v>1268</v>
      </c>
      <c r="D939" t="s">
        <v>1311</v>
      </c>
      <c r="E939" t="s">
        <v>12</v>
      </c>
      <c r="F939">
        <v>0</v>
      </c>
      <c r="H939" t="s">
        <v>647</v>
      </c>
      <c r="I939">
        <v>0.01</v>
      </c>
      <c r="J939" t="s">
        <v>20</v>
      </c>
      <c r="K939" t="str">
        <f t="shared" si="14"/>
        <v>KRYSALIIS ITEM- SILTEDDY EMBOSSED BULGE CUP</v>
      </c>
    </row>
    <row r="940" spans="1:11" ht="15" customHeight="1" x14ac:dyDescent="0.25">
      <c r="A940" s="1">
        <v>0</v>
      </c>
      <c r="B940" s="1"/>
      <c r="C940" t="s">
        <v>1268</v>
      </c>
      <c r="D940" t="s">
        <v>1312</v>
      </c>
      <c r="E940" t="s">
        <v>12</v>
      </c>
      <c r="F940">
        <v>0</v>
      </c>
      <c r="H940" t="s">
        <v>647</v>
      </c>
      <c r="I940">
        <v>0.01</v>
      </c>
      <c r="J940" t="s">
        <v>20</v>
      </c>
      <c r="K940" t="str">
        <f t="shared" si="14"/>
        <v>KRYSALIIS ITEM- SILTEDDY RING RATTLE</v>
      </c>
    </row>
    <row r="941" spans="1:11" ht="15" customHeight="1" x14ac:dyDescent="0.25">
      <c r="A941" s="1">
        <v>0</v>
      </c>
      <c r="B941" s="1"/>
      <c r="C941" t="s">
        <v>1268</v>
      </c>
      <c r="D941" t="s">
        <v>1313</v>
      </c>
      <c r="E941" t="s">
        <v>12</v>
      </c>
      <c r="F941">
        <v>0</v>
      </c>
      <c r="H941" t="s">
        <v>647</v>
      </c>
      <c r="I941">
        <v>0.01</v>
      </c>
      <c r="J941" t="s">
        <v>20</v>
      </c>
      <c r="K941" t="str">
        <f t="shared" si="14"/>
        <v>KRYSALIIS ITEM- SILTINY TOT BEADED DUMBELL RATTLE</v>
      </c>
    </row>
    <row r="942" spans="1:11" ht="15" customHeight="1" x14ac:dyDescent="0.25">
      <c r="A942" s="1">
        <v>0</v>
      </c>
      <c r="B942" s="1"/>
      <c r="C942" t="s">
        <v>1268</v>
      </c>
      <c r="D942" t="s">
        <v>1314</v>
      </c>
      <c r="E942" t="s">
        <v>12</v>
      </c>
      <c r="F942">
        <v>0</v>
      </c>
      <c r="H942" t="s">
        <v>647</v>
      </c>
      <c r="I942">
        <v>0.01</v>
      </c>
      <c r="J942" t="s">
        <v>20</v>
      </c>
      <c r="K942" t="str">
        <f t="shared" si="14"/>
        <v>KRYSALIIS ITEM- SILTRADITIONAL FEEDING SET</v>
      </c>
    </row>
    <row r="943" spans="1:11" ht="15" customHeight="1" x14ac:dyDescent="0.25">
      <c r="A943" s="1">
        <v>0</v>
      </c>
      <c r="B943" s="1"/>
      <c r="C943" t="s">
        <v>1268</v>
      </c>
      <c r="D943" t="s">
        <v>1315</v>
      </c>
      <c r="E943" t="s">
        <v>12</v>
      </c>
      <c r="F943">
        <v>0</v>
      </c>
      <c r="H943" t="s">
        <v>647</v>
      </c>
      <c r="I943">
        <v>0.01</v>
      </c>
      <c r="J943" t="s">
        <v>20</v>
      </c>
      <c r="K943" t="str">
        <f t="shared" si="14"/>
        <v>KRYSALIIS ITEM- SILVishnu (Idol)</v>
      </c>
    </row>
    <row r="944" spans="1:11" ht="15" customHeight="1" x14ac:dyDescent="0.25">
      <c r="A944" s="1">
        <v>5</v>
      </c>
      <c r="B944" s="1"/>
      <c r="C944" t="s">
        <v>489</v>
      </c>
      <c r="D944" t="s">
        <v>490</v>
      </c>
      <c r="E944" t="s">
        <v>900</v>
      </c>
      <c r="F944">
        <v>38</v>
      </c>
      <c r="H944" t="s">
        <v>647</v>
      </c>
      <c r="I944">
        <v>0</v>
      </c>
      <c r="J944" t="s">
        <v>10</v>
      </c>
      <c r="K944" t="str">
        <f t="shared" si="14"/>
        <v>KULKHULA-SILKulkhula</v>
      </c>
    </row>
    <row r="945" spans="1:11" ht="15" customHeight="1" x14ac:dyDescent="0.25">
      <c r="A945" s="1">
        <v>5</v>
      </c>
      <c r="B945" s="1"/>
      <c r="C945" t="s">
        <v>41</v>
      </c>
      <c r="D945" t="s">
        <v>333</v>
      </c>
      <c r="E945" t="s">
        <v>702</v>
      </c>
      <c r="F945">
        <v>32</v>
      </c>
      <c r="H945" t="s">
        <v>647</v>
      </c>
      <c r="I945">
        <v>0</v>
      </c>
      <c r="J945" t="s">
        <v>10</v>
      </c>
      <c r="K945" t="str">
        <f t="shared" si="14"/>
        <v>KUM KUM ITEMS-SILJodkamal</v>
      </c>
    </row>
    <row r="946" spans="1:11" ht="15" customHeight="1" x14ac:dyDescent="0.25">
      <c r="A946" s="1">
        <v>5</v>
      </c>
      <c r="B946" s="1"/>
      <c r="C946" t="s">
        <v>41</v>
      </c>
      <c r="D946" t="s">
        <v>1316</v>
      </c>
      <c r="E946" t="s">
        <v>683</v>
      </c>
      <c r="F946">
        <v>37</v>
      </c>
      <c r="H946" t="s">
        <v>647</v>
      </c>
      <c r="I946">
        <v>0</v>
      </c>
      <c r="J946" t="s">
        <v>10</v>
      </c>
      <c r="K946" t="str">
        <f t="shared" si="14"/>
        <v>KUM KUM ITEMS-SILJODKAMAL (ANTIQUE)</v>
      </c>
    </row>
    <row r="947" spans="1:11" ht="15" customHeight="1" x14ac:dyDescent="0.25">
      <c r="A947" s="1">
        <v>5</v>
      </c>
      <c r="B947" s="1"/>
      <c r="C947" t="s">
        <v>41</v>
      </c>
      <c r="D947" t="s">
        <v>1317</v>
      </c>
      <c r="E947" t="s">
        <v>895</v>
      </c>
      <c r="F947">
        <v>30</v>
      </c>
      <c r="H947" t="s">
        <v>647</v>
      </c>
      <c r="I947">
        <v>0</v>
      </c>
      <c r="J947" t="s">
        <v>10</v>
      </c>
      <c r="K947" t="str">
        <f t="shared" si="14"/>
        <v>KUM KUM ITEMS-SILJODKAMAL (PLAIN)</v>
      </c>
    </row>
    <row r="948" spans="1:11" ht="15" customHeight="1" x14ac:dyDescent="0.25">
      <c r="A948" s="1">
        <v>5</v>
      </c>
      <c r="B948" s="1"/>
      <c r="C948" t="s">
        <v>41</v>
      </c>
      <c r="D948" t="s">
        <v>523</v>
      </c>
      <c r="E948" t="s">
        <v>683</v>
      </c>
      <c r="F948">
        <v>37</v>
      </c>
      <c r="H948" t="s">
        <v>647</v>
      </c>
      <c r="I948">
        <v>0</v>
      </c>
      <c r="J948" t="s">
        <v>10</v>
      </c>
      <c r="K948" t="str">
        <f t="shared" si="14"/>
        <v>KUM KUM ITEMS-SILJODKAMAL 4 PALI</v>
      </c>
    </row>
    <row r="949" spans="1:11" ht="15" customHeight="1" x14ac:dyDescent="0.25">
      <c r="A949" s="1">
        <v>5</v>
      </c>
      <c r="B949" s="1"/>
      <c r="C949" t="s">
        <v>41</v>
      </c>
      <c r="D949" t="s">
        <v>1318</v>
      </c>
      <c r="E949" t="s">
        <v>895</v>
      </c>
      <c r="F949">
        <v>30</v>
      </c>
      <c r="H949" t="s">
        <v>647</v>
      </c>
      <c r="I949">
        <v>0</v>
      </c>
      <c r="J949" t="s">
        <v>10</v>
      </c>
      <c r="K949" t="str">
        <f t="shared" si="14"/>
        <v>KUM KUM ITEMS-SILJODKAMAL 4 PALI (PLAIN)</v>
      </c>
    </row>
    <row r="950" spans="1:11" ht="15" customHeight="1" x14ac:dyDescent="0.25">
      <c r="A950" s="1">
        <v>5</v>
      </c>
      <c r="B950" s="1"/>
      <c r="C950" t="s">
        <v>41</v>
      </c>
      <c r="D950" t="s">
        <v>334</v>
      </c>
      <c r="E950" t="s">
        <v>725</v>
      </c>
      <c r="F950">
        <v>34</v>
      </c>
      <c r="H950" t="s">
        <v>647</v>
      </c>
      <c r="I950">
        <v>0</v>
      </c>
      <c r="J950" t="s">
        <v>10</v>
      </c>
      <c r="K950" t="str">
        <f t="shared" si="14"/>
        <v>KUM KUM ITEMS-SILJodkamal Chatai</v>
      </c>
    </row>
    <row r="951" spans="1:11" ht="15" customHeight="1" x14ac:dyDescent="0.25">
      <c r="A951" s="1">
        <v>5</v>
      </c>
      <c r="B951" s="1"/>
      <c r="C951" t="s">
        <v>41</v>
      </c>
      <c r="D951" t="s">
        <v>1319</v>
      </c>
      <c r="E951" t="s">
        <v>654</v>
      </c>
      <c r="F951">
        <v>35</v>
      </c>
      <c r="H951" t="s">
        <v>647</v>
      </c>
      <c r="I951">
        <v>0</v>
      </c>
      <c r="J951" t="s">
        <v>10</v>
      </c>
      <c r="K951" t="str">
        <f t="shared" si="14"/>
        <v>KUM KUM ITEMS-SILJODKAMAL FANCY</v>
      </c>
    </row>
    <row r="952" spans="1:11" ht="15" customHeight="1" x14ac:dyDescent="0.25">
      <c r="A952" s="1">
        <v>5</v>
      </c>
      <c r="B952" s="1"/>
      <c r="C952" t="s">
        <v>41</v>
      </c>
      <c r="D952" t="s">
        <v>336</v>
      </c>
      <c r="E952" t="s">
        <v>900</v>
      </c>
      <c r="F952">
        <v>38</v>
      </c>
      <c r="H952" t="s">
        <v>647</v>
      </c>
      <c r="I952">
        <v>0</v>
      </c>
      <c r="J952" t="s">
        <v>10</v>
      </c>
      <c r="K952" t="str">
        <f t="shared" si="14"/>
        <v>KUM KUM ITEMS-SILJODKAMAL NATHDWAR</v>
      </c>
    </row>
    <row r="953" spans="1:11" ht="15" customHeight="1" x14ac:dyDescent="0.25">
      <c r="A953" s="1">
        <v>5</v>
      </c>
      <c r="B953" s="1"/>
      <c r="C953" t="s">
        <v>41</v>
      </c>
      <c r="D953" t="s">
        <v>1320</v>
      </c>
      <c r="E953" t="s">
        <v>896</v>
      </c>
      <c r="F953">
        <v>28</v>
      </c>
      <c r="H953" t="s">
        <v>647</v>
      </c>
      <c r="I953">
        <v>0</v>
      </c>
      <c r="J953" t="s">
        <v>10</v>
      </c>
      <c r="K953" t="str">
        <f t="shared" si="14"/>
        <v>KUM KUM ITEMS-SILKachol</v>
      </c>
    </row>
    <row r="954" spans="1:11" ht="15" customHeight="1" x14ac:dyDescent="0.25">
      <c r="A954" s="1">
        <v>5</v>
      </c>
      <c r="B954" s="1"/>
      <c r="C954" t="s">
        <v>41</v>
      </c>
      <c r="D954" t="s">
        <v>1321</v>
      </c>
      <c r="E954" t="s">
        <v>702</v>
      </c>
      <c r="F954">
        <v>32</v>
      </c>
      <c r="H954" t="s">
        <v>647</v>
      </c>
      <c r="I954">
        <v>0</v>
      </c>
      <c r="J954" t="s">
        <v>10</v>
      </c>
      <c r="K954" t="str">
        <f t="shared" si="14"/>
        <v>KUM KUM ITEMS-SILKaranda Fancy</v>
      </c>
    </row>
    <row r="955" spans="1:11" ht="15" customHeight="1" x14ac:dyDescent="0.25">
      <c r="A955" s="1">
        <v>5</v>
      </c>
      <c r="B955" s="1"/>
      <c r="C955" t="s">
        <v>41</v>
      </c>
      <c r="D955" t="s">
        <v>1322</v>
      </c>
      <c r="E955" t="s">
        <v>654</v>
      </c>
      <c r="F955">
        <v>35</v>
      </c>
      <c r="H955" t="s">
        <v>647</v>
      </c>
      <c r="I955">
        <v>0</v>
      </c>
      <c r="J955" t="s">
        <v>10</v>
      </c>
      <c r="K955" t="str">
        <f t="shared" si="14"/>
        <v>KUM KUM ITEMS-SILKARANDA FANCY-(CD)</v>
      </c>
    </row>
    <row r="956" spans="1:11" ht="15" customHeight="1" x14ac:dyDescent="0.25">
      <c r="A956" s="1">
        <v>5</v>
      </c>
      <c r="B956" s="1"/>
      <c r="C956" t="s">
        <v>41</v>
      </c>
      <c r="D956" t="s">
        <v>628</v>
      </c>
      <c r="E956" t="s">
        <v>702</v>
      </c>
      <c r="F956">
        <v>32</v>
      </c>
      <c r="H956" t="s">
        <v>647</v>
      </c>
      <c r="I956">
        <v>0</v>
      </c>
      <c r="J956" t="s">
        <v>10</v>
      </c>
      <c r="K956" t="str">
        <f t="shared" si="14"/>
        <v>KUM KUM ITEMS-SILKaranda Ghungaru</v>
      </c>
    </row>
    <row r="957" spans="1:11" ht="15" customHeight="1" x14ac:dyDescent="0.25">
      <c r="A957" s="1">
        <v>5</v>
      </c>
      <c r="B957" s="1"/>
      <c r="C957" t="s">
        <v>41</v>
      </c>
      <c r="D957" t="s">
        <v>1323</v>
      </c>
      <c r="E957" t="s">
        <v>702</v>
      </c>
      <c r="F957">
        <v>32</v>
      </c>
      <c r="H957" t="s">
        <v>647</v>
      </c>
      <c r="I957">
        <v>0</v>
      </c>
      <c r="J957" t="s">
        <v>10</v>
      </c>
      <c r="K957" t="str">
        <f t="shared" si="14"/>
        <v>KUM KUM ITEMS-SILKaranda Naxi</v>
      </c>
    </row>
    <row r="958" spans="1:11" ht="15" customHeight="1" x14ac:dyDescent="0.25">
      <c r="A958" s="1">
        <v>5</v>
      </c>
      <c r="B958" s="1"/>
      <c r="C958" t="s">
        <v>41</v>
      </c>
      <c r="D958" t="s">
        <v>503</v>
      </c>
      <c r="E958" t="s">
        <v>725</v>
      </c>
      <c r="F958">
        <v>34</v>
      </c>
      <c r="H958" t="s">
        <v>647</v>
      </c>
      <c r="I958">
        <v>0</v>
      </c>
      <c r="J958" t="s">
        <v>10</v>
      </c>
      <c r="K958" t="str">
        <f t="shared" si="14"/>
        <v>KUM KUM ITEMS-SILKaranda Plain</v>
      </c>
    </row>
    <row r="959" spans="1:11" ht="15" customHeight="1" x14ac:dyDescent="0.25">
      <c r="A959" s="1">
        <v>5</v>
      </c>
      <c r="B959" s="1"/>
      <c r="C959" t="s">
        <v>41</v>
      </c>
      <c r="D959" t="s">
        <v>506</v>
      </c>
      <c r="E959" t="s">
        <v>725</v>
      </c>
      <c r="F959">
        <v>34</v>
      </c>
      <c r="H959" t="s">
        <v>647</v>
      </c>
      <c r="I959">
        <v>0</v>
      </c>
      <c r="J959" t="s">
        <v>10</v>
      </c>
      <c r="K959" t="str">
        <f t="shared" si="14"/>
        <v>KUM KUM ITEMS-SILKaranda Plain(2 Kappe)</v>
      </c>
    </row>
    <row r="960" spans="1:11" ht="15" customHeight="1" x14ac:dyDescent="0.25">
      <c r="A960" s="1">
        <v>5</v>
      </c>
      <c r="B960" s="1"/>
      <c r="C960" t="s">
        <v>41</v>
      </c>
      <c r="D960" t="s">
        <v>632</v>
      </c>
      <c r="E960" t="s">
        <v>725</v>
      </c>
      <c r="F960">
        <v>34</v>
      </c>
      <c r="H960" t="s">
        <v>647</v>
      </c>
      <c r="I960">
        <v>0</v>
      </c>
      <c r="J960" t="s">
        <v>10</v>
      </c>
      <c r="K960" t="str">
        <f t="shared" si="14"/>
        <v>KUM KUM ITEMS-SILKaranda Plate</v>
      </c>
    </row>
    <row r="961" spans="1:11" ht="15" customHeight="1" x14ac:dyDescent="0.25">
      <c r="A961" s="1">
        <v>5</v>
      </c>
      <c r="B961" s="1"/>
      <c r="C961" t="s">
        <v>41</v>
      </c>
      <c r="D961" t="s">
        <v>1324</v>
      </c>
      <c r="E961" t="s">
        <v>725</v>
      </c>
      <c r="F961">
        <v>34</v>
      </c>
      <c r="H961" t="s">
        <v>647</v>
      </c>
      <c r="I961">
        <v>0</v>
      </c>
      <c r="J961" t="s">
        <v>10</v>
      </c>
      <c r="K961" t="str">
        <f t="shared" si="14"/>
        <v>KUM KUM ITEMS-SILKaranda Plate (Kamal)</v>
      </c>
    </row>
    <row r="962" spans="1:11" ht="15" customHeight="1" x14ac:dyDescent="0.25">
      <c r="A962" s="1">
        <v>5</v>
      </c>
      <c r="B962" s="1"/>
      <c r="C962" t="s">
        <v>41</v>
      </c>
      <c r="D962" t="s">
        <v>42</v>
      </c>
      <c r="E962" t="s">
        <v>725</v>
      </c>
      <c r="F962">
        <v>34</v>
      </c>
      <c r="H962" t="s">
        <v>647</v>
      </c>
      <c r="I962">
        <v>0</v>
      </c>
      <c r="J962" t="s">
        <v>10</v>
      </c>
      <c r="K962" t="str">
        <f t="shared" si="14"/>
        <v>KUM KUM ITEMS-SILKaranda Plate(Fancy)</v>
      </c>
    </row>
    <row r="963" spans="1:11" ht="15" customHeight="1" x14ac:dyDescent="0.25">
      <c r="A963" s="1">
        <v>5</v>
      </c>
      <c r="B963" s="1"/>
      <c r="C963" t="s">
        <v>41</v>
      </c>
      <c r="D963" t="s">
        <v>504</v>
      </c>
      <c r="E963" t="s">
        <v>725</v>
      </c>
      <c r="F963">
        <v>34</v>
      </c>
      <c r="H963" t="s">
        <v>647</v>
      </c>
      <c r="I963">
        <v>0</v>
      </c>
      <c r="J963" t="s">
        <v>10</v>
      </c>
      <c r="K963" t="str">
        <f t="shared" si="14"/>
        <v>KUM KUM ITEMS-SILKoyari Amba</v>
      </c>
    </row>
    <row r="964" spans="1:11" ht="15" customHeight="1" x14ac:dyDescent="0.25">
      <c r="A964" s="1">
        <v>5</v>
      </c>
      <c r="B964" s="1"/>
      <c r="C964" t="s">
        <v>41</v>
      </c>
      <c r="D964" t="s">
        <v>1325</v>
      </c>
      <c r="E964" t="s">
        <v>702</v>
      </c>
      <c r="F964">
        <v>32</v>
      </c>
      <c r="H964" t="s">
        <v>647</v>
      </c>
      <c r="I964">
        <v>0</v>
      </c>
      <c r="J964" t="s">
        <v>10</v>
      </c>
      <c r="K964" t="str">
        <f t="shared" si="14"/>
        <v>KUM KUM ITEMS-SILKoyari Daba</v>
      </c>
    </row>
    <row r="965" spans="1:11" ht="15" customHeight="1" x14ac:dyDescent="0.25">
      <c r="A965" s="1">
        <v>5</v>
      </c>
      <c r="B965" s="1"/>
      <c r="C965" t="s">
        <v>41</v>
      </c>
      <c r="D965" t="s">
        <v>1326</v>
      </c>
      <c r="E965" t="s">
        <v>702</v>
      </c>
      <c r="F965">
        <v>32</v>
      </c>
      <c r="H965" t="s">
        <v>647</v>
      </c>
      <c r="I965">
        <v>0</v>
      </c>
      <c r="J965" t="s">
        <v>10</v>
      </c>
      <c r="K965" t="str">
        <f t="shared" si="14"/>
        <v>KUM KUM ITEMS-SILKOYARI FANCY</v>
      </c>
    </row>
    <row r="966" spans="1:11" ht="15" customHeight="1" x14ac:dyDescent="0.25">
      <c r="A966" s="1">
        <v>5</v>
      </c>
      <c r="B966" s="1"/>
      <c r="C966" t="s">
        <v>41</v>
      </c>
      <c r="D966" t="s">
        <v>335</v>
      </c>
      <c r="E966" t="s">
        <v>725</v>
      </c>
      <c r="F966">
        <v>34</v>
      </c>
      <c r="H966" t="s">
        <v>647</v>
      </c>
      <c r="I966">
        <v>0</v>
      </c>
      <c r="J966" t="s">
        <v>10</v>
      </c>
      <c r="K966" t="str">
        <f t="shared" si="14"/>
        <v>KUM KUM ITEMS-SILKoyari Kasav</v>
      </c>
    </row>
    <row r="967" spans="1:11" ht="15" customHeight="1" x14ac:dyDescent="0.25">
      <c r="A967" s="1">
        <v>5</v>
      </c>
      <c r="B967" s="1"/>
      <c r="C967" t="s">
        <v>41</v>
      </c>
      <c r="D967" t="s">
        <v>1327</v>
      </c>
      <c r="E967" t="s">
        <v>683</v>
      </c>
      <c r="F967">
        <v>37</v>
      </c>
      <c r="H967" t="s">
        <v>647</v>
      </c>
      <c r="I967">
        <v>0</v>
      </c>
      <c r="J967" t="s">
        <v>10</v>
      </c>
      <c r="K967" t="str">
        <f t="shared" si="14"/>
        <v>KUM KUM ITEMS-SILMOR KARANDA</v>
      </c>
    </row>
    <row r="968" spans="1:11" ht="15" customHeight="1" x14ac:dyDescent="0.25">
      <c r="A968" s="1">
        <v>5</v>
      </c>
      <c r="B968" s="1"/>
      <c r="C968" t="s">
        <v>41</v>
      </c>
      <c r="D968" t="s">
        <v>1328</v>
      </c>
      <c r="E968" t="s">
        <v>725</v>
      </c>
      <c r="F968">
        <v>34</v>
      </c>
      <c r="H968" t="s">
        <v>647</v>
      </c>
      <c r="I968">
        <v>0</v>
      </c>
      <c r="J968" t="s">
        <v>10</v>
      </c>
      <c r="K968" t="str">
        <f t="shared" si="14"/>
        <v>KUM KUM ITEMS-SILNATHDWAR KARANDA</v>
      </c>
    </row>
    <row r="969" spans="1:11" ht="15" customHeight="1" x14ac:dyDescent="0.25">
      <c r="A969" s="1">
        <v>5</v>
      </c>
      <c r="B969" s="1"/>
      <c r="C969" t="s">
        <v>41</v>
      </c>
      <c r="D969" t="s">
        <v>505</v>
      </c>
      <c r="E969" t="s">
        <v>900</v>
      </c>
      <c r="F969">
        <v>38</v>
      </c>
      <c r="H969" t="s">
        <v>647</v>
      </c>
      <c r="I969">
        <v>0</v>
      </c>
      <c r="J969" t="s">
        <v>10</v>
      </c>
      <c r="K969" t="str">
        <f t="shared" ref="K969:K1032" si="15">C969&amp;D969</f>
        <v>KUM KUM ITEMS-SILVITTAL RUKHMINI</v>
      </c>
    </row>
    <row r="970" spans="1:11" ht="15" customHeight="1" x14ac:dyDescent="0.25">
      <c r="A970" s="1">
        <v>5</v>
      </c>
      <c r="B970" s="1"/>
      <c r="C970" t="s">
        <v>595</v>
      </c>
      <c r="D970" t="s">
        <v>596</v>
      </c>
      <c r="E970" t="s">
        <v>1031</v>
      </c>
      <c r="F970">
        <v>42</v>
      </c>
      <c r="H970" t="s">
        <v>647</v>
      </c>
      <c r="I970">
        <v>0</v>
      </c>
      <c r="J970" t="s">
        <v>10</v>
      </c>
      <c r="K970" t="str">
        <f t="shared" si="15"/>
        <v>LING AND TAIET-SILLing</v>
      </c>
    </row>
    <row r="971" spans="1:11" ht="15" customHeight="1" x14ac:dyDescent="0.25">
      <c r="A971" s="1">
        <v>5</v>
      </c>
      <c r="B971" s="1"/>
      <c r="C971" t="s">
        <v>595</v>
      </c>
      <c r="D971" t="s">
        <v>1329</v>
      </c>
      <c r="E971" t="s">
        <v>720</v>
      </c>
      <c r="F971">
        <v>45</v>
      </c>
      <c r="H971" t="s">
        <v>647</v>
      </c>
      <c r="I971">
        <v>0</v>
      </c>
      <c r="J971" t="s">
        <v>10</v>
      </c>
      <c r="K971" t="str">
        <f t="shared" si="15"/>
        <v>LING AND TAIET-SILLING WITH CHAIN</v>
      </c>
    </row>
    <row r="972" spans="1:11" ht="15" customHeight="1" x14ac:dyDescent="0.25">
      <c r="A972" s="1">
        <v>5</v>
      </c>
      <c r="B972" s="1"/>
      <c r="C972" t="s">
        <v>595</v>
      </c>
      <c r="D972" t="s">
        <v>599</v>
      </c>
      <c r="E972" t="s">
        <v>1031</v>
      </c>
      <c r="F972">
        <v>42</v>
      </c>
      <c r="H972" t="s">
        <v>647</v>
      </c>
      <c r="I972">
        <v>0</v>
      </c>
      <c r="J972" t="s">
        <v>10</v>
      </c>
      <c r="K972" t="str">
        <f t="shared" si="15"/>
        <v>LING AND TAIET-SILTAIET GOL NAXI</v>
      </c>
    </row>
    <row r="973" spans="1:11" ht="15" customHeight="1" x14ac:dyDescent="0.25">
      <c r="A973" s="1">
        <v>5</v>
      </c>
      <c r="B973" s="1"/>
      <c r="C973" t="s">
        <v>595</v>
      </c>
      <c r="D973" t="s">
        <v>597</v>
      </c>
      <c r="E973" t="s">
        <v>1031</v>
      </c>
      <c r="F973">
        <v>42</v>
      </c>
      <c r="H973" t="s">
        <v>647</v>
      </c>
      <c r="I973">
        <v>0</v>
      </c>
      <c r="J973" t="s">
        <v>10</v>
      </c>
      <c r="K973" t="str">
        <f t="shared" si="15"/>
        <v>LING AND TAIET-SILTAIET GOL PLAIN</v>
      </c>
    </row>
    <row r="974" spans="1:11" ht="15" customHeight="1" x14ac:dyDescent="0.25">
      <c r="A974" s="1">
        <v>5</v>
      </c>
      <c r="B974" s="1"/>
      <c r="C974" t="s">
        <v>595</v>
      </c>
      <c r="D974" t="s">
        <v>598</v>
      </c>
      <c r="E974" t="s">
        <v>1031</v>
      </c>
      <c r="F974">
        <v>42</v>
      </c>
      <c r="H974" t="s">
        <v>647</v>
      </c>
      <c r="I974">
        <v>0</v>
      </c>
      <c r="J974" t="s">
        <v>10</v>
      </c>
      <c r="K974" t="str">
        <f t="shared" si="15"/>
        <v>LING AND TAIET-SILTaiet Peti</v>
      </c>
    </row>
    <row r="975" spans="1:11" ht="15" customHeight="1" x14ac:dyDescent="0.25">
      <c r="A975" s="1">
        <v>5</v>
      </c>
      <c r="B975" s="1"/>
      <c r="C975" t="s">
        <v>586</v>
      </c>
      <c r="D975" t="s">
        <v>587</v>
      </c>
      <c r="E975" t="s">
        <v>654</v>
      </c>
      <c r="F975">
        <v>35</v>
      </c>
      <c r="H975" t="s">
        <v>647</v>
      </c>
      <c r="I975">
        <v>0</v>
      </c>
      <c r="J975" t="s">
        <v>10</v>
      </c>
      <c r="K975" t="str">
        <f t="shared" si="15"/>
        <v>MANGALA GAURI-SILMangala Gauri</v>
      </c>
    </row>
    <row r="976" spans="1:11" ht="15" customHeight="1" x14ac:dyDescent="0.25">
      <c r="A976" s="1">
        <v>5</v>
      </c>
      <c r="B976" s="1"/>
      <c r="C976" t="s">
        <v>434</v>
      </c>
      <c r="D976" t="s">
        <v>437</v>
      </c>
      <c r="E976" t="s">
        <v>877</v>
      </c>
      <c r="F976">
        <v>33</v>
      </c>
      <c r="H976" t="s">
        <v>647</v>
      </c>
      <c r="I976">
        <v>0</v>
      </c>
      <c r="J976" t="s">
        <v>10</v>
      </c>
      <c r="K976" t="str">
        <f t="shared" si="15"/>
        <v>MASULI-SIL3 Kalashi</v>
      </c>
    </row>
    <row r="977" spans="1:11" ht="15" customHeight="1" x14ac:dyDescent="0.25">
      <c r="A977" s="1">
        <v>5</v>
      </c>
      <c r="B977" s="1"/>
      <c r="C977" t="s">
        <v>434</v>
      </c>
      <c r="D977" t="s">
        <v>1330</v>
      </c>
      <c r="E977" t="s">
        <v>977</v>
      </c>
      <c r="F977">
        <v>31</v>
      </c>
      <c r="H977" t="s">
        <v>647</v>
      </c>
      <c r="I977">
        <v>0</v>
      </c>
      <c r="J977" t="s">
        <v>10</v>
      </c>
      <c r="K977" t="str">
        <f t="shared" si="15"/>
        <v>MASULI-SIL5 Kalashi</v>
      </c>
    </row>
    <row r="978" spans="1:11" ht="15" customHeight="1" x14ac:dyDescent="0.25">
      <c r="A978" s="1">
        <v>5</v>
      </c>
      <c r="B978" s="1"/>
      <c r="C978" t="s">
        <v>434</v>
      </c>
      <c r="D978" t="s">
        <v>1331</v>
      </c>
      <c r="E978" t="s">
        <v>877</v>
      </c>
      <c r="F978">
        <v>33</v>
      </c>
      <c r="H978" t="s">
        <v>647</v>
      </c>
      <c r="I978">
        <v>0</v>
      </c>
      <c r="J978" t="s">
        <v>10</v>
      </c>
      <c r="K978" t="str">
        <f t="shared" si="15"/>
        <v>MASULI-SILDouble Thasa</v>
      </c>
    </row>
    <row r="979" spans="1:11" ht="15" customHeight="1" x14ac:dyDescent="0.25">
      <c r="A979" s="1">
        <v>5</v>
      </c>
      <c r="B979" s="1"/>
      <c r="C979" t="s">
        <v>434</v>
      </c>
      <c r="D979" t="s">
        <v>436</v>
      </c>
      <c r="E979" t="s">
        <v>877</v>
      </c>
      <c r="F979">
        <v>33</v>
      </c>
      <c r="H979" t="s">
        <v>647</v>
      </c>
      <c r="I979">
        <v>0</v>
      </c>
      <c r="J979" t="s">
        <v>10</v>
      </c>
      <c r="K979" t="str">
        <f t="shared" si="15"/>
        <v>MASULI-SILGenda Phool</v>
      </c>
    </row>
    <row r="980" spans="1:11" ht="15" customHeight="1" x14ac:dyDescent="0.25">
      <c r="A980" s="1">
        <v>5</v>
      </c>
      <c r="B980" s="1"/>
      <c r="C980" t="s">
        <v>434</v>
      </c>
      <c r="D980" t="s">
        <v>31</v>
      </c>
      <c r="E980" t="s">
        <v>877</v>
      </c>
      <c r="F980">
        <v>33</v>
      </c>
      <c r="H980" t="s">
        <v>647</v>
      </c>
      <c r="I980">
        <v>0</v>
      </c>
      <c r="J980" t="s">
        <v>10</v>
      </c>
      <c r="K980" t="str">
        <f t="shared" si="15"/>
        <v>MASULI-SILGhungaru</v>
      </c>
    </row>
    <row r="981" spans="1:11" ht="15" customHeight="1" x14ac:dyDescent="0.25">
      <c r="A981" s="1">
        <v>5</v>
      </c>
      <c r="B981" s="1"/>
      <c r="C981" t="s">
        <v>434</v>
      </c>
      <c r="D981" t="s">
        <v>21</v>
      </c>
      <c r="E981" t="s">
        <v>977</v>
      </c>
      <c r="F981">
        <v>31</v>
      </c>
      <c r="H981" t="s">
        <v>647</v>
      </c>
      <c r="I981">
        <v>0</v>
      </c>
      <c r="J981" t="s">
        <v>10</v>
      </c>
      <c r="K981" t="str">
        <f t="shared" si="15"/>
        <v>MASULI-SILOther</v>
      </c>
    </row>
    <row r="982" spans="1:11" ht="15" customHeight="1" x14ac:dyDescent="0.25">
      <c r="A982" s="1">
        <v>5</v>
      </c>
      <c r="B982" s="1"/>
      <c r="C982" t="s">
        <v>434</v>
      </c>
      <c r="D982" t="s">
        <v>24</v>
      </c>
      <c r="E982" t="s">
        <v>977</v>
      </c>
      <c r="F982">
        <v>31</v>
      </c>
      <c r="H982" t="s">
        <v>647</v>
      </c>
      <c r="I982">
        <v>0</v>
      </c>
      <c r="J982" t="s">
        <v>10</v>
      </c>
      <c r="K982" t="str">
        <f t="shared" si="15"/>
        <v>MASULI-SILPlain</v>
      </c>
    </row>
    <row r="983" spans="1:11" ht="15" customHeight="1" x14ac:dyDescent="0.25">
      <c r="A983" s="1">
        <v>5</v>
      </c>
      <c r="B983" s="1"/>
      <c r="C983" t="s">
        <v>434</v>
      </c>
      <c r="D983" t="s">
        <v>435</v>
      </c>
      <c r="E983" t="s">
        <v>877</v>
      </c>
      <c r="F983">
        <v>33</v>
      </c>
      <c r="H983" t="s">
        <v>647</v>
      </c>
      <c r="I983">
        <v>0</v>
      </c>
      <c r="J983" t="s">
        <v>10</v>
      </c>
      <c r="K983" t="str">
        <f t="shared" si="15"/>
        <v>MASULI-SILSingle Thasa</v>
      </c>
    </row>
    <row r="984" spans="1:11" ht="15" customHeight="1" x14ac:dyDescent="0.25">
      <c r="A984" s="1">
        <v>5</v>
      </c>
      <c r="B984" s="1"/>
      <c r="C984" t="s">
        <v>466</v>
      </c>
      <c r="D984" t="s">
        <v>622</v>
      </c>
      <c r="E984" t="s">
        <v>730</v>
      </c>
      <c r="F984">
        <v>36</v>
      </c>
      <c r="H984" t="s">
        <v>647</v>
      </c>
      <c r="I984">
        <v>0</v>
      </c>
      <c r="J984" t="s">
        <v>10</v>
      </c>
      <c r="K984" t="str">
        <f t="shared" si="15"/>
        <v>MEKHALA-SILAdjustable Mekhala</v>
      </c>
    </row>
    <row r="985" spans="1:11" ht="15" customHeight="1" x14ac:dyDescent="0.25">
      <c r="A985" s="1">
        <v>5</v>
      </c>
      <c r="B985" s="1"/>
      <c r="C985" t="s">
        <v>466</v>
      </c>
      <c r="D985" t="s">
        <v>55</v>
      </c>
      <c r="E985" t="s">
        <v>730</v>
      </c>
      <c r="F985">
        <v>36</v>
      </c>
      <c r="H985" t="s">
        <v>647</v>
      </c>
      <c r="I985">
        <v>0</v>
      </c>
      <c r="J985" t="s">
        <v>10</v>
      </c>
      <c r="K985" t="str">
        <f t="shared" si="15"/>
        <v>MEKHALA-SILBOMBAY FANCY</v>
      </c>
    </row>
    <row r="986" spans="1:11" ht="15" customHeight="1" x14ac:dyDescent="0.25">
      <c r="A986" s="1">
        <v>5</v>
      </c>
      <c r="B986" s="1"/>
      <c r="C986" t="s">
        <v>466</v>
      </c>
      <c r="D986" t="s">
        <v>616</v>
      </c>
      <c r="E986" t="s">
        <v>730</v>
      </c>
      <c r="F986">
        <v>36</v>
      </c>
      <c r="H986" t="s">
        <v>647</v>
      </c>
      <c r="I986">
        <v>0</v>
      </c>
      <c r="J986" t="s">
        <v>10</v>
      </c>
      <c r="K986" t="str">
        <f t="shared" si="15"/>
        <v>MEKHALA-SILDOUBLE HUK FANCY</v>
      </c>
    </row>
    <row r="987" spans="1:11" ht="15" customHeight="1" x14ac:dyDescent="0.25">
      <c r="A987" s="1">
        <v>5</v>
      </c>
      <c r="B987" s="1"/>
      <c r="C987" t="s">
        <v>466</v>
      </c>
      <c r="D987" t="s">
        <v>14</v>
      </c>
      <c r="E987" t="s">
        <v>877</v>
      </c>
      <c r="F987">
        <v>33</v>
      </c>
      <c r="H987" t="s">
        <v>647</v>
      </c>
      <c r="I987">
        <v>0</v>
      </c>
      <c r="J987" t="s">
        <v>10</v>
      </c>
      <c r="K987" t="str">
        <f t="shared" si="15"/>
        <v>MEKHALA-SILFancy</v>
      </c>
    </row>
    <row r="988" spans="1:11" ht="15" customHeight="1" x14ac:dyDescent="0.25">
      <c r="A988" s="1">
        <v>5</v>
      </c>
      <c r="B988" s="1"/>
      <c r="C988" t="s">
        <v>466</v>
      </c>
      <c r="D988" t="s">
        <v>524</v>
      </c>
      <c r="E988" t="s">
        <v>730</v>
      </c>
      <c r="F988">
        <v>36</v>
      </c>
      <c r="H988" t="s">
        <v>647</v>
      </c>
      <c r="I988">
        <v>0</v>
      </c>
      <c r="J988" t="s">
        <v>10</v>
      </c>
      <c r="K988" t="str">
        <f t="shared" si="15"/>
        <v>MEKHALA-SILKAMBER CHAIN</v>
      </c>
    </row>
    <row r="989" spans="1:11" ht="15" customHeight="1" x14ac:dyDescent="0.25">
      <c r="A989" s="1">
        <v>0</v>
      </c>
      <c r="B989" s="1"/>
      <c r="C989" t="s">
        <v>1332</v>
      </c>
      <c r="D989" t="s">
        <v>1333</v>
      </c>
      <c r="E989" t="s">
        <v>9</v>
      </c>
      <c r="F989">
        <v>0</v>
      </c>
      <c r="H989" t="s">
        <v>9</v>
      </c>
      <c r="I989">
        <v>0</v>
      </c>
      <c r="J989" t="s">
        <v>9</v>
      </c>
      <c r="K989" t="str">
        <f t="shared" si="15"/>
        <v>MODE BULLION-SILMODE BULLION</v>
      </c>
    </row>
    <row r="990" spans="1:11" ht="15" customHeight="1" x14ac:dyDescent="0.25">
      <c r="A990" s="1">
        <v>5</v>
      </c>
      <c r="B990" s="1"/>
      <c r="C990" t="s">
        <v>470</v>
      </c>
      <c r="D990" t="s">
        <v>472</v>
      </c>
      <c r="E990" t="s">
        <v>877</v>
      </c>
      <c r="F990">
        <v>33</v>
      </c>
      <c r="H990" t="s">
        <v>647</v>
      </c>
      <c r="I990">
        <v>0</v>
      </c>
      <c r="J990" t="s">
        <v>10</v>
      </c>
      <c r="K990" t="str">
        <f t="shared" si="15"/>
        <v>MUKHAVATA-SILDevicha</v>
      </c>
    </row>
    <row r="991" spans="1:11" ht="15" customHeight="1" x14ac:dyDescent="0.25">
      <c r="A991" s="1">
        <v>5</v>
      </c>
      <c r="B991" s="1"/>
      <c r="C991" t="s">
        <v>470</v>
      </c>
      <c r="D991" t="s">
        <v>1334</v>
      </c>
      <c r="E991" t="s">
        <v>1335</v>
      </c>
      <c r="F991">
        <v>71</v>
      </c>
      <c r="H991" t="s">
        <v>647</v>
      </c>
      <c r="I991">
        <v>0</v>
      </c>
      <c r="J991" t="s">
        <v>10</v>
      </c>
      <c r="K991" t="str">
        <f t="shared" si="15"/>
        <v>MUKHAVATA-SILDevicha(Stone)</v>
      </c>
    </row>
    <row r="992" spans="1:11" ht="15" customHeight="1" x14ac:dyDescent="0.25">
      <c r="A992" s="1">
        <v>5</v>
      </c>
      <c r="B992" s="1"/>
      <c r="C992" t="s">
        <v>470</v>
      </c>
      <c r="D992" t="s">
        <v>471</v>
      </c>
      <c r="E992" t="s">
        <v>702</v>
      </c>
      <c r="F992">
        <v>32</v>
      </c>
      <c r="H992" t="s">
        <v>647</v>
      </c>
      <c r="I992">
        <v>0</v>
      </c>
      <c r="J992" t="s">
        <v>10</v>
      </c>
      <c r="K992" t="str">
        <f t="shared" si="15"/>
        <v>MUKHAVATA-SILNathacha</v>
      </c>
    </row>
    <row r="993" spans="1:11" ht="15" customHeight="1" x14ac:dyDescent="0.25">
      <c r="A993" s="1">
        <v>5</v>
      </c>
      <c r="B993" s="1"/>
      <c r="C993" t="s">
        <v>80</v>
      </c>
      <c r="D993" t="s">
        <v>15</v>
      </c>
      <c r="E993" t="s">
        <v>1137</v>
      </c>
      <c r="F993">
        <v>57</v>
      </c>
      <c r="H993" t="s">
        <v>647</v>
      </c>
      <c r="I993">
        <v>0</v>
      </c>
      <c r="J993" t="s">
        <v>10</v>
      </c>
      <c r="K993" t="str">
        <f t="shared" si="15"/>
        <v>MUKUT-SILCalcutti</v>
      </c>
    </row>
    <row r="994" spans="1:11" ht="15" customHeight="1" x14ac:dyDescent="0.25">
      <c r="A994" s="1">
        <v>5</v>
      </c>
      <c r="B994" s="1"/>
      <c r="C994" t="s">
        <v>80</v>
      </c>
      <c r="D994" t="s">
        <v>1336</v>
      </c>
      <c r="E994" t="s">
        <v>1137</v>
      </c>
      <c r="F994">
        <v>57</v>
      </c>
      <c r="H994" t="s">
        <v>647</v>
      </c>
      <c r="I994">
        <v>0</v>
      </c>
      <c r="J994" t="s">
        <v>10</v>
      </c>
      <c r="K994" t="str">
        <f t="shared" si="15"/>
        <v>MUKUT-SILCalcutti (g)</v>
      </c>
    </row>
    <row r="995" spans="1:11" ht="15" customHeight="1" x14ac:dyDescent="0.25">
      <c r="A995" s="1">
        <v>5</v>
      </c>
      <c r="B995" s="1"/>
      <c r="C995" t="s">
        <v>80</v>
      </c>
      <c r="D995" t="s">
        <v>19</v>
      </c>
      <c r="E995" t="s">
        <v>1137</v>
      </c>
      <c r="F995">
        <v>57</v>
      </c>
      <c r="H995" t="s">
        <v>647</v>
      </c>
      <c r="I995">
        <v>0</v>
      </c>
      <c r="J995" t="s">
        <v>10</v>
      </c>
      <c r="K995" t="str">
        <f t="shared" si="15"/>
        <v>MUKUT-SILChapil</v>
      </c>
    </row>
    <row r="996" spans="1:11" ht="15" customHeight="1" x14ac:dyDescent="0.25">
      <c r="A996" s="1">
        <v>5</v>
      </c>
      <c r="B996" s="1"/>
      <c r="C996" t="s">
        <v>80</v>
      </c>
      <c r="D996" t="s">
        <v>1337</v>
      </c>
      <c r="E996" t="s">
        <v>1137</v>
      </c>
      <c r="F996">
        <v>57</v>
      </c>
      <c r="H996" t="s">
        <v>647</v>
      </c>
      <c r="I996">
        <v>0</v>
      </c>
      <c r="J996" t="s">
        <v>10</v>
      </c>
      <c r="K996" t="str">
        <f t="shared" si="15"/>
        <v>MUKUT-SILChapil (G)</v>
      </c>
    </row>
    <row r="997" spans="1:11" ht="15" customHeight="1" x14ac:dyDescent="0.25">
      <c r="A997" s="1">
        <v>5</v>
      </c>
      <c r="B997" s="1"/>
      <c r="C997" t="s">
        <v>80</v>
      </c>
      <c r="D997" t="s">
        <v>1338</v>
      </c>
      <c r="E997" t="s">
        <v>735</v>
      </c>
      <c r="F997">
        <v>51</v>
      </c>
      <c r="H997" t="s">
        <v>647</v>
      </c>
      <c r="I997">
        <v>0</v>
      </c>
      <c r="J997" t="s">
        <v>10</v>
      </c>
      <c r="K997" t="str">
        <f t="shared" si="15"/>
        <v>MUKUT-SILGOURI MUKUT</v>
      </c>
    </row>
    <row r="998" spans="1:11" ht="15" customHeight="1" x14ac:dyDescent="0.25">
      <c r="A998" s="1">
        <v>5</v>
      </c>
      <c r="B998" s="1"/>
      <c r="C998" t="s">
        <v>80</v>
      </c>
      <c r="D998" t="s">
        <v>21</v>
      </c>
      <c r="E998" t="s">
        <v>895</v>
      </c>
      <c r="F998">
        <v>30</v>
      </c>
      <c r="H998" t="s">
        <v>647</v>
      </c>
      <c r="I998">
        <v>0</v>
      </c>
      <c r="J998" t="s">
        <v>10</v>
      </c>
      <c r="K998" t="str">
        <f t="shared" si="15"/>
        <v>MUKUT-SILOther</v>
      </c>
    </row>
    <row r="999" spans="1:11" ht="15" customHeight="1" x14ac:dyDescent="0.25">
      <c r="A999" s="1">
        <v>5</v>
      </c>
      <c r="B999" s="1"/>
      <c r="C999" t="s">
        <v>80</v>
      </c>
      <c r="D999" t="s">
        <v>81</v>
      </c>
      <c r="E999" t="s">
        <v>735</v>
      </c>
      <c r="F999">
        <v>51</v>
      </c>
      <c r="H999" t="s">
        <v>647</v>
      </c>
      <c r="I999">
        <v>0</v>
      </c>
      <c r="J999" t="s">
        <v>10</v>
      </c>
      <c r="K999" t="str">
        <f t="shared" si="15"/>
        <v>MUKUT-SILTikali</v>
      </c>
    </row>
    <row r="1000" spans="1:11" ht="15" customHeight="1" x14ac:dyDescent="0.25">
      <c r="A1000" s="1">
        <v>0</v>
      </c>
      <c r="B1000" s="1"/>
      <c r="C1000" t="s">
        <v>1339</v>
      </c>
      <c r="D1000" t="s">
        <v>670</v>
      </c>
      <c r="E1000" t="s">
        <v>9</v>
      </c>
      <c r="F1000">
        <v>0</v>
      </c>
      <c r="H1000" t="s">
        <v>9</v>
      </c>
      <c r="I1000">
        <v>0</v>
      </c>
      <c r="J1000" t="s">
        <v>9</v>
      </c>
      <c r="K1000" t="str">
        <f t="shared" si="15"/>
        <v>NECKLACE MRP-SILITALIAN</v>
      </c>
    </row>
    <row r="1001" spans="1:11" ht="15" customHeight="1" x14ac:dyDescent="0.25">
      <c r="A1001" s="1">
        <v>0</v>
      </c>
      <c r="B1001" s="1"/>
      <c r="C1001" t="s">
        <v>1340</v>
      </c>
      <c r="D1001" t="s">
        <v>1341</v>
      </c>
      <c r="E1001" t="s">
        <v>12</v>
      </c>
      <c r="F1001">
        <v>0</v>
      </c>
      <c r="H1001" t="s">
        <v>647</v>
      </c>
      <c r="I1001">
        <v>0.01</v>
      </c>
      <c r="J1001" t="s">
        <v>20</v>
      </c>
      <c r="K1001" t="str">
        <f t="shared" si="15"/>
        <v>NECKLACE-SILJp Antique</v>
      </c>
    </row>
    <row r="1002" spans="1:11" ht="15" customHeight="1" x14ac:dyDescent="0.25">
      <c r="A1002" s="1">
        <v>0</v>
      </c>
      <c r="B1002" s="1"/>
      <c r="C1002" t="s">
        <v>1340</v>
      </c>
      <c r="D1002" t="s">
        <v>1342</v>
      </c>
      <c r="E1002" t="s">
        <v>12</v>
      </c>
      <c r="F1002">
        <v>0</v>
      </c>
      <c r="H1002" t="s">
        <v>647</v>
      </c>
      <c r="I1002">
        <v>0.01</v>
      </c>
      <c r="J1002" t="s">
        <v>20</v>
      </c>
      <c r="K1002" t="str">
        <f t="shared" si="15"/>
        <v>NECKLACE-SILNECKLACE (ESENSE)</v>
      </c>
    </row>
    <row r="1003" spans="1:11" ht="15" customHeight="1" x14ac:dyDescent="0.25">
      <c r="A1003" s="1">
        <v>0</v>
      </c>
      <c r="B1003" s="1"/>
      <c r="C1003" t="s">
        <v>1340</v>
      </c>
      <c r="D1003" t="s">
        <v>1248</v>
      </c>
      <c r="E1003" t="s">
        <v>12</v>
      </c>
      <c r="F1003">
        <v>0</v>
      </c>
      <c r="H1003" t="s">
        <v>647</v>
      </c>
      <c r="I1003">
        <v>0.01</v>
      </c>
      <c r="J1003" t="s">
        <v>20</v>
      </c>
      <c r="K1003" t="str">
        <f t="shared" si="15"/>
        <v>NECKLACE-SILNECKLACE SET</v>
      </c>
    </row>
    <row r="1004" spans="1:11" ht="15" customHeight="1" x14ac:dyDescent="0.25">
      <c r="A1004" s="1">
        <v>0</v>
      </c>
      <c r="B1004" s="1"/>
      <c r="C1004" t="s">
        <v>1340</v>
      </c>
      <c r="D1004" t="s">
        <v>1343</v>
      </c>
      <c r="E1004" t="s">
        <v>12</v>
      </c>
      <c r="F1004">
        <v>0</v>
      </c>
      <c r="H1004" t="s">
        <v>647</v>
      </c>
      <c r="I1004">
        <v>0.01</v>
      </c>
      <c r="J1004" t="s">
        <v>20</v>
      </c>
      <c r="K1004" t="str">
        <f t="shared" si="15"/>
        <v>NECKLACE-SILPEARL SET</v>
      </c>
    </row>
    <row r="1005" spans="1:11" ht="15" customHeight="1" x14ac:dyDescent="0.25">
      <c r="A1005" s="1">
        <v>0</v>
      </c>
      <c r="B1005" s="1"/>
      <c r="C1005" t="s">
        <v>1340</v>
      </c>
      <c r="D1005" t="s">
        <v>1344</v>
      </c>
      <c r="E1005" t="s">
        <v>12</v>
      </c>
      <c r="F1005">
        <v>0</v>
      </c>
      <c r="H1005" t="s">
        <v>647</v>
      </c>
      <c r="I1005">
        <v>0.01</v>
      </c>
      <c r="J1005" t="s">
        <v>20</v>
      </c>
      <c r="K1005" t="str">
        <f t="shared" si="15"/>
        <v>NECKLACE-SILR P-KUNDAN</v>
      </c>
    </row>
    <row r="1006" spans="1:11" ht="15" customHeight="1" x14ac:dyDescent="0.25">
      <c r="A1006" s="1">
        <v>0</v>
      </c>
      <c r="B1006" s="1"/>
      <c r="C1006" t="s">
        <v>1340</v>
      </c>
      <c r="D1006" t="s">
        <v>676</v>
      </c>
      <c r="E1006" t="s">
        <v>12</v>
      </c>
      <c r="F1006">
        <v>0</v>
      </c>
      <c r="H1006" t="s">
        <v>647</v>
      </c>
      <c r="I1006">
        <v>0.01</v>
      </c>
      <c r="J1006" t="s">
        <v>20</v>
      </c>
      <c r="K1006" t="str">
        <f t="shared" si="15"/>
        <v>NECKLACE-SILR P-STONE</v>
      </c>
    </row>
    <row r="1007" spans="1:11" ht="15" customHeight="1" x14ac:dyDescent="0.25">
      <c r="A1007" s="1">
        <v>0</v>
      </c>
      <c r="B1007" s="1"/>
      <c r="C1007" t="s">
        <v>1340</v>
      </c>
      <c r="D1007" t="s">
        <v>1345</v>
      </c>
      <c r="E1007" t="s">
        <v>12</v>
      </c>
      <c r="F1007">
        <v>0</v>
      </c>
      <c r="H1007" t="s">
        <v>647</v>
      </c>
      <c r="I1007">
        <v>0.01</v>
      </c>
      <c r="J1007" t="s">
        <v>20</v>
      </c>
      <c r="K1007" t="str">
        <f t="shared" si="15"/>
        <v>NECKLACE-SILR P-STONE(CD)</v>
      </c>
    </row>
    <row r="1008" spans="1:11" ht="15" customHeight="1" x14ac:dyDescent="0.25">
      <c r="A1008" s="1">
        <v>0</v>
      </c>
      <c r="B1008" s="1"/>
      <c r="C1008" t="s">
        <v>1340</v>
      </c>
      <c r="D1008" t="s">
        <v>45</v>
      </c>
      <c r="E1008" t="s">
        <v>12</v>
      </c>
      <c r="F1008">
        <v>0</v>
      </c>
      <c r="H1008" t="s">
        <v>647</v>
      </c>
      <c r="I1008">
        <v>0.01</v>
      </c>
      <c r="J1008" t="s">
        <v>20</v>
      </c>
      <c r="K1008" t="str">
        <f t="shared" si="15"/>
        <v>NECKLACE-SILTHUSHI</v>
      </c>
    </row>
    <row r="1009" spans="1:11" ht="15" customHeight="1" x14ac:dyDescent="0.25">
      <c r="A1009" s="1">
        <v>0</v>
      </c>
      <c r="B1009" s="1"/>
      <c r="C1009" t="s">
        <v>1346</v>
      </c>
      <c r="D1009" t="s">
        <v>1346</v>
      </c>
      <c r="E1009" t="s">
        <v>12</v>
      </c>
      <c r="F1009">
        <v>0</v>
      </c>
      <c r="H1009" t="s">
        <v>647</v>
      </c>
      <c r="I1009">
        <v>0.01</v>
      </c>
      <c r="J1009" t="s">
        <v>20</v>
      </c>
      <c r="K1009" t="str">
        <f t="shared" si="15"/>
        <v>NEW SIL BULLION 5 PERNEW SIL BULLION 5 PER</v>
      </c>
    </row>
    <row r="1010" spans="1:11" ht="15" customHeight="1" x14ac:dyDescent="0.25">
      <c r="A1010" s="1">
        <v>0</v>
      </c>
      <c r="B1010" s="1"/>
      <c r="C1010" t="s">
        <v>1347</v>
      </c>
      <c r="D1010" t="s">
        <v>1348</v>
      </c>
      <c r="E1010" t="s">
        <v>12</v>
      </c>
      <c r="F1010">
        <v>0</v>
      </c>
      <c r="H1010" t="s">
        <v>647</v>
      </c>
      <c r="I1010">
        <v>0.01</v>
      </c>
      <c r="J1010" t="s">
        <v>20</v>
      </c>
      <c r="K1010" t="str">
        <f t="shared" si="15"/>
        <v>NOSEPIN 92.5-SILA P-NOSEPIN</v>
      </c>
    </row>
    <row r="1011" spans="1:11" ht="15" customHeight="1" x14ac:dyDescent="0.25">
      <c r="A1011" s="1">
        <v>0</v>
      </c>
      <c r="B1011" s="1"/>
      <c r="C1011" t="s">
        <v>1347</v>
      </c>
      <c r="D1011" t="s">
        <v>1349</v>
      </c>
      <c r="E1011" t="s">
        <v>12</v>
      </c>
      <c r="F1011">
        <v>0</v>
      </c>
      <c r="H1011" t="s">
        <v>647</v>
      </c>
      <c r="I1011">
        <v>0.01</v>
      </c>
      <c r="J1011" t="s">
        <v>20</v>
      </c>
      <c r="K1011" t="str">
        <f t="shared" si="15"/>
        <v>NOSEPIN 92.5-SILCOLOUR STONE</v>
      </c>
    </row>
    <row r="1012" spans="1:11" ht="15" customHeight="1" x14ac:dyDescent="0.25">
      <c r="A1012" s="1">
        <v>0</v>
      </c>
      <c r="B1012" s="1"/>
      <c r="C1012" t="s">
        <v>1347</v>
      </c>
      <c r="D1012" t="s">
        <v>1350</v>
      </c>
      <c r="E1012" t="s">
        <v>12</v>
      </c>
      <c r="F1012">
        <v>0</v>
      </c>
      <c r="H1012" t="s">
        <v>647</v>
      </c>
      <c r="I1012">
        <v>0.01</v>
      </c>
      <c r="J1012" t="s">
        <v>20</v>
      </c>
      <c r="K1012" t="str">
        <f t="shared" si="15"/>
        <v>NOSEPIN 92.5-SILMOTI</v>
      </c>
    </row>
    <row r="1013" spans="1:11" ht="15" customHeight="1" x14ac:dyDescent="0.25">
      <c r="A1013" s="1">
        <v>0</v>
      </c>
      <c r="B1013" s="1"/>
      <c r="C1013" t="s">
        <v>1347</v>
      </c>
      <c r="D1013" t="s">
        <v>76</v>
      </c>
      <c r="E1013" t="s">
        <v>12</v>
      </c>
      <c r="F1013">
        <v>0</v>
      </c>
      <c r="H1013" t="s">
        <v>647</v>
      </c>
      <c r="I1013">
        <v>0.01</v>
      </c>
      <c r="J1013" t="s">
        <v>20</v>
      </c>
      <c r="K1013" t="str">
        <f t="shared" si="15"/>
        <v>NOSEPIN 92.5-SILPLAIN</v>
      </c>
    </row>
    <row r="1014" spans="1:11" ht="15" customHeight="1" x14ac:dyDescent="0.25">
      <c r="A1014" s="1">
        <v>0</v>
      </c>
      <c r="B1014" s="1"/>
      <c r="C1014" t="s">
        <v>1347</v>
      </c>
      <c r="D1014" t="s">
        <v>1351</v>
      </c>
      <c r="E1014" t="s">
        <v>12</v>
      </c>
      <c r="F1014">
        <v>0</v>
      </c>
      <c r="H1014" t="s">
        <v>647</v>
      </c>
      <c r="I1014">
        <v>0.01</v>
      </c>
      <c r="J1014" t="s">
        <v>20</v>
      </c>
      <c r="K1014" t="str">
        <f t="shared" si="15"/>
        <v>NOSEPIN 92.5-SILSINGAL STONE</v>
      </c>
    </row>
    <row r="1015" spans="1:11" ht="15" customHeight="1" x14ac:dyDescent="0.25">
      <c r="A1015" s="1">
        <v>0</v>
      </c>
      <c r="B1015" s="1"/>
      <c r="C1015" t="s">
        <v>1352</v>
      </c>
      <c r="D1015" t="s">
        <v>1353</v>
      </c>
      <c r="E1015" t="s">
        <v>12</v>
      </c>
      <c r="F1015">
        <v>0</v>
      </c>
      <c r="H1015" t="s">
        <v>647</v>
      </c>
      <c r="I1015">
        <v>0.01</v>
      </c>
      <c r="J1015" t="s">
        <v>20</v>
      </c>
      <c r="K1015" t="str">
        <f t="shared" si="15"/>
        <v>OLD SILVER BULLION CSBullion Silver</v>
      </c>
    </row>
    <row r="1016" spans="1:11" ht="15" customHeight="1" x14ac:dyDescent="0.25">
      <c r="A1016" s="1">
        <v>0</v>
      </c>
      <c r="B1016" s="1"/>
      <c r="C1016" t="s">
        <v>1354</v>
      </c>
      <c r="D1016" t="s">
        <v>1355</v>
      </c>
      <c r="E1016" t="s">
        <v>12</v>
      </c>
      <c r="F1016">
        <v>0</v>
      </c>
      <c r="H1016" t="s">
        <v>647</v>
      </c>
      <c r="I1016">
        <v>0.01</v>
      </c>
      <c r="J1016" t="s">
        <v>20</v>
      </c>
      <c r="K1016" t="str">
        <f t="shared" si="15"/>
        <v>OLD SILVER BULLION OTHERBULLION SILVER</v>
      </c>
    </row>
    <row r="1017" spans="1:11" ht="15" customHeight="1" x14ac:dyDescent="0.25">
      <c r="A1017" s="1">
        <v>0</v>
      </c>
      <c r="B1017" s="1"/>
      <c r="C1017" t="s">
        <v>1356</v>
      </c>
      <c r="D1017" t="s">
        <v>1357</v>
      </c>
      <c r="E1017" t="s">
        <v>9</v>
      </c>
      <c r="F1017">
        <v>0</v>
      </c>
      <c r="H1017" t="s">
        <v>9</v>
      </c>
      <c r="I1017">
        <v>0</v>
      </c>
      <c r="J1017" t="s">
        <v>9</v>
      </c>
      <c r="K1017" t="str">
        <f t="shared" si="15"/>
        <v>OLD SILVER ORNAMENT CSA/C PAYAL</v>
      </c>
    </row>
    <row r="1018" spans="1:11" ht="15" customHeight="1" x14ac:dyDescent="0.25">
      <c r="A1018" s="1">
        <v>0</v>
      </c>
      <c r="B1018" s="1"/>
      <c r="C1018" t="s">
        <v>1356</v>
      </c>
      <c r="D1018" t="s">
        <v>1358</v>
      </c>
      <c r="E1018" t="s">
        <v>9</v>
      </c>
      <c r="F1018">
        <v>0</v>
      </c>
      <c r="H1018" t="s">
        <v>9</v>
      </c>
      <c r="I1018">
        <v>0</v>
      </c>
      <c r="J1018" t="s">
        <v>9</v>
      </c>
      <c r="K1018" t="str">
        <f t="shared" si="15"/>
        <v>OLD SILVER ORNAMENT CSAAMBA PAN</v>
      </c>
    </row>
    <row r="1019" spans="1:11" ht="15" customHeight="1" x14ac:dyDescent="0.25">
      <c r="A1019" s="1">
        <v>0</v>
      </c>
      <c r="B1019" s="1"/>
      <c r="C1019" t="s">
        <v>1356</v>
      </c>
      <c r="D1019" t="s">
        <v>1359</v>
      </c>
      <c r="E1019" t="s">
        <v>9</v>
      </c>
      <c r="F1019">
        <v>0</v>
      </c>
      <c r="H1019" t="s">
        <v>9</v>
      </c>
      <c r="I1019">
        <v>0</v>
      </c>
      <c r="J1019" t="s">
        <v>9</v>
      </c>
      <c r="K1019" t="str">
        <f t="shared" si="15"/>
        <v>OLD SILVER ORNAMENT CSAAPTE PAN</v>
      </c>
    </row>
    <row r="1020" spans="1:11" ht="15" customHeight="1" x14ac:dyDescent="0.25">
      <c r="A1020" s="1">
        <v>0</v>
      </c>
      <c r="B1020" s="1"/>
      <c r="C1020" t="s">
        <v>1356</v>
      </c>
      <c r="D1020" t="s">
        <v>1360</v>
      </c>
      <c r="E1020" t="s">
        <v>9</v>
      </c>
      <c r="F1020">
        <v>0</v>
      </c>
      <c r="H1020" t="s">
        <v>9</v>
      </c>
      <c r="I1020">
        <v>0</v>
      </c>
      <c r="J1020" t="s">
        <v>9</v>
      </c>
      <c r="K1020" t="str">
        <f t="shared" si="15"/>
        <v>OLD SILVER ORNAMENT CSABHISHEK PATRA</v>
      </c>
    </row>
    <row r="1021" spans="1:11" ht="15" customHeight="1" x14ac:dyDescent="0.25">
      <c r="A1021" s="1">
        <v>0</v>
      </c>
      <c r="B1021" s="1"/>
      <c r="C1021" t="s">
        <v>1356</v>
      </c>
      <c r="D1021" t="s">
        <v>1361</v>
      </c>
      <c r="E1021" t="s">
        <v>9</v>
      </c>
      <c r="F1021">
        <v>0</v>
      </c>
      <c r="H1021" t="s">
        <v>9</v>
      </c>
      <c r="I1021">
        <v>0</v>
      </c>
      <c r="J1021" t="s">
        <v>9</v>
      </c>
      <c r="K1021" t="str">
        <f t="shared" si="15"/>
        <v>OLD SILVER ORNAMENT CSAKSHATA</v>
      </c>
    </row>
    <row r="1022" spans="1:11" ht="15" customHeight="1" x14ac:dyDescent="0.25">
      <c r="A1022" s="1">
        <v>0</v>
      </c>
      <c r="B1022" s="1"/>
      <c r="C1022" t="s">
        <v>1356</v>
      </c>
      <c r="D1022" t="s">
        <v>1362</v>
      </c>
      <c r="E1022" t="s">
        <v>9</v>
      </c>
      <c r="F1022">
        <v>0</v>
      </c>
      <c r="H1022" t="s">
        <v>9</v>
      </c>
      <c r="I1022">
        <v>0</v>
      </c>
      <c r="J1022" t="s">
        <v>9</v>
      </c>
      <c r="K1022" t="str">
        <f t="shared" si="15"/>
        <v>OLD SILVER ORNAMENT CSAMBAPAAN TORAN</v>
      </c>
    </row>
    <row r="1023" spans="1:11" ht="15" customHeight="1" x14ac:dyDescent="0.25">
      <c r="A1023" s="1">
        <v>0</v>
      </c>
      <c r="B1023" s="1"/>
      <c r="C1023" t="s">
        <v>1356</v>
      </c>
      <c r="D1023" t="s">
        <v>1363</v>
      </c>
      <c r="E1023" t="s">
        <v>9</v>
      </c>
      <c r="F1023">
        <v>0</v>
      </c>
      <c r="H1023" t="s">
        <v>9</v>
      </c>
      <c r="I1023">
        <v>0</v>
      </c>
      <c r="J1023" t="s">
        <v>9</v>
      </c>
      <c r="K1023" t="str">
        <f t="shared" si="15"/>
        <v>OLD SILVER ORNAMENT CSANARKALI LAFA</v>
      </c>
    </row>
    <row r="1024" spans="1:11" ht="15" customHeight="1" x14ac:dyDescent="0.25">
      <c r="A1024" s="1">
        <v>0</v>
      </c>
      <c r="B1024" s="1"/>
      <c r="C1024" t="s">
        <v>1356</v>
      </c>
      <c r="D1024" t="s">
        <v>747</v>
      </c>
      <c r="E1024" t="s">
        <v>9</v>
      </c>
      <c r="F1024">
        <v>0</v>
      </c>
      <c r="H1024" t="s">
        <v>9</v>
      </c>
      <c r="I1024">
        <v>0</v>
      </c>
      <c r="J1024" t="s">
        <v>9</v>
      </c>
      <c r="K1024" t="str">
        <f t="shared" si="15"/>
        <v>OLD SILVER ORNAMENT CSANGUTHI</v>
      </c>
    </row>
    <row r="1025" spans="1:11" ht="15" customHeight="1" x14ac:dyDescent="0.25">
      <c r="A1025" s="1">
        <v>0</v>
      </c>
      <c r="B1025" s="1"/>
      <c r="C1025" t="s">
        <v>1356</v>
      </c>
      <c r="D1025" t="s">
        <v>1364</v>
      </c>
      <c r="E1025" t="s">
        <v>9</v>
      </c>
      <c r="F1025">
        <v>0</v>
      </c>
      <c r="H1025" t="s">
        <v>9</v>
      </c>
      <c r="I1025">
        <v>0</v>
      </c>
      <c r="J1025" t="s">
        <v>9</v>
      </c>
      <c r="K1025" t="str">
        <f t="shared" si="15"/>
        <v>OLD SILVER ORNAMENT CSASSORTED SILVER JEWLL</v>
      </c>
    </row>
    <row r="1026" spans="1:11" ht="15" customHeight="1" x14ac:dyDescent="0.25">
      <c r="A1026" s="1">
        <v>0</v>
      </c>
      <c r="B1026" s="1"/>
      <c r="C1026" t="s">
        <v>1356</v>
      </c>
      <c r="D1026" t="s">
        <v>816</v>
      </c>
      <c r="E1026" t="s">
        <v>9</v>
      </c>
      <c r="F1026">
        <v>0</v>
      </c>
      <c r="H1026" t="s">
        <v>9</v>
      </c>
      <c r="I1026">
        <v>0</v>
      </c>
      <c r="J1026" t="s">
        <v>9</v>
      </c>
      <c r="K1026" t="str">
        <f t="shared" si="15"/>
        <v>OLD SILVER ORNAMENT CSATTARDANI</v>
      </c>
    </row>
    <row r="1027" spans="1:11" ht="15" customHeight="1" x14ac:dyDescent="0.25">
      <c r="A1027" s="1">
        <v>0</v>
      </c>
      <c r="B1027" s="1"/>
      <c r="C1027" t="s">
        <v>1356</v>
      </c>
      <c r="D1027" t="s">
        <v>882</v>
      </c>
      <c r="E1027" t="s">
        <v>9</v>
      </c>
      <c r="F1027">
        <v>0</v>
      </c>
      <c r="H1027" t="s">
        <v>9</v>
      </c>
      <c r="I1027">
        <v>0</v>
      </c>
      <c r="J1027" t="s">
        <v>9</v>
      </c>
      <c r="K1027" t="str">
        <f t="shared" si="15"/>
        <v>OLD SILVER ORNAMENT CSBAJUBAND SIL</v>
      </c>
    </row>
    <row r="1028" spans="1:11" ht="15" customHeight="1" x14ac:dyDescent="0.25">
      <c r="A1028" s="1">
        <v>0</v>
      </c>
      <c r="B1028" s="1"/>
      <c r="C1028" t="s">
        <v>1356</v>
      </c>
      <c r="D1028" t="s">
        <v>1365</v>
      </c>
      <c r="E1028" t="s">
        <v>9</v>
      </c>
      <c r="F1028">
        <v>0</v>
      </c>
      <c r="H1028" t="s">
        <v>9</v>
      </c>
      <c r="I1028">
        <v>0</v>
      </c>
      <c r="J1028" t="s">
        <v>9</v>
      </c>
      <c r="K1028" t="str">
        <f t="shared" si="15"/>
        <v>OLD SILVER ORNAMENT CSBALTI</v>
      </c>
    </row>
    <row r="1029" spans="1:11" ht="15" customHeight="1" x14ac:dyDescent="0.25">
      <c r="A1029" s="1">
        <v>0</v>
      </c>
      <c r="B1029" s="1"/>
      <c r="C1029" t="s">
        <v>1356</v>
      </c>
      <c r="D1029" t="s">
        <v>1366</v>
      </c>
      <c r="E1029" t="s">
        <v>9</v>
      </c>
      <c r="F1029">
        <v>0</v>
      </c>
      <c r="H1029" t="s">
        <v>9</v>
      </c>
      <c r="I1029">
        <v>0</v>
      </c>
      <c r="J1029" t="s">
        <v>9</v>
      </c>
      <c r="K1029" t="str">
        <f t="shared" si="15"/>
        <v>OLD SILVER ORNAMENT CSBANGLES</v>
      </c>
    </row>
    <row r="1030" spans="1:11" ht="15" customHeight="1" x14ac:dyDescent="0.25">
      <c r="A1030" s="1">
        <v>0</v>
      </c>
      <c r="B1030" s="1"/>
      <c r="C1030" t="s">
        <v>1356</v>
      </c>
      <c r="D1030" t="s">
        <v>1367</v>
      </c>
      <c r="E1030" t="s">
        <v>9</v>
      </c>
      <c r="F1030">
        <v>0</v>
      </c>
      <c r="H1030" t="s">
        <v>9</v>
      </c>
      <c r="I1030">
        <v>0</v>
      </c>
      <c r="J1030" t="s">
        <v>9</v>
      </c>
      <c r="K1030" t="str">
        <f t="shared" si="15"/>
        <v>OLD SILVER ORNAMENT CSBELPAAN</v>
      </c>
    </row>
    <row r="1031" spans="1:11" ht="15" customHeight="1" x14ac:dyDescent="0.25">
      <c r="A1031" s="1">
        <v>0</v>
      </c>
      <c r="B1031" s="1"/>
      <c r="C1031" t="s">
        <v>1356</v>
      </c>
      <c r="D1031" t="s">
        <v>1368</v>
      </c>
      <c r="E1031" t="s">
        <v>9</v>
      </c>
      <c r="F1031">
        <v>0</v>
      </c>
      <c r="H1031" t="s">
        <v>9</v>
      </c>
      <c r="I1031">
        <v>0</v>
      </c>
      <c r="J1031" t="s">
        <v>9</v>
      </c>
      <c r="K1031" t="str">
        <f t="shared" si="15"/>
        <v>OLD SILVER ORNAMENT CSBHARIV ANNPURNA</v>
      </c>
    </row>
    <row r="1032" spans="1:11" ht="15" customHeight="1" x14ac:dyDescent="0.25">
      <c r="A1032" s="1">
        <v>0</v>
      </c>
      <c r="B1032" s="1"/>
      <c r="C1032" t="s">
        <v>1356</v>
      </c>
      <c r="D1032" t="s">
        <v>1011</v>
      </c>
      <c r="E1032" t="s">
        <v>9</v>
      </c>
      <c r="F1032">
        <v>0</v>
      </c>
      <c r="H1032" t="s">
        <v>9</v>
      </c>
      <c r="I1032">
        <v>0</v>
      </c>
      <c r="J1032" t="s">
        <v>9</v>
      </c>
      <c r="K1032" t="str">
        <f t="shared" si="15"/>
        <v>OLD SILVER ORNAMENT CSBHARIVMURTI</v>
      </c>
    </row>
    <row r="1033" spans="1:11" ht="15" customHeight="1" x14ac:dyDescent="0.25">
      <c r="A1033" s="1">
        <v>0</v>
      </c>
      <c r="B1033" s="1"/>
      <c r="C1033" t="s">
        <v>1356</v>
      </c>
      <c r="D1033" t="s">
        <v>653</v>
      </c>
      <c r="E1033" t="s">
        <v>9</v>
      </c>
      <c r="F1033">
        <v>0</v>
      </c>
      <c r="H1033" t="s">
        <v>9</v>
      </c>
      <c r="I1033">
        <v>0</v>
      </c>
      <c r="J1033" t="s">
        <v>9</v>
      </c>
      <c r="K1033" t="str">
        <f t="shared" ref="K1033:K1096" si="16">C1033&amp;D1033</f>
        <v>OLD SILVER ORNAMENT CSBICHAVE</v>
      </c>
    </row>
    <row r="1034" spans="1:11" ht="15" customHeight="1" x14ac:dyDescent="0.25">
      <c r="A1034" s="1">
        <v>0</v>
      </c>
      <c r="B1034" s="1"/>
      <c r="C1034" t="s">
        <v>1356</v>
      </c>
      <c r="D1034" t="s">
        <v>1369</v>
      </c>
      <c r="E1034" t="s">
        <v>9</v>
      </c>
      <c r="F1034">
        <v>0</v>
      </c>
      <c r="H1034" t="s">
        <v>9</v>
      </c>
      <c r="I1034">
        <v>0</v>
      </c>
      <c r="J1034" t="s">
        <v>9</v>
      </c>
      <c r="K1034" t="str">
        <f t="shared" si="16"/>
        <v>OLD SILVER ORNAMENT CSBIND SIL</v>
      </c>
    </row>
    <row r="1035" spans="1:11" ht="15" customHeight="1" x14ac:dyDescent="0.25">
      <c r="A1035" s="1">
        <v>0</v>
      </c>
      <c r="B1035" s="1"/>
      <c r="C1035" t="s">
        <v>1356</v>
      </c>
      <c r="D1035" t="s">
        <v>1370</v>
      </c>
      <c r="E1035" t="s">
        <v>9</v>
      </c>
      <c r="F1035">
        <v>0</v>
      </c>
      <c r="H1035" t="s">
        <v>9</v>
      </c>
      <c r="I1035">
        <v>0</v>
      </c>
      <c r="J1035" t="s">
        <v>9</v>
      </c>
      <c r="K1035" t="str">
        <f t="shared" si="16"/>
        <v>OLD SILVER ORNAMENT CSBINDALI SIL</v>
      </c>
    </row>
    <row r="1036" spans="1:11" ht="15" customHeight="1" x14ac:dyDescent="0.25">
      <c r="A1036" s="1">
        <v>0</v>
      </c>
      <c r="B1036" s="1"/>
      <c r="C1036" t="s">
        <v>1356</v>
      </c>
      <c r="D1036" t="s">
        <v>1371</v>
      </c>
      <c r="E1036" t="s">
        <v>9</v>
      </c>
      <c r="F1036">
        <v>0</v>
      </c>
      <c r="H1036" t="s">
        <v>9</v>
      </c>
      <c r="I1036">
        <v>0</v>
      </c>
      <c r="J1036" t="s">
        <v>9</v>
      </c>
      <c r="K1036" t="str">
        <f t="shared" si="16"/>
        <v>OLD SILVER ORNAMENT CSBONDALE</v>
      </c>
    </row>
    <row r="1037" spans="1:11" ht="15" customHeight="1" x14ac:dyDescent="0.25">
      <c r="A1037" s="1">
        <v>0</v>
      </c>
      <c r="B1037" s="1"/>
      <c r="C1037" t="s">
        <v>1356</v>
      </c>
      <c r="D1037" t="s">
        <v>819</v>
      </c>
      <c r="E1037" t="s">
        <v>9</v>
      </c>
      <c r="F1037">
        <v>0</v>
      </c>
      <c r="H1037" t="s">
        <v>9</v>
      </c>
      <c r="I1037">
        <v>0</v>
      </c>
      <c r="J1037" t="s">
        <v>9</v>
      </c>
      <c r="K1037" t="str">
        <f t="shared" si="16"/>
        <v>OLD SILVER ORNAMENT CSBOWL</v>
      </c>
    </row>
    <row r="1038" spans="1:11" ht="15" customHeight="1" x14ac:dyDescent="0.25">
      <c r="A1038" s="1">
        <v>0</v>
      </c>
      <c r="B1038" s="1"/>
      <c r="C1038" t="s">
        <v>1356</v>
      </c>
      <c r="D1038" t="s">
        <v>1372</v>
      </c>
      <c r="E1038" t="s">
        <v>9</v>
      </c>
      <c r="F1038">
        <v>0</v>
      </c>
      <c r="H1038" t="s">
        <v>9</v>
      </c>
      <c r="I1038">
        <v>0</v>
      </c>
      <c r="J1038" t="s">
        <v>9</v>
      </c>
      <c r="K1038" t="str">
        <f t="shared" si="16"/>
        <v>OLD SILVER ORNAMENT CSBRASLATA</v>
      </c>
    </row>
    <row r="1039" spans="1:11" ht="15" customHeight="1" x14ac:dyDescent="0.25">
      <c r="A1039" s="1">
        <v>0</v>
      </c>
      <c r="B1039" s="1"/>
      <c r="C1039" t="s">
        <v>1356</v>
      </c>
      <c r="D1039" t="s">
        <v>1373</v>
      </c>
      <c r="E1039" t="s">
        <v>9</v>
      </c>
      <c r="F1039">
        <v>0</v>
      </c>
      <c r="H1039" t="s">
        <v>9</v>
      </c>
      <c r="I1039">
        <v>0</v>
      </c>
      <c r="J1039" t="s">
        <v>9</v>
      </c>
      <c r="K1039" t="str">
        <f t="shared" si="16"/>
        <v>OLD SILVER ORNAMENT CSBULLION SIL</v>
      </c>
    </row>
    <row r="1040" spans="1:11" ht="15" customHeight="1" x14ac:dyDescent="0.25">
      <c r="A1040" s="1">
        <v>0</v>
      </c>
      <c r="B1040" s="1"/>
      <c r="C1040" t="s">
        <v>1356</v>
      </c>
      <c r="D1040" t="s">
        <v>1374</v>
      </c>
      <c r="E1040" t="s">
        <v>9</v>
      </c>
      <c r="F1040">
        <v>0</v>
      </c>
      <c r="H1040" t="s">
        <v>9</v>
      </c>
      <c r="I1040">
        <v>0</v>
      </c>
      <c r="J1040" t="s">
        <v>9</v>
      </c>
      <c r="K1040" t="str">
        <f t="shared" si="16"/>
        <v>OLD SILVER ORNAMENT CSBULLION SILSILVER LOOSE</v>
      </c>
    </row>
    <row r="1041" spans="1:11" ht="15" customHeight="1" x14ac:dyDescent="0.25">
      <c r="A1041" s="1">
        <v>0</v>
      </c>
      <c r="B1041" s="1"/>
      <c r="C1041" t="s">
        <v>1356</v>
      </c>
      <c r="D1041" t="s">
        <v>1375</v>
      </c>
      <c r="E1041" t="s">
        <v>9</v>
      </c>
      <c r="F1041">
        <v>0</v>
      </c>
      <c r="H1041" t="s">
        <v>9</v>
      </c>
      <c r="I1041">
        <v>0</v>
      </c>
      <c r="J1041" t="s">
        <v>9</v>
      </c>
      <c r="K1041" t="str">
        <f t="shared" si="16"/>
        <v>OLD SILVER ORNAMENT CSBULLION TUKADA</v>
      </c>
    </row>
    <row r="1042" spans="1:11" ht="15" customHeight="1" x14ac:dyDescent="0.25">
      <c r="A1042" s="1">
        <v>0</v>
      </c>
      <c r="B1042" s="1"/>
      <c r="C1042" t="s">
        <v>1356</v>
      </c>
      <c r="D1042" t="s">
        <v>1376</v>
      </c>
      <c r="E1042" t="s">
        <v>9</v>
      </c>
      <c r="F1042">
        <v>0</v>
      </c>
      <c r="H1042" t="s">
        <v>9</v>
      </c>
      <c r="I1042">
        <v>0</v>
      </c>
      <c r="J1042" t="s">
        <v>9</v>
      </c>
      <c r="K1042" t="str">
        <f t="shared" si="16"/>
        <v>OLD SILVER ORNAMENT CSCHAAP</v>
      </c>
    </row>
    <row r="1043" spans="1:11" ht="15" customHeight="1" x14ac:dyDescent="0.25">
      <c r="A1043" s="1">
        <v>0</v>
      </c>
      <c r="B1043" s="1"/>
      <c r="C1043" t="s">
        <v>1356</v>
      </c>
      <c r="D1043" t="s">
        <v>13</v>
      </c>
      <c r="E1043" t="s">
        <v>1377</v>
      </c>
      <c r="F1043">
        <v>17.5</v>
      </c>
      <c r="H1043" t="s">
        <v>647</v>
      </c>
      <c r="I1043">
        <v>0</v>
      </c>
      <c r="J1043" t="s">
        <v>10</v>
      </c>
      <c r="K1043" t="str">
        <f t="shared" si="16"/>
        <v>OLD SILVER ORNAMENT CSCHAIN</v>
      </c>
    </row>
    <row r="1044" spans="1:11" ht="15" customHeight="1" x14ac:dyDescent="0.25">
      <c r="A1044" s="1">
        <v>0</v>
      </c>
      <c r="B1044" s="1"/>
      <c r="C1044" t="s">
        <v>1356</v>
      </c>
      <c r="D1044" t="s">
        <v>1378</v>
      </c>
      <c r="E1044" t="s">
        <v>9</v>
      </c>
      <c r="F1044">
        <v>0</v>
      </c>
      <c r="H1044" t="s">
        <v>9</v>
      </c>
      <c r="I1044">
        <v>0</v>
      </c>
      <c r="J1044" t="s">
        <v>9</v>
      </c>
      <c r="K1044" t="str">
        <f t="shared" si="16"/>
        <v>OLD SILVER ORNAMENT CSCHALLA</v>
      </c>
    </row>
    <row r="1045" spans="1:11" ht="15" customHeight="1" x14ac:dyDescent="0.25">
      <c r="A1045" s="1">
        <v>0</v>
      </c>
      <c r="B1045" s="1"/>
      <c r="C1045" t="s">
        <v>1356</v>
      </c>
      <c r="D1045" t="s">
        <v>1379</v>
      </c>
      <c r="E1045" t="s">
        <v>9</v>
      </c>
      <c r="F1045">
        <v>0</v>
      </c>
      <c r="H1045" t="s">
        <v>9</v>
      </c>
      <c r="I1045">
        <v>0</v>
      </c>
      <c r="J1045" t="s">
        <v>9</v>
      </c>
      <c r="K1045" t="str">
        <f t="shared" si="16"/>
        <v>OLD SILVER ORNAMENT CSCHAMCHE</v>
      </c>
    </row>
    <row r="1046" spans="1:11" ht="15" customHeight="1" x14ac:dyDescent="0.25">
      <c r="A1046" s="1">
        <v>0</v>
      </c>
      <c r="B1046" s="1"/>
      <c r="C1046" t="s">
        <v>1356</v>
      </c>
      <c r="D1046" t="s">
        <v>1015</v>
      </c>
      <c r="E1046" t="s">
        <v>9</v>
      </c>
      <c r="F1046">
        <v>0</v>
      </c>
      <c r="H1046" t="s">
        <v>9</v>
      </c>
      <c r="I1046">
        <v>0</v>
      </c>
      <c r="J1046" t="s">
        <v>9</v>
      </c>
      <c r="K1046" t="str">
        <f t="shared" si="16"/>
        <v>OLD SILVER ORNAMENT CSCHATRA</v>
      </c>
    </row>
    <row r="1047" spans="1:11" ht="15" customHeight="1" x14ac:dyDescent="0.25">
      <c r="A1047" s="1">
        <v>0</v>
      </c>
      <c r="B1047" s="1"/>
      <c r="C1047" t="s">
        <v>1356</v>
      </c>
      <c r="D1047" t="s">
        <v>1380</v>
      </c>
      <c r="E1047" t="s">
        <v>9</v>
      </c>
      <c r="F1047">
        <v>0</v>
      </c>
      <c r="H1047" t="s">
        <v>9</v>
      </c>
      <c r="I1047">
        <v>0</v>
      </c>
      <c r="J1047" t="s">
        <v>9</v>
      </c>
      <c r="K1047" t="str">
        <f t="shared" si="16"/>
        <v>OLD SILVER ORNAMENT CSCHIRAG</v>
      </c>
    </row>
    <row r="1048" spans="1:11" ht="15" customHeight="1" x14ac:dyDescent="0.25">
      <c r="A1048" s="1">
        <v>0</v>
      </c>
      <c r="B1048" s="1"/>
      <c r="C1048" t="s">
        <v>1356</v>
      </c>
      <c r="D1048" t="s">
        <v>1381</v>
      </c>
      <c r="E1048" t="s">
        <v>9</v>
      </c>
      <c r="F1048">
        <v>0</v>
      </c>
      <c r="H1048" t="s">
        <v>9</v>
      </c>
      <c r="I1048">
        <v>0</v>
      </c>
      <c r="J1048" t="s">
        <v>9</v>
      </c>
      <c r="K1048" t="str">
        <f t="shared" si="16"/>
        <v>OLD SILVER ORNAMENT CSCHOKI SET</v>
      </c>
    </row>
    <row r="1049" spans="1:11" ht="15" customHeight="1" x14ac:dyDescent="0.25">
      <c r="A1049" s="1">
        <v>0</v>
      </c>
      <c r="B1049" s="1"/>
      <c r="C1049" t="s">
        <v>1356</v>
      </c>
      <c r="D1049" t="s">
        <v>1382</v>
      </c>
      <c r="E1049" t="s">
        <v>9</v>
      </c>
      <c r="F1049">
        <v>0</v>
      </c>
      <c r="H1049" t="s">
        <v>9</v>
      </c>
      <c r="I1049">
        <v>0</v>
      </c>
      <c r="J1049" t="s">
        <v>9</v>
      </c>
      <c r="K1049" t="str">
        <f t="shared" si="16"/>
        <v>OLD SILVER ORNAMENT CSCHORSA</v>
      </c>
    </row>
    <row r="1050" spans="1:11" ht="15" customHeight="1" x14ac:dyDescent="0.25">
      <c r="A1050" s="1">
        <v>0</v>
      </c>
      <c r="B1050" s="1"/>
      <c r="C1050" t="s">
        <v>1356</v>
      </c>
      <c r="D1050" t="s">
        <v>1383</v>
      </c>
      <c r="E1050" t="s">
        <v>9</v>
      </c>
      <c r="F1050">
        <v>0</v>
      </c>
      <c r="H1050" t="s">
        <v>9</v>
      </c>
      <c r="I1050">
        <v>0</v>
      </c>
      <c r="J1050" t="s">
        <v>9</v>
      </c>
      <c r="K1050" t="str">
        <f t="shared" si="16"/>
        <v>OLD SILVER ORNAMENT CSCHURA(SIL)</v>
      </c>
    </row>
    <row r="1051" spans="1:11" ht="15" customHeight="1" x14ac:dyDescent="0.25">
      <c r="A1051" s="1">
        <v>0</v>
      </c>
      <c r="B1051" s="1"/>
      <c r="C1051" t="s">
        <v>1356</v>
      </c>
      <c r="D1051" t="s">
        <v>1384</v>
      </c>
      <c r="E1051" t="s">
        <v>9</v>
      </c>
      <c r="F1051">
        <v>0</v>
      </c>
      <c r="H1051" t="s">
        <v>9</v>
      </c>
      <c r="I1051">
        <v>0</v>
      </c>
      <c r="J1051" t="s">
        <v>9</v>
      </c>
      <c r="K1051" t="str">
        <f t="shared" si="16"/>
        <v>OLD SILVER ORNAMENT CSCOIN SIL</v>
      </c>
    </row>
    <row r="1052" spans="1:11" ht="15" customHeight="1" x14ac:dyDescent="0.25">
      <c r="A1052" s="1">
        <v>0</v>
      </c>
      <c r="B1052" s="1"/>
      <c r="C1052" t="s">
        <v>1356</v>
      </c>
      <c r="D1052" t="s">
        <v>1020</v>
      </c>
      <c r="E1052" t="s">
        <v>9</v>
      </c>
      <c r="F1052">
        <v>0</v>
      </c>
      <c r="H1052" t="s">
        <v>9</v>
      </c>
      <c r="I1052">
        <v>0</v>
      </c>
      <c r="J1052" t="s">
        <v>9</v>
      </c>
      <c r="K1052" t="str">
        <f t="shared" si="16"/>
        <v>OLD SILVER ORNAMENT CSDABI</v>
      </c>
    </row>
    <row r="1053" spans="1:11" ht="15" customHeight="1" x14ac:dyDescent="0.25">
      <c r="A1053" s="1">
        <v>0</v>
      </c>
      <c r="B1053" s="1"/>
      <c r="C1053" t="s">
        <v>1356</v>
      </c>
      <c r="D1053" t="s">
        <v>1385</v>
      </c>
      <c r="E1053" t="s">
        <v>9</v>
      </c>
      <c r="F1053">
        <v>0</v>
      </c>
      <c r="H1053" t="s">
        <v>9</v>
      </c>
      <c r="I1053">
        <v>0</v>
      </c>
      <c r="J1053" t="s">
        <v>9</v>
      </c>
      <c r="K1053" t="str">
        <f t="shared" si="16"/>
        <v>OLD SILVER ORNAMENT CSDEVACHE TAAK</v>
      </c>
    </row>
    <row r="1054" spans="1:11" ht="15" customHeight="1" x14ac:dyDescent="0.25">
      <c r="A1054" s="1">
        <v>0</v>
      </c>
      <c r="B1054" s="1"/>
      <c r="C1054" t="s">
        <v>1356</v>
      </c>
      <c r="D1054" t="s">
        <v>1386</v>
      </c>
      <c r="E1054" t="s">
        <v>9</v>
      </c>
      <c r="F1054">
        <v>0</v>
      </c>
      <c r="H1054" t="s">
        <v>9</v>
      </c>
      <c r="I1054">
        <v>0</v>
      </c>
      <c r="J1054" t="s">
        <v>9</v>
      </c>
      <c r="K1054" t="str">
        <f t="shared" si="16"/>
        <v>OLD SILVER ORNAMENT CSDEVDAS NIRANJAN</v>
      </c>
    </row>
    <row r="1055" spans="1:11" ht="15" customHeight="1" x14ac:dyDescent="0.25">
      <c r="A1055" s="1">
        <v>0</v>
      </c>
      <c r="B1055" s="1"/>
      <c r="C1055" t="s">
        <v>1356</v>
      </c>
      <c r="D1055" t="s">
        <v>1387</v>
      </c>
      <c r="E1055" t="s">
        <v>9</v>
      </c>
      <c r="F1055">
        <v>0</v>
      </c>
      <c r="H1055" t="s">
        <v>9</v>
      </c>
      <c r="I1055">
        <v>0</v>
      </c>
      <c r="J1055" t="s">
        <v>9</v>
      </c>
      <c r="K1055" t="str">
        <f t="shared" si="16"/>
        <v>OLD SILVER ORNAMENT CSDORLA SIL</v>
      </c>
    </row>
    <row r="1056" spans="1:11" ht="15" customHeight="1" x14ac:dyDescent="0.25">
      <c r="A1056" s="1">
        <v>0</v>
      </c>
      <c r="B1056" s="1"/>
      <c r="C1056" t="s">
        <v>1356</v>
      </c>
      <c r="D1056" t="s">
        <v>1388</v>
      </c>
      <c r="E1056" t="s">
        <v>9</v>
      </c>
      <c r="F1056">
        <v>0</v>
      </c>
      <c r="H1056" t="s">
        <v>9</v>
      </c>
      <c r="I1056">
        <v>0</v>
      </c>
      <c r="J1056" t="s">
        <v>9</v>
      </c>
      <c r="K1056" t="str">
        <f t="shared" si="16"/>
        <v>OLD SILVER ORNAMENT CSDUI TOPS</v>
      </c>
    </row>
    <row r="1057" spans="1:11" ht="15" customHeight="1" x14ac:dyDescent="0.25">
      <c r="A1057" s="1">
        <v>0</v>
      </c>
      <c r="B1057" s="1"/>
      <c r="C1057" t="s">
        <v>1356</v>
      </c>
      <c r="D1057" t="s">
        <v>1389</v>
      </c>
      <c r="E1057" t="s">
        <v>9</v>
      </c>
      <c r="F1057">
        <v>0</v>
      </c>
      <c r="H1057" t="s">
        <v>9</v>
      </c>
      <c r="I1057">
        <v>0</v>
      </c>
      <c r="J1057" t="s">
        <v>9</v>
      </c>
      <c r="K1057" t="str">
        <f t="shared" si="16"/>
        <v>OLD SILVER ORNAMENT CSDURVA HAR</v>
      </c>
    </row>
    <row r="1058" spans="1:11" ht="15" customHeight="1" x14ac:dyDescent="0.25">
      <c r="A1058" s="1">
        <v>0</v>
      </c>
      <c r="B1058" s="1"/>
      <c r="C1058" t="s">
        <v>1356</v>
      </c>
      <c r="D1058" t="s">
        <v>1390</v>
      </c>
      <c r="E1058" t="s">
        <v>9</v>
      </c>
      <c r="F1058">
        <v>0</v>
      </c>
      <c r="H1058" t="s">
        <v>9</v>
      </c>
      <c r="I1058">
        <v>0</v>
      </c>
      <c r="J1058" t="s">
        <v>9</v>
      </c>
      <c r="K1058" t="str">
        <f t="shared" si="16"/>
        <v>OLD SILVER ORNAMENT CSDURVA SIL</v>
      </c>
    </row>
    <row r="1059" spans="1:11" ht="15" customHeight="1" x14ac:dyDescent="0.25">
      <c r="A1059" s="1">
        <v>0</v>
      </c>
      <c r="B1059" s="1"/>
      <c r="C1059" t="s">
        <v>1356</v>
      </c>
      <c r="D1059" t="s">
        <v>1391</v>
      </c>
      <c r="E1059" t="s">
        <v>9</v>
      </c>
      <c r="F1059">
        <v>0</v>
      </c>
      <c r="H1059" t="s">
        <v>9</v>
      </c>
      <c r="I1059">
        <v>0</v>
      </c>
      <c r="J1059" t="s">
        <v>9</v>
      </c>
      <c r="K1059" t="str">
        <f t="shared" si="16"/>
        <v>OLD SILVER ORNAMENT CSGANDH THALI</v>
      </c>
    </row>
    <row r="1060" spans="1:11" ht="15" customHeight="1" x14ac:dyDescent="0.25">
      <c r="A1060" s="1">
        <v>0</v>
      </c>
      <c r="B1060" s="1"/>
      <c r="C1060" t="s">
        <v>1356</v>
      </c>
      <c r="D1060" t="s">
        <v>1392</v>
      </c>
      <c r="E1060" t="s">
        <v>9</v>
      </c>
      <c r="F1060">
        <v>0</v>
      </c>
      <c r="H1060" t="s">
        <v>9</v>
      </c>
      <c r="I1060">
        <v>0</v>
      </c>
      <c r="J1060" t="s">
        <v>9</v>
      </c>
      <c r="K1060" t="str">
        <f t="shared" si="16"/>
        <v>OLD SILVER ORNAMENT CSGHANTI</v>
      </c>
    </row>
    <row r="1061" spans="1:11" ht="15" customHeight="1" x14ac:dyDescent="0.25">
      <c r="A1061" s="1">
        <v>0</v>
      </c>
      <c r="B1061" s="1"/>
      <c r="C1061" t="s">
        <v>1356</v>
      </c>
      <c r="D1061" t="s">
        <v>831</v>
      </c>
      <c r="E1061" t="s">
        <v>9</v>
      </c>
      <c r="F1061">
        <v>0</v>
      </c>
      <c r="H1061" t="s">
        <v>9</v>
      </c>
      <c r="I1061">
        <v>0</v>
      </c>
      <c r="J1061" t="s">
        <v>9</v>
      </c>
      <c r="K1061" t="str">
        <f t="shared" si="16"/>
        <v>OLD SILVER ORNAMENT CSGHEELOTI</v>
      </c>
    </row>
    <row r="1062" spans="1:11" ht="15" customHeight="1" x14ac:dyDescent="0.25">
      <c r="A1062" s="1">
        <v>0</v>
      </c>
      <c r="B1062" s="1"/>
      <c r="C1062" t="s">
        <v>1356</v>
      </c>
      <c r="D1062" t="s">
        <v>51</v>
      </c>
      <c r="E1062" t="s">
        <v>9</v>
      </c>
      <c r="F1062">
        <v>0</v>
      </c>
      <c r="H1062" t="s">
        <v>9</v>
      </c>
      <c r="I1062">
        <v>0</v>
      </c>
      <c r="J1062" t="s">
        <v>9</v>
      </c>
      <c r="K1062" t="str">
        <f t="shared" si="16"/>
        <v>OLD SILVER ORNAMENT CSGHODA</v>
      </c>
    </row>
    <row r="1063" spans="1:11" ht="15" customHeight="1" x14ac:dyDescent="0.25">
      <c r="A1063" s="1">
        <v>0</v>
      </c>
      <c r="B1063" s="1"/>
      <c r="C1063" t="s">
        <v>1356</v>
      </c>
      <c r="D1063" t="s">
        <v>1393</v>
      </c>
      <c r="E1063" t="s">
        <v>1394</v>
      </c>
      <c r="F1063">
        <v>16.5</v>
      </c>
      <c r="H1063" t="s">
        <v>647</v>
      </c>
      <c r="I1063">
        <v>0</v>
      </c>
      <c r="J1063" t="s">
        <v>10</v>
      </c>
      <c r="K1063" t="str">
        <f t="shared" si="16"/>
        <v>OLD SILVER ORNAMENT CSGHUNGARU</v>
      </c>
    </row>
    <row r="1064" spans="1:11" ht="15" customHeight="1" x14ac:dyDescent="0.25">
      <c r="A1064" s="1">
        <v>0</v>
      </c>
      <c r="B1064" s="1"/>
      <c r="C1064" t="s">
        <v>1356</v>
      </c>
      <c r="D1064" t="s">
        <v>1395</v>
      </c>
      <c r="E1064" t="s">
        <v>9</v>
      </c>
      <c r="F1064">
        <v>0</v>
      </c>
      <c r="H1064" t="s">
        <v>9</v>
      </c>
      <c r="I1064">
        <v>0</v>
      </c>
      <c r="J1064" t="s">
        <v>9</v>
      </c>
      <c r="K1064" t="str">
        <f t="shared" si="16"/>
        <v>OLD SILVER ORNAMENT CSGLASS</v>
      </c>
    </row>
    <row r="1065" spans="1:11" ht="15" customHeight="1" x14ac:dyDescent="0.25">
      <c r="A1065" s="1">
        <v>0</v>
      </c>
      <c r="B1065" s="1"/>
      <c r="C1065" t="s">
        <v>1356</v>
      </c>
      <c r="D1065" t="s">
        <v>1396</v>
      </c>
      <c r="E1065" t="s">
        <v>9</v>
      </c>
      <c r="F1065">
        <v>0</v>
      </c>
      <c r="H1065" t="s">
        <v>9</v>
      </c>
      <c r="I1065">
        <v>0</v>
      </c>
      <c r="J1065" t="s">
        <v>9</v>
      </c>
      <c r="K1065" t="str">
        <f t="shared" si="16"/>
        <v>OLD SILVER ORNAMENT CSGUJRATI GADU</v>
      </c>
    </row>
    <row r="1066" spans="1:11" ht="15" customHeight="1" x14ac:dyDescent="0.25">
      <c r="A1066" s="1">
        <v>0</v>
      </c>
      <c r="B1066" s="1"/>
      <c r="C1066" t="s">
        <v>1356</v>
      </c>
      <c r="D1066" t="s">
        <v>1397</v>
      </c>
      <c r="E1066" t="s">
        <v>9</v>
      </c>
      <c r="F1066">
        <v>0</v>
      </c>
      <c r="H1066" t="s">
        <v>9</v>
      </c>
      <c r="I1066">
        <v>0</v>
      </c>
      <c r="J1066" t="s">
        <v>9</v>
      </c>
      <c r="K1066" t="str">
        <f t="shared" si="16"/>
        <v>OLD SILVER ORNAMENT CSGULABDANI</v>
      </c>
    </row>
    <row r="1067" spans="1:11" ht="15" customHeight="1" x14ac:dyDescent="0.25">
      <c r="A1067" s="1">
        <v>0</v>
      </c>
      <c r="B1067" s="1"/>
      <c r="C1067" t="s">
        <v>1356</v>
      </c>
      <c r="D1067" t="s">
        <v>171</v>
      </c>
      <c r="E1067" t="s">
        <v>9</v>
      </c>
      <c r="F1067">
        <v>0</v>
      </c>
      <c r="H1067" t="s">
        <v>9</v>
      </c>
      <c r="I1067">
        <v>0</v>
      </c>
      <c r="J1067" t="s">
        <v>9</v>
      </c>
      <c r="K1067" t="str">
        <f t="shared" si="16"/>
        <v>OLD SILVER ORNAMENT CSHAJARO</v>
      </c>
    </row>
    <row r="1068" spans="1:11" ht="15" customHeight="1" x14ac:dyDescent="0.25">
      <c r="A1068" s="1">
        <v>0</v>
      </c>
      <c r="B1068" s="1"/>
      <c r="C1068" t="s">
        <v>1356</v>
      </c>
      <c r="D1068" t="s">
        <v>1398</v>
      </c>
      <c r="E1068" t="s">
        <v>9</v>
      </c>
      <c r="F1068">
        <v>0</v>
      </c>
      <c r="H1068" t="s">
        <v>9</v>
      </c>
      <c r="I1068">
        <v>0</v>
      </c>
      <c r="J1068" t="s">
        <v>9</v>
      </c>
      <c r="K1068" t="str">
        <f t="shared" si="16"/>
        <v>OLD SILVER ORNAMENT CSHAR</v>
      </c>
    </row>
    <row r="1069" spans="1:11" ht="15" customHeight="1" x14ac:dyDescent="0.25">
      <c r="A1069" s="1">
        <v>0</v>
      </c>
      <c r="B1069" s="1"/>
      <c r="C1069" t="s">
        <v>1356</v>
      </c>
      <c r="D1069" t="s">
        <v>1399</v>
      </c>
      <c r="E1069" t="s">
        <v>9</v>
      </c>
      <c r="F1069">
        <v>0</v>
      </c>
      <c r="H1069" t="s">
        <v>9</v>
      </c>
      <c r="I1069">
        <v>0</v>
      </c>
      <c r="J1069" t="s">
        <v>9</v>
      </c>
      <c r="K1069" t="str">
        <f t="shared" si="16"/>
        <v>OLD SILVER ORNAMENT CSINTERBRANCH ORNAMENTS (SIL)</v>
      </c>
    </row>
    <row r="1070" spans="1:11" ht="15" customHeight="1" x14ac:dyDescent="0.25">
      <c r="A1070" s="1">
        <v>0</v>
      </c>
      <c r="B1070" s="1"/>
      <c r="C1070" t="s">
        <v>1356</v>
      </c>
      <c r="D1070" t="s">
        <v>1400</v>
      </c>
      <c r="E1070" t="s">
        <v>9</v>
      </c>
      <c r="F1070">
        <v>0</v>
      </c>
      <c r="H1070" t="s">
        <v>9</v>
      </c>
      <c r="I1070">
        <v>0</v>
      </c>
      <c r="J1070" t="s">
        <v>9</v>
      </c>
      <c r="K1070" t="str">
        <f t="shared" si="16"/>
        <v>OLD SILVER ORNAMENT CSJAG</v>
      </c>
    </row>
    <row r="1071" spans="1:11" ht="15" customHeight="1" x14ac:dyDescent="0.25">
      <c r="A1071" s="1">
        <v>0</v>
      </c>
      <c r="B1071" s="1"/>
      <c r="C1071" t="s">
        <v>1356</v>
      </c>
      <c r="D1071" t="s">
        <v>566</v>
      </c>
      <c r="E1071" t="s">
        <v>9</v>
      </c>
      <c r="F1071">
        <v>0</v>
      </c>
      <c r="H1071" t="s">
        <v>9</v>
      </c>
      <c r="I1071">
        <v>0</v>
      </c>
      <c r="J1071" t="s">
        <v>9</v>
      </c>
      <c r="K1071" t="str">
        <f t="shared" si="16"/>
        <v>OLD SILVER ORNAMENT CSJANVE</v>
      </c>
    </row>
    <row r="1072" spans="1:11" ht="15" customHeight="1" x14ac:dyDescent="0.25">
      <c r="A1072" s="1">
        <v>0</v>
      </c>
      <c r="B1072" s="1"/>
      <c r="C1072" t="s">
        <v>1356</v>
      </c>
      <c r="D1072" t="s">
        <v>1401</v>
      </c>
      <c r="E1072" t="s">
        <v>9</v>
      </c>
      <c r="F1072">
        <v>0</v>
      </c>
      <c r="H1072" t="s">
        <v>9</v>
      </c>
      <c r="I1072">
        <v>0</v>
      </c>
      <c r="J1072" t="s">
        <v>9</v>
      </c>
      <c r="K1072" t="str">
        <f t="shared" si="16"/>
        <v>OLD SILVER ORNAMENT CSJAPMAAL-337</v>
      </c>
    </row>
    <row r="1073" spans="1:11" ht="15" customHeight="1" x14ac:dyDescent="0.25">
      <c r="A1073" s="1">
        <v>0</v>
      </c>
      <c r="B1073" s="1"/>
      <c r="C1073" t="s">
        <v>1356</v>
      </c>
      <c r="D1073" t="s">
        <v>1402</v>
      </c>
      <c r="E1073" t="s">
        <v>9</v>
      </c>
      <c r="F1073">
        <v>0</v>
      </c>
      <c r="H1073" t="s">
        <v>9</v>
      </c>
      <c r="I1073">
        <v>0</v>
      </c>
      <c r="J1073" t="s">
        <v>9</v>
      </c>
      <c r="K1073" t="str">
        <f t="shared" si="16"/>
        <v>OLD SILVER ORNAMENT CSJASWAND HAR</v>
      </c>
    </row>
    <row r="1074" spans="1:11" ht="15" customHeight="1" x14ac:dyDescent="0.25">
      <c r="A1074" s="1">
        <v>0</v>
      </c>
      <c r="B1074" s="1"/>
      <c r="C1074" t="s">
        <v>1356</v>
      </c>
      <c r="D1074" t="s">
        <v>568</v>
      </c>
      <c r="E1074" t="s">
        <v>9</v>
      </c>
      <c r="F1074">
        <v>0</v>
      </c>
      <c r="H1074" t="s">
        <v>9</v>
      </c>
      <c r="I1074">
        <v>0</v>
      </c>
      <c r="J1074" t="s">
        <v>9</v>
      </c>
      <c r="K1074" t="str">
        <f t="shared" si="16"/>
        <v>OLD SILVER ORNAMENT CSJASWAND PHOOL</v>
      </c>
    </row>
    <row r="1075" spans="1:11" ht="15" customHeight="1" x14ac:dyDescent="0.25">
      <c r="A1075" s="1">
        <v>0</v>
      </c>
      <c r="B1075" s="1"/>
      <c r="C1075" t="s">
        <v>1356</v>
      </c>
      <c r="D1075" t="s">
        <v>1403</v>
      </c>
      <c r="E1075" t="s">
        <v>9</v>
      </c>
      <c r="F1075">
        <v>0</v>
      </c>
      <c r="H1075" t="s">
        <v>9</v>
      </c>
      <c r="I1075">
        <v>0</v>
      </c>
      <c r="J1075" t="s">
        <v>9</v>
      </c>
      <c r="K1075" t="str">
        <f t="shared" si="16"/>
        <v>OLD SILVER ORNAMENT CSJODAVI SIL</v>
      </c>
    </row>
    <row r="1076" spans="1:11" ht="15" customHeight="1" x14ac:dyDescent="0.25">
      <c r="A1076" s="1">
        <v>0</v>
      </c>
      <c r="B1076" s="1"/>
      <c r="C1076" t="s">
        <v>1356</v>
      </c>
      <c r="D1076" t="s">
        <v>1404</v>
      </c>
      <c r="E1076" t="s">
        <v>9</v>
      </c>
      <c r="F1076">
        <v>0</v>
      </c>
      <c r="H1076" t="s">
        <v>9</v>
      </c>
      <c r="I1076">
        <v>0</v>
      </c>
      <c r="J1076" t="s">
        <v>9</v>
      </c>
      <c r="K1076" t="str">
        <f t="shared" si="16"/>
        <v>OLD SILVER ORNAMENT CSJODE</v>
      </c>
    </row>
    <row r="1077" spans="1:11" ht="15" customHeight="1" x14ac:dyDescent="0.25">
      <c r="A1077" s="1">
        <v>0</v>
      </c>
      <c r="B1077" s="1"/>
      <c r="C1077" t="s">
        <v>1356</v>
      </c>
      <c r="D1077" t="s">
        <v>836</v>
      </c>
      <c r="E1077" t="s">
        <v>9</v>
      </c>
      <c r="F1077">
        <v>0</v>
      </c>
      <c r="H1077" t="s">
        <v>9</v>
      </c>
      <c r="I1077">
        <v>0</v>
      </c>
      <c r="J1077" t="s">
        <v>9</v>
      </c>
      <c r="K1077" t="str">
        <f t="shared" si="16"/>
        <v>OLD SILVER ORNAMENT CSJODKAMAL</v>
      </c>
    </row>
    <row r="1078" spans="1:11" ht="15" customHeight="1" x14ac:dyDescent="0.25">
      <c r="A1078" s="1">
        <v>0</v>
      </c>
      <c r="B1078" s="1"/>
      <c r="C1078" t="s">
        <v>1356</v>
      </c>
      <c r="D1078" t="s">
        <v>837</v>
      </c>
      <c r="E1078" t="s">
        <v>9</v>
      </c>
      <c r="F1078">
        <v>0</v>
      </c>
      <c r="H1078" t="s">
        <v>9</v>
      </c>
      <c r="I1078">
        <v>0</v>
      </c>
      <c r="J1078" t="s">
        <v>9</v>
      </c>
      <c r="K1078" t="str">
        <f t="shared" si="16"/>
        <v>OLD SILVER ORNAMENT CSJUG SET</v>
      </c>
    </row>
    <row r="1079" spans="1:11" ht="15" customHeight="1" x14ac:dyDescent="0.25">
      <c r="A1079" s="1">
        <v>0</v>
      </c>
      <c r="B1079" s="1"/>
      <c r="C1079" t="s">
        <v>1356</v>
      </c>
      <c r="D1079" t="s">
        <v>1405</v>
      </c>
      <c r="E1079" t="s">
        <v>9</v>
      </c>
      <c r="F1079">
        <v>0</v>
      </c>
      <c r="H1079" t="s">
        <v>9</v>
      </c>
      <c r="I1079">
        <v>0</v>
      </c>
      <c r="J1079" t="s">
        <v>9</v>
      </c>
      <c r="K1079" t="str">
        <f t="shared" si="16"/>
        <v>OLD SILVER ORNAMENT CSKAAN</v>
      </c>
    </row>
    <row r="1080" spans="1:11" ht="15" customHeight="1" x14ac:dyDescent="0.25">
      <c r="A1080" s="1">
        <v>0</v>
      </c>
      <c r="B1080" s="1"/>
      <c r="C1080" t="s">
        <v>1356</v>
      </c>
      <c r="D1080" t="s">
        <v>344</v>
      </c>
      <c r="E1080" t="s">
        <v>9</v>
      </c>
      <c r="F1080">
        <v>0</v>
      </c>
      <c r="H1080" t="s">
        <v>9</v>
      </c>
      <c r="I1080">
        <v>0</v>
      </c>
      <c r="J1080" t="s">
        <v>9</v>
      </c>
      <c r="K1080" t="str">
        <f t="shared" si="16"/>
        <v>OLD SILVER ORNAMENT CSKADA</v>
      </c>
    </row>
    <row r="1081" spans="1:11" ht="15" customHeight="1" x14ac:dyDescent="0.25">
      <c r="A1081" s="1">
        <v>0</v>
      </c>
      <c r="B1081" s="1"/>
      <c r="C1081" t="s">
        <v>1356</v>
      </c>
      <c r="D1081" t="s">
        <v>1406</v>
      </c>
      <c r="E1081" t="s">
        <v>9</v>
      </c>
      <c r="F1081">
        <v>0</v>
      </c>
      <c r="H1081" t="s">
        <v>9</v>
      </c>
      <c r="I1081">
        <v>0</v>
      </c>
      <c r="J1081" t="s">
        <v>9</v>
      </c>
      <c r="K1081" t="str">
        <f t="shared" si="16"/>
        <v>OLD SILVER ORNAMENT CSKADA SILVER</v>
      </c>
    </row>
    <row r="1082" spans="1:11" ht="15" customHeight="1" x14ac:dyDescent="0.25">
      <c r="A1082" s="1">
        <v>0</v>
      </c>
      <c r="B1082" s="1"/>
      <c r="C1082" t="s">
        <v>1356</v>
      </c>
      <c r="D1082" t="s">
        <v>838</v>
      </c>
      <c r="E1082" t="s">
        <v>9</v>
      </c>
      <c r="F1082">
        <v>0</v>
      </c>
      <c r="H1082" t="s">
        <v>9</v>
      </c>
      <c r="I1082">
        <v>0</v>
      </c>
      <c r="J1082" t="s">
        <v>9</v>
      </c>
      <c r="K1082" t="str">
        <f t="shared" si="16"/>
        <v>OLD SILVER ORNAMENT CSKALASH</v>
      </c>
    </row>
    <row r="1083" spans="1:11" ht="15" customHeight="1" x14ac:dyDescent="0.25">
      <c r="A1083" s="1">
        <v>0</v>
      </c>
      <c r="B1083" s="1"/>
      <c r="C1083" t="s">
        <v>1356</v>
      </c>
      <c r="D1083" t="s">
        <v>842</v>
      </c>
      <c r="E1083" t="s">
        <v>9</v>
      </c>
      <c r="F1083">
        <v>0</v>
      </c>
      <c r="H1083" t="s">
        <v>9</v>
      </c>
      <c r="I1083">
        <v>0</v>
      </c>
      <c r="J1083" t="s">
        <v>9</v>
      </c>
      <c r="K1083" t="str">
        <f t="shared" si="16"/>
        <v>OLD SILVER ORNAMENT CSKAMAL</v>
      </c>
    </row>
    <row r="1084" spans="1:11" ht="15" customHeight="1" x14ac:dyDescent="0.25">
      <c r="A1084" s="1">
        <v>0</v>
      </c>
      <c r="B1084" s="1"/>
      <c r="C1084" t="s">
        <v>1356</v>
      </c>
      <c r="D1084" t="s">
        <v>1407</v>
      </c>
      <c r="E1084" t="s">
        <v>9</v>
      </c>
      <c r="F1084">
        <v>0</v>
      </c>
      <c r="H1084" t="s">
        <v>9</v>
      </c>
      <c r="I1084">
        <v>0</v>
      </c>
      <c r="J1084" t="s">
        <v>9</v>
      </c>
      <c r="K1084" t="str">
        <f t="shared" si="16"/>
        <v>OLD SILVER ORNAMENT CSKAMAL HAR</v>
      </c>
    </row>
    <row r="1085" spans="1:11" ht="15" customHeight="1" x14ac:dyDescent="0.25">
      <c r="A1085" s="1">
        <v>0</v>
      </c>
      <c r="B1085" s="1"/>
      <c r="C1085" t="s">
        <v>1356</v>
      </c>
      <c r="D1085" t="s">
        <v>578</v>
      </c>
      <c r="E1085" t="s">
        <v>9</v>
      </c>
      <c r="F1085">
        <v>0</v>
      </c>
      <c r="H1085" t="s">
        <v>9</v>
      </c>
      <c r="I1085">
        <v>0</v>
      </c>
      <c r="J1085" t="s">
        <v>9</v>
      </c>
      <c r="K1085" t="str">
        <f t="shared" si="16"/>
        <v>OLD SILVER ORNAMENT CSKAMAL PHOOL</v>
      </c>
    </row>
    <row r="1086" spans="1:11" ht="15" customHeight="1" x14ac:dyDescent="0.25">
      <c r="A1086" s="1">
        <v>0</v>
      </c>
      <c r="B1086" s="1"/>
      <c r="C1086" t="s">
        <v>1356</v>
      </c>
      <c r="D1086" t="s">
        <v>1408</v>
      </c>
      <c r="E1086" t="s">
        <v>9</v>
      </c>
      <c r="F1086">
        <v>0</v>
      </c>
      <c r="H1086" t="s">
        <v>9</v>
      </c>
      <c r="I1086">
        <v>0</v>
      </c>
      <c r="J1086" t="s">
        <v>9</v>
      </c>
      <c r="K1086" t="str">
        <f t="shared" si="16"/>
        <v>OLD SILVER ORNAMENT CSKAMBBERPATTA</v>
      </c>
    </row>
    <row r="1087" spans="1:11" ht="15" customHeight="1" x14ac:dyDescent="0.25">
      <c r="A1087" s="1">
        <v>0</v>
      </c>
      <c r="B1087" s="1"/>
      <c r="C1087" t="s">
        <v>1356</v>
      </c>
      <c r="D1087" t="s">
        <v>1409</v>
      </c>
      <c r="E1087" t="s">
        <v>9</v>
      </c>
      <c r="F1087">
        <v>0</v>
      </c>
      <c r="H1087" t="s">
        <v>9</v>
      </c>
      <c r="I1087">
        <v>0</v>
      </c>
      <c r="J1087" t="s">
        <v>9</v>
      </c>
      <c r="K1087" t="str">
        <f t="shared" si="16"/>
        <v>OLD SILVER ORNAMENT CSKAPURAARTI</v>
      </c>
    </row>
    <row r="1088" spans="1:11" ht="15" customHeight="1" x14ac:dyDescent="0.25">
      <c r="A1088" s="1">
        <v>0</v>
      </c>
      <c r="B1088" s="1"/>
      <c r="C1088" t="s">
        <v>1356</v>
      </c>
      <c r="D1088" t="s">
        <v>845</v>
      </c>
      <c r="E1088" t="s">
        <v>9</v>
      </c>
      <c r="F1088">
        <v>0</v>
      </c>
      <c r="H1088" t="s">
        <v>9</v>
      </c>
      <c r="I1088">
        <v>0</v>
      </c>
      <c r="J1088" t="s">
        <v>9</v>
      </c>
      <c r="K1088" t="str">
        <f t="shared" si="16"/>
        <v>OLD SILVER ORNAMENT CSKARANDA</v>
      </c>
    </row>
    <row r="1089" spans="1:11" ht="15" customHeight="1" x14ac:dyDescent="0.25">
      <c r="A1089" s="1">
        <v>0</v>
      </c>
      <c r="B1089" s="1"/>
      <c r="C1089" t="s">
        <v>1356</v>
      </c>
      <c r="D1089" t="s">
        <v>1410</v>
      </c>
      <c r="E1089" t="s">
        <v>9</v>
      </c>
      <c r="F1089">
        <v>0</v>
      </c>
      <c r="H1089" t="s">
        <v>9</v>
      </c>
      <c r="I1089">
        <v>0</v>
      </c>
      <c r="J1089" t="s">
        <v>9</v>
      </c>
      <c r="K1089" t="str">
        <f t="shared" si="16"/>
        <v>OLD SILVER ORNAMENT CSKARANDAPLATE</v>
      </c>
    </row>
    <row r="1090" spans="1:11" ht="15" customHeight="1" x14ac:dyDescent="0.25">
      <c r="A1090" s="1">
        <v>0</v>
      </c>
      <c r="B1090" s="1"/>
      <c r="C1090" t="s">
        <v>1356</v>
      </c>
      <c r="D1090" t="s">
        <v>1028</v>
      </c>
      <c r="E1090" t="s">
        <v>9</v>
      </c>
      <c r="F1090">
        <v>0</v>
      </c>
      <c r="H1090" t="s">
        <v>9</v>
      </c>
      <c r="I1090">
        <v>0</v>
      </c>
      <c r="J1090" t="s">
        <v>9</v>
      </c>
      <c r="K1090" t="str">
        <f t="shared" si="16"/>
        <v>OLD SILVER ORNAMENT CSKARDODA</v>
      </c>
    </row>
    <row r="1091" spans="1:11" ht="15" customHeight="1" x14ac:dyDescent="0.25">
      <c r="A1091" s="1">
        <v>0</v>
      </c>
      <c r="B1091" s="1"/>
      <c r="C1091" t="s">
        <v>1356</v>
      </c>
      <c r="D1091" t="s">
        <v>49</v>
      </c>
      <c r="E1091" t="s">
        <v>9</v>
      </c>
      <c r="F1091">
        <v>0</v>
      </c>
      <c r="H1091" t="s">
        <v>9</v>
      </c>
      <c r="I1091">
        <v>0</v>
      </c>
      <c r="J1091" t="s">
        <v>9</v>
      </c>
      <c r="K1091" t="str">
        <f t="shared" si="16"/>
        <v>OLD SILVER ORNAMENT CSKASAV</v>
      </c>
    </row>
    <row r="1092" spans="1:11" ht="15" customHeight="1" x14ac:dyDescent="0.25">
      <c r="A1092" s="1">
        <v>0</v>
      </c>
      <c r="B1092" s="1"/>
      <c r="C1092" t="s">
        <v>1356</v>
      </c>
      <c r="D1092" t="s">
        <v>1411</v>
      </c>
      <c r="E1092" t="s">
        <v>9</v>
      </c>
      <c r="F1092">
        <v>0</v>
      </c>
      <c r="H1092" t="s">
        <v>9</v>
      </c>
      <c r="I1092">
        <v>0</v>
      </c>
      <c r="J1092" t="s">
        <v>9</v>
      </c>
      <c r="K1092" t="str">
        <f t="shared" si="16"/>
        <v>OLD SILVER ORNAMENT CSKATREE</v>
      </c>
    </row>
    <row r="1093" spans="1:11" ht="15" customHeight="1" x14ac:dyDescent="0.25">
      <c r="A1093" s="1">
        <v>0</v>
      </c>
      <c r="B1093" s="1"/>
      <c r="C1093" t="s">
        <v>1356</v>
      </c>
      <c r="D1093" t="s">
        <v>1412</v>
      </c>
      <c r="E1093" t="s">
        <v>9</v>
      </c>
      <c r="F1093">
        <v>0</v>
      </c>
      <c r="H1093" t="s">
        <v>9</v>
      </c>
      <c r="I1093">
        <v>0</v>
      </c>
      <c r="J1093" t="s">
        <v>9</v>
      </c>
      <c r="K1093" t="str">
        <f t="shared" si="16"/>
        <v>OLD SILVER ORNAMENT CSKELIPAAN</v>
      </c>
    </row>
    <row r="1094" spans="1:11" ht="15" customHeight="1" x14ac:dyDescent="0.25">
      <c r="A1094" s="1">
        <v>0</v>
      </c>
      <c r="B1094" s="1"/>
      <c r="C1094" t="s">
        <v>1356</v>
      </c>
      <c r="D1094" t="s">
        <v>1413</v>
      </c>
      <c r="E1094" t="s">
        <v>9</v>
      </c>
      <c r="F1094">
        <v>0</v>
      </c>
      <c r="H1094" t="s">
        <v>9</v>
      </c>
      <c r="I1094">
        <v>0</v>
      </c>
      <c r="J1094" t="s">
        <v>9</v>
      </c>
      <c r="K1094" t="str">
        <f t="shared" si="16"/>
        <v>OLD SILVER ORNAMENT CSKOYRI</v>
      </c>
    </row>
    <row r="1095" spans="1:11" ht="15" customHeight="1" x14ac:dyDescent="0.25">
      <c r="A1095" s="1">
        <v>0</v>
      </c>
      <c r="B1095" s="1"/>
      <c r="C1095" t="s">
        <v>1356</v>
      </c>
      <c r="D1095" t="s">
        <v>1414</v>
      </c>
      <c r="E1095" t="s">
        <v>9</v>
      </c>
      <c r="F1095">
        <v>0</v>
      </c>
      <c r="H1095" t="s">
        <v>9</v>
      </c>
      <c r="I1095">
        <v>0</v>
      </c>
      <c r="J1095" t="s">
        <v>9</v>
      </c>
      <c r="K1095" t="str">
        <f t="shared" si="16"/>
        <v>OLD SILVER ORNAMENT CSKULKHULA</v>
      </c>
    </row>
    <row r="1096" spans="1:11" ht="15" customHeight="1" x14ac:dyDescent="0.25">
      <c r="A1096" s="1">
        <v>0</v>
      </c>
      <c r="B1096" s="1"/>
      <c r="C1096" t="s">
        <v>1356</v>
      </c>
      <c r="D1096" t="s">
        <v>1415</v>
      </c>
      <c r="E1096" t="s">
        <v>9</v>
      </c>
      <c r="F1096">
        <v>0</v>
      </c>
      <c r="H1096" t="s">
        <v>9</v>
      </c>
      <c r="I1096">
        <v>0</v>
      </c>
      <c r="J1096" t="s">
        <v>9</v>
      </c>
      <c r="K1096" t="str">
        <f t="shared" si="16"/>
        <v>OLD SILVER ORNAMENT CSLAMAN DIVA</v>
      </c>
    </row>
    <row r="1097" spans="1:11" ht="15" customHeight="1" x14ac:dyDescent="0.25">
      <c r="A1097" s="1">
        <v>0</v>
      </c>
      <c r="B1097" s="1"/>
      <c r="C1097" t="s">
        <v>1356</v>
      </c>
      <c r="D1097" t="s">
        <v>1416</v>
      </c>
      <c r="E1097" t="s">
        <v>1031</v>
      </c>
      <c r="F1097">
        <v>42</v>
      </c>
      <c r="H1097" t="s">
        <v>647</v>
      </c>
      <c r="I1097">
        <v>0</v>
      </c>
      <c r="J1097" t="s">
        <v>10</v>
      </c>
      <c r="K1097" t="str">
        <f t="shared" ref="K1097:K1160" si="17">C1097&amp;D1097</f>
        <v>OLD SILVER ORNAMENT CSLING</v>
      </c>
    </row>
    <row r="1098" spans="1:11" ht="15" customHeight="1" x14ac:dyDescent="0.25">
      <c r="A1098" s="1">
        <v>0</v>
      </c>
      <c r="B1098" s="1"/>
      <c r="C1098" t="s">
        <v>1356</v>
      </c>
      <c r="D1098" t="s">
        <v>1417</v>
      </c>
      <c r="E1098" t="s">
        <v>9</v>
      </c>
      <c r="F1098">
        <v>0</v>
      </c>
      <c r="H1098" t="s">
        <v>9</v>
      </c>
      <c r="I1098">
        <v>0</v>
      </c>
      <c r="J1098" t="s">
        <v>9</v>
      </c>
      <c r="K1098" t="str">
        <f t="shared" si="17"/>
        <v>OLD SILVER ORNAMENT CSLOOSE GHUNGARU TAR SILVER</v>
      </c>
    </row>
    <row r="1099" spans="1:11" ht="15" customHeight="1" x14ac:dyDescent="0.25">
      <c r="A1099" s="1">
        <v>0</v>
      </c>
      <c r="B1099" s="1"/>
      <c r="C1099" t="s">
        <v>1356</v>
      </c>
      <c r="D1099" t="s">
        <v>1418</v>
      </c>
      <c r="E1099" t="s">
        <v>9</v>
      </c>
      <c r="F1099">
        <v>0</v>
      </c>
      <c r="H1099" t="s">
        <v>9</v>
      </c>
      <c r="I1099">
        <v>0</v>
      </c>
      <c r="J1099" t="s">
        <v>9</v>
      </c>
      <c r="K1099" t="str">
        <f t="shared" si="17"/>
        <v>OLD SILVER ORNAMENT CSLOTI BHANDE</v>
      </c>
    </row>
    <row r="1100" spans="1:11" ht="15" customHeight="1" x14ac:dyDescent="0.25">
      <c r="A1100" s="1">
        <v>0</v>
      </c>
      <c r="B1100" s="1"/>
      <c r="C1100" t="s">
        <v>1356</v>
      </c>
      <c r="D1100" t="s">
        <v>1419</v>
      </c>
      <c r="E1100" t="s">
        <v>9</v>
      </c>
      <c r="F1100">
        <v>0</v>
      </c>
      <c r="H1100" t="s">
        <v>9</v>
      </c>
      <c r="I1100">
        <v>0</v>
      </c>
      <c r="J1100" t="s">
        <v>9</v>
      </c>
      <c r="K1100" t="str">
        <f t="shared" si="17"/>
        <v>OLD SILVER ORNAMENT CSMASULI</v>
      </c>
    </row>
    <row r="1101" spans="1:11" ht="15" customHeight="1" x14ac:dyDescent="0.25">
      <c r="A1101" s="1">
        <v>0</v>
      </c>
      <c r="B1101" s="1"/>
      <c r="C1101" t="s">
        <v>1356</v>
      </c>
      <c r="D1101" t="s">
        <v>1032</v>
      </c>
      <c r="E1101" t="s">
        <v>9</v>
      </c>
      <c r="F1101">
        <v>0</v>
      </c>
      <c r="H1101" t="s">
        <v>9</v>
      </c>
      <c r="I1101">
        <v>0</v>
      </c>
      <c r="J1101" t="s">
        <v>9</v>
      </c>
      <c r="K1101" t="str">
        <f t="shared" si="17"/>
        <v>OLD SILVER ORNAMENT CSMEKHALA</v>
      </c>
    </row>
    <row r="1102" spans="1:11" ht="15" customHeight="1" x14ac:dyDescent="0.25">
      <c r="A1102" s="1">
        <v>0</v>
      </c>
      <c r="B1102" s="1"/>
      <c r="C1102" t="s">
        <v>1356</v>
      </c>
      <c r="D1102" t="s">
        <v>1420</v>
      </c>
      <c r="E1102" t="s">
        <v>9</v>
      </c>
      <c r="F1102">
        <v>0</v>
      </c>
      <c r="H1102" t="s">
        <v>9</v>
      </c>
      <c r="I1102">
        <v>0</v>
      </c>
      <c r="J1102" t="s">
        <v>9</v>
      </c>
      <c r="K1102" t="str">
        <f t="shared" si="17"/>
        <v>OLD SILVER ORNAMENT CSMODAK HAR</v>
      </c>
    </row>
    <row r="1103" spans="1:11" ht="15" customHeight="1" x14ac:dyDescent="0.25">
      <c r="A1103" s="1">
        <v>0</v>
      </c>
      <c r="B1103" s="1"/>
      <c r="C1103" t="s">
        <v>1356</v>
      </c>
      <c r="D1103" t="s">
        <v>1421</v>
      </c>
      <c r="E1103" t="s">
        <v>9</v>
      </c>
      <c r="F1103">
        <v>0</v>
      </c>
      <c r="H1103" t="s">
        <v>9</v>
      </c>
      <c r="I1103">
        <v>0</v>
      </c>
      <c r="J1103" t="s">
        <v>9</v>
      </c>
      <c r="K1103" t="str">
        <f t="shared" si="17"/>
        <v>OLD SILVER ORNAMENT CSMODAK SIL</v>
      </c>
    </row>
    <row r="1104" spans="1:11" ht="15" customHeight="1" x14ac:dyDescent="0.25">
      <c r="A1104" s="1">
        <v>0</v>
      </c>
      <c r="B1104" s="1"/>
      <c r="C1104" t="s">
        <v>1356</v>
      </c>
      <c r="D1104" t="s">
        <v>1033</v>
      </c>
      <c r="E1104" t="s">
        <v>9</v>
      </c>
      <c r="F1104">
        <v>0</v>
      </c>
      <c r="H1104" t="s">
        <v>9</v>
      </c>
      <c r="I1104">
        <v>0</v>
      </c>
      <c r="J1104" t="s">
        <v>9</v>
      </c>
      <c r="K1104" t="str">
        <f t="shared" si="17"/>
        <v>OLD SILVER ORNAMENT CSMUKHAVATA</v>
      </c>
    </row>
    <row r="1105" spans="1:11" ht="15" customHeight="1" x14ac:dyDescent="0.25">
      <c r="A1105" s="1">
        <v>0</v>
      </c>
      <c r="B1105" s="1"/>
      <c r="C1105" t="s">
        <v>1356</v>
      </c>
      <c r="D1105" t="s">
        <v>1034</v>
      </c>
      <c r="E1105" t="s">
        <v>9</v>
      </c>
      <c r="F1105">
        <v>0</v>
      </c>
      <c r="H1105" t="s">
        <v>9</v>
      </c>
      <c r="I1105">
        <v>0</v>
      </c>
      <c r="J1105" t="s">
        <v>9</v>
      </c>
      <c r="K1105" t="str">
        <f t="shared" si="17"/>
        <v>OLD SILVER ORNAMENT CSMUKUT</v>
      </c>
    </row>
    <row r="1106" spans="1:11" ht="15" customHeight="1" x14ac:dyDescent="0.25">
      <c r="A1106" s="1">
        <v>0</v>
      </c>
      <c r="B1106" s="1"/>
      <c r="C1106" t="s">
        <v>1356</v>
      </c>
      <c r="D1106" t="s">
        <v>1422</v>
      </c>
      <c r="E1106" t="s">
        <v>9</v>
      </c>
      <c r="F1106">
        <v>0</v>
      </c>
      <c r="H1106" t="s">
        <v>9</v>
      </c>
      <c r="I1106">
        <v>0</v>
      </c>
      <c r="J1106" t="s">
        <v>9</v>
      </c>
      <c r="K1106" t="str">
        <f t="shared" si="17"/>
        <v>OLD SILVER ORNAMENT CSNAAG</v>
      </c>
    </row>
    <row r="1107" spans="1:11" ht="15" customHeight="1" x14ac:dyDescent="0.25">
      <c r="A1107" s="1">
        <v>0</v>
      </c>
      <c r="B1107" s="1"/>
      <c r="C1107" t="s">
        <v>1356</v>
      </c>
      <c r="D1107" t="s">
        <v>1423</v>
      </c>
      <c r="E1107" t="s">
        <v>9</v>
      </c>
      <c r="F1107">
        <v>0</v>
      </c>
      <c r="H1107" t="s">
        <v>9</v>
      </c>
      <c r="I1107">
        <v>0</v>
      </c>
      <c r="J1107" t="s">
        <v>9</v>
      </c>
      <c r="K1107" t="str">
        <f t="shared" si="17"/>
        <v>OLD SILVER ORNAMENT CSNAKSHI BOWL</v>
      </c>
    </row>
    <row r="1108" spans="1:11" ht="15" customHeight="1" x14ac:dyDescent="0.25">
      <c r="A1108" s="1">
        <v>0</v>
      </c>
      <c r="B1108" s="1"/>
      <c r="C1108" t="s">
        <v>1356</v>
      </c>
      <c r="D1108" t="s">
        <v>1424</v>
      </c>
      <c r="E1108" t="s">
        <v>9</v>
      </c>
      <c r="F1108">
        <v>0</v>
      </c>
      <c r="H1108" t="s">
        <v>9</v>
      </c>
      <c r="I1108">
        <v>0</v>
      </c>
      <c r="J1108" t="s">
        <v>9</v>
      </c>
      <c r="K1108" t="str">
        <f t="shared" si="17"/>
        <v>OLD SILVER ORNAMENT CSNARAL298</v>
      </c>
    </row>
    <row r="1109" spans="1:11" ht="15" customHeight="1" x14ac:dyDescent="0.25">
      <c r="A1109" s="1">
        <v>0</v>
      </c>
      <c r="B1109" s="1"/>
      <c r="C1109" t="s">
        <v>1356</v>
      </c>
      <c r="D1109" t="s">
        <v>1425</v>
      </c>
      <c r="E1109" t="s">
        <v>9</v>
      </c>
      <c r="F1109">
        <v>0</v>
      </c>
      <c r="H1109" t="s">
        <v>9</v>
      </c>
      <c r="I1109">
        <v>0</v>
      </c>
      <c r="J1109" t="s">
        <v>9</v>
      </c>
      <c r="K1109" t="str">
        <f t="shared" si="17"/>
        <v>OLD SILVER ORNAMENT CSNEW ORNAMENTS SILVER</v>
      </c>
    </row>
    <row r="1110" spans="1:11" ht="15" customHeight="1" x14ac:dyDescent="0.25">
      <c r="A1110" s="1">
        <v>0</v>
      </c>
      <c r="B1110" s="1"/>
      <c r="C1110" t="s">
        <v>1356</v>
      </c>
      <c r="D1110" t="s">
        <v>1426</v>
      </c>
      <c r="E1110" t="s">
        <v>9</v>
      </c>
      <c r="F1110">
        <v>0</v>
      </c>
      <c r="H1110" t="s">
        <v>9</v>
      </c>
      <c r="I1110">
        <v>0</v>
      </c>
      <c r="J1110" t="s">
        <v>9</v>
      </c>
      <c r="K1110" t="str">
        <f t="shared" si="17"/>
        <v>OLD SILVER ORNAMENT CSNIRANJAN</v>
      </c>
    </row>
    <row r="1111" spans="1:11" ht="15" customHeight="1" x14ac:dyDescent="0.25">
      <c r="A1111" s="1">
        <v>0</v>
      </c>
      <c r="B1111" s="1"/>
      <c r="C1111" t="s">
        <v>1356</v>
      </c>
      <c r="D1111" t="s">
        <v>1427</v>
      </c>
      <c r="E1111" t="s">
        <v>9</v>
      </c>
      <c r="F1111">
        <v>0</v>
      </c>
      <c r="H1111" t="s">
        <v>9</v>
      </c>
      <c r="I1111">
        <v>0</v>
      </c>
      <c r="J1111" t="s">
        <v>9</v>
      </c>
      <c r="K1111" t="str">
        <f t="shared" si="17"/>
        <v>OLD SILVER ORNAMENT CSOLD ORNAMENTS SILVER</v>
      </c>
    </row>
    <row r="1112" spans="1:11" ht="15" customHeight="1" x14ac:dyDescent="0.25">
      <c r="A1112" s="1">
        <v>0</v>
      </c>
      <c r="B1112" s="1"/>
      <c r="C1112" t="s">
        <v>1356</v>
      </c>
      <c r="D1112" t="s">
        <v>1428</v>
      </c>
      <c r="E1112" t="s">
        <v>9</v>
      </c>
      <c r="F1112">
        <v>0</v>
      </c>
      <c r="H1112" t="s">
        <v>9</v>
      </c>
      <c r="I1112">
        <v>0</v>
      </c>
      <c r="J1112" t="s">
        <v>9</v>
      </c>
      <c r="K1112" t="str">
        <f t="shared" si="17"/>
        <v>OLD SILVER ORNAMENT CSORNAMENT SIL</v>
      </c>
    </row>
    <row r="1113" spans="1:11" ht="15" customHeight="1" x14ac:dyDescent="0.25">
      <c r="A1113" s="1">
        <v>0</v>
      </c>
      <c r="B1113" s="1"/>
      <c r="C1113" t="s">
        <v>1356</v>
      </c>
      <c r="D1113" t="s">
        <v>1429</v>
      </c>
      <c r="E1113" t="s">
        <v>9</v>
      </c>
      <c r="F1113">
        <v>0</v>
      </c>
      <c r="H1113" t="s">
        <v>9</v>
      </c>
      <c r="I1113">
        <v>0</v>
      </c>
      <c r="J1113" t="s">
        <v>9</v>
      </c>
      <c r="K1113" t="str">
        <f t="shared" si="17"/>
        <v>OLD SILVER ORNAMENT CSPAANDABA</v>
      </c>
    </row>
    <row r="1114" spans="1:11" ht="15" customHeight="1" x14ac:dyDescent="0.25">
      <c r="A1114" s="1">
        <v>0</v>
      </c>
      <c r="B1114" s="1"/>
      <c r="C1114" t="s">
        <v>1356</v>
      </c>
      <c r="D1114" t="s">
        <v>1036</v>
      </c>
      <c r="E1114" t="s">
        <v>9</v>
      </c>
      <c r="F1114">
        <v>0</v>
      </c>
      <c r="H1114" t="s">
        <v>9</v>
      </c>
      <c r="I1114">
        <v>0</v>
      </c>
      <c r="J1114" t="s">
        <v>9</v>
      </c>
      <c r="K1114" t="str">
        <f t="shared" si="17"/>
        <v>OLD SILVER ORNAMENT CSPADUKA</v>
      </c>
    </row>
    <row r="1115" spans="1:11" ht="15" customHeight="1" x14ac:dyDescent="0.25">
      <c r="A1115" s="1">
        <v>0</v>
      </c>
      <c r="B1115" s="1"/>
      <c r="C1115" t="s">
        <v>1356</v>
      </c>
      <c r="D1115" t="s">
        <v>859</v>
      </c>
      <c r="E1115" t="s">
        <v>9</v>
      </c>
      <c r="F1115">
        <v>0</v>
      </c>
      <c r="H1115" t="s">
        <v>9</v>
      </c>
      <c r="I1115">
        <v>0</v>
      </c>
      <c r="J1115" t="s">
        <v>9</v>
      </c>
      <c r="K1115" t="str">
        <f t="shared" si="17"/>
        <v>OLD SILVER ORNAMENT CSPALANA</v>
      </c>
    </row>
    <row r="1116" spans="1:11" ht="15" customHeight="1" x14ac:dyDescent="0.25">
      <c r="A1116" s="1">
        <v>0</v>
      </c>
      <c r="B1116" s="1"/>
      <c r="C1116" t="s">
        <v>1356</v>
      </c>
      <c r="D1116" t="s">
        <v>1430</v>
      </c>
      <c r="E1116" t="s">
        <v>9</v>
      </c>
      <c r="F1116">
        <v>0</v>
      </c>
      <c r="H1116" t="s">
        <v>9</v>
      </c>
      <c r="I1116">
        <v>0</v>
      </c>
      <c r="J1116" t="s">
        <v>9</v>
      </c>
      <c r="K1116" t="str">
        <f t="shared" si="17"/>
        <v>OLD SILVER ORNAMENT CSPALI</v>
      </c>
    </row>
    <row r="1117" spans="1:11" ht="15" customHeight="1" x14ac:dyDescent="0.25">
      <c r="A1117" s="1">
        <v>0</v>
      </c>
      <c r="B1117" s="1"/>
      <c r="C1117" t="s">
        <v>1356</v>
      </c>
      <c r="D1117" t="s">
        <v>1431</v>
      </c>
      <c r="E1117" t="s">
        <v>9</v>
      </c>
      <c r="F1117">
        <v>0</v>
      </c>
      <c r="H1117" t="s">
        <v>9</v>
      </c>
      <c r="I1117">
        <v>0</v>
      </c>
      <c r="J1117" t="s">
        <v>9</v>
      </c>
      <c r="K1117" t="str">
        <f t="shared" si="17"/>
        <v>OLD SILVER ORNAMENT CSPANCAPATRA</v>
      </c>
    </row>
    <row r="1118" spans="1:11" ht="15" customHeight="1" x14ac:dyDescent="0.25">
      <c r="A1118" s="1">
        <v>0</v>
      </c>
      <c r="B1118" s="1"/>
      <c r="C1118" t="s">
        <v>1356</v>
      </c>
      <c r="D1118" t="s">
        <v>1432</v>
      </c>
      <c r="E1118" t="s">
        <v>9</v>
      </c>
      <c r="F1118">
        <v>0</v>
      </c>
      <c r="H1118" t="s">
        <v>9</v>
      </c>
      <c r="I1118">
        <v>0</v>
      </c>
      <c r="J1118" t="s">
        <v>9</v>
      </c>
      <c r="K1118" t="str">
        <f t="shared" si="17"/>
        <v>OLD SILVER ORNAMENT CSPANCHARTI</v>
      </c>
    </row>
    <row r="1119" spans="1:11" ht="15" customHeight="1" x14ac:dyDescent="0.25">
      <c r="A1119" s="1">
        <v>0</v>
      </c>
      <c r="B1119" s="1"/>
      <c r="C1119" t="s">
        <v>1356</v>
      </c>
      <c r="D1119" t="s">
        <v>1433</v>
      </c>
      <c r="E1119" t="s">
        <v>9</v>
      </c>
      <c r="F1119">
        <v>0</v>
      </c>
      <c r="H1119" t="s">
        <v>9</v>
      </c>
      <c r="I1119">
        <v>0</v>
      </c>
      <c r="J1119" t="s">
        <v>9</v>
      </c>
      <c r="K1119" t="str">
        <f t="shared" si="17"/>
        <v>OLD SILVER ORNAMENT CSPANSUPARI</v>
      </c>
    </row>
    <row r="1120" spans="1:11" ht="15" customHeight="1" x14ac:dyDescent="0.25">
      <c r="A1120" s="1">
        <v>0</v>
      </c>
      <c r="B1120" s="1"/>
      <c r="C1120" t="s">
        <v>1356</v>
      </c>
      <c r="D1120" t="s">
        <v>1434</v>
      </c>
      <c r="E1120" t="s">
        <v>9</v>
      </c>
      <c r="F1120">
        <v>0</v>
      </c>
      <c r="H1120" t="s">
        <v>9</v>
      </c>
      <c r="I1120">
        <v>0</v>
      </c>
      <c r="J1120" t="s">
        <v>9</v>
      </c>
      <c r="K1120" t="str">
        <f t="shared" si="17"/>
        <v>OLD SILVER ORNAMENT CSPATI SIL</v>
      </c>
    </row>
    <row r="1121" spans="1:11" ht="15" customHeight="1" x14ac:dyDescent="0.25">
      <c r="A1121" s="1">
        <v>0</v>
      </c>
      <c r="B1121" s="1"/>
      <c r="C1121" t="s">
        <v>1356</v>
      </c>
      <c r="D1121" t="s">
        <v>1435</v>
      </c>
      <c r="E1121" t="s">
        <v>9</v>
      </c>
      <c r="F1121">
        <v>0</v>
      </c>
      <c r="H1121" t="s">
        <v>9</v>
      </c>
      <c r="I1121">
        <v>0</v>
      </c>
      <c r="J1121" t="s">
        <v>9</v>
      </c>
      <c r="K1121" t="str">
        <f t="shared" si="17"/>
        <v>OLD SILVER ORNAMENT CSPAYAL F.</v>
      </c>
    </row>
    <row r="1122" spans="1:11" ht="15" customHeight="1" x14ac:dyDescent="0.25">
      <c r="A1122" s="1">
        <v>0</v>
      </c>
      <c r="B1122" s="1"/>
      <c r="C1122" t="s">
        <v>1356</v>
      </c>
      <c r="D1122" t="s">
        <v>1436</v>
      </c>
      <c r="E1122" t="s">
        <v>9</v>
      </c>
      <c r="F1122">
        <v>0</v>
      </c>
      <c r="H1122" t="s">
        <v>9</v>
      </c>
      <c r="I1122">
        <v>0</v>
      </c>
      <c r="J1122" t="s">
        <v>9</v>
      </c>
      <c r="K1122" t="str">
        <f t="shared" si="17"/>
        <v>OLD SILVER ORNAMENT CSPAYAL SIL</v>
      </c>
    </row>
    <row r="1123" spans="1:11" ht="15" customHeight="1" x14ac:dyDescent="0.25">
      <c r="A1123" s="1">
        <v>0</v>
      </c>
      <c r="B1123" s="1"/>
      <c r="C1123" t="s">
        <v>1356</v>
      </c>
      <c r="D1123" t="s">
        <v>1437</v>
      </c>
      <c r="E1123" t="s">
        <v>9</v>
      </c>
      <c r="F1123">
        <v>0</v>
      </c>
      <c r="H1123" t="s">
        <v>9</v>
      </c>
      <c r="I1123">
        <v>0</v>
      </c>
      <c r="J1123" t="s">
        <v>9</v>
      </c>
      <c r="K1123" t="str">
        <f t="shared" si="17"/>
        <v>OLD SILVER ORNAMENT CSPAYAL [A]</v>
      </c>
    </row>
    <row r="1124" spans="1:11" ht="15" customHeight="1" x14ac:dyDescent="0.25">
      <c r="A1124" s="1">
        <v>0</v>
      </c>
      <c r="B1124" s="1"/>
      <c r="C1124" t="s">
        <v>1356</v>
      </c>
      <c r="D1124" t="s">
        <v>1438</v>
      </c>
      <c r="E1124" t="s">
        <v>9</v>
      </c>
      <c r="F1124">
        <v>0</v>
      </c>
      <c r="H1124" t="s">
        <v>9</v>
      </c>
      <c r="I1124">
        <v>0</v>
      </c>
      <c r="J1124" t="s">
        <v>9</v>
      </c>
      <c r="K1124" t="str">
        <f t="shared" si="17"/>
        <v>OLD SILVER ORNAMENT CSPENDENT HAR</v>
      </c>
    </row>
    <row r="1125" spans="1:11" ht="15" customHeight="1" x14ac:dyDescent="0.25">
      <c r="A1125" s="1">
        <v>0</v>
      </c>
      <c r="B1125" s="1"/>
      <c r="C1125" t="s">
        <v>1356</v>
      </c>
      <c r="D1125" t="s">
        <v>1075</v>
      </c>
      <c r="E1125" t="s">
        <v>9</v>
      </c>
      <c r="F1125">
        <v>0</v>
      </c>
      <c r="H1125" t="s">
        <v>9</v>
      </c>
      <c r="I1125">
        <v>0</v>
      </c>
      <c r="J1125" t="s">
        <v>9</v>
      </c>
      <c r="K1125" t="str">
        <f t="shared" si="17"/>
        <v>OLD SILVER ORNAMENT CSPENDENT SET</v>
      </c>
    </row>
    <row r="1126" spans="1:11" ht="15" customHeight="1" x14ac:dyDescent="0.25">
      <c r="A1126" s="1">
        <v>0</v>
      </c>
      <c r="B1126" s="1"/>
      <c r="C1126" t="s">
        <v>1356</v>
      </c>
      <c r="D1126" t="s">
        <v>1439</v>
      </c>
      <c r="E1126" t="s">
        <v>9</v>
      </c>
      <c r="F1126">
        <v>0</v>
      </c>
      <c r="H1126" t="s">
        <v>9</v>
      </c>
      <c r="I1126">
        <v>0</v>
      </c>
      <c r="J1126" t="s">
        <v>9</v>
      </c>
      <c r="K1126" t="str">
        <f t="shared" si="17"/>
        <v>OLD SILVER ORNAMENT CSPENDENT SIL</v>
      </c>
    </row>
    <row r="1127" spans="1:11" ht="15" customHeight="1" x14ac:dyDescent="0.25">
      <c r="A1127" s="1">
        <v>0</v>
      </c>
      <c r="B1127" s="1"/>
      <c r="C1127" t="s">
        <v>1356</v>
      </c>
      <c r="D1127" t="s">
        <v>1440</v>
      </c>
      <c r="E1127" t="s">
        <v>9</v>
      </c>
      <c r="F1127">
        <v>0</v>
      </c>
      <c r="H1127" t="s">
        <v>9</v>
      </c>
      <c r="I1127">
        <v>0</v>
      </c>
      <c r="J1127" t="s">
        <v>9</v>
      </c>
      <c r="K1127" t="str">
        <f t="shared" si="17"/>
        <v>OLD SILVER ORNAMENT CSPHANIBHANGSAL</v>
      </c>
    </row>
    <row r="1128" spans="1:11" ht="15" customHeight="1" x14ac:dyDescent="0.25">
      <c r="A1128" s="1">
        <v>0</v>
      </c>
      <c r="B1128" s="1"/>
      <c r="C1128" t="s">
        <v>1356</v>
      </c>
      <c r="D1128" t="s">
        <v>1441</v>
      </c>
      <c r="E1128" t="s">
        <v>9</v>
      </c>
      <c r="F1128">
        <v>0</v>
      </c>
      <c r="H1128" t="s">
        <v>9</v>
      </c>
      <c r="I1128">
        <v>0</v>
      </c>
      <c r="J1128" t="s">
        <v>9</v>
      </c>
      <c r="K1128" t="str">
        <f t="shared" si="17"/>
        <v>OLD SILVER ORNAMENT CSPHASE</v>
      </c>
    </row>
    <row r="1129" spans="1:11" ht="15" customHeight="1" x14ac:dyDescent="0.25">
      <c r="A1129" s="1">
        <v>0</v>
      </c>
      <c r="B1129" s="1"/>
      <c r="C1129" t="s">
        <v>1356</v>
      </c>
      <c r="D1129" t="s">
        <v>1442</v>
      </c>
      <c r="E1129" t="s">
        <v>9</v>
      </c>
      <c r="F1129">
        <v>0</v>
      </c>
      <c r="H1129" t="s">
        <v>9</v>
      </c>
      <c r="I1129">
        <v>0</v>
      </c>
      <c r="J1129" t="s">
        <v>9</v>
      </c>
      <c r="K1129" t="str">
        <f t="shared" si="17"/>
        <v>OLD SILVER ORNAMENT CSPHOOL DANI</v>
      </c>
    </row>
    <row r="1130" spans="1:11" ht="15" customHeight="1" x14ac:dyDescent="0.25">
      <c r="A1130" s="1">
        <v>0</v>
      </c>
      <c r="B1130" s="1"/>
      <c r="C1130" t="s">
        <v>1356</v>
      </c>
      <c r="D1130" t="s">
        <v>1443</v>
      </c>
      <c r="E1130" t="s">
        <v>9</v>
      </c>
      <c r="F1130">
        <v>0</v>
      </c>
      <c r="H1130" t="s">
        <v>9</v>
      </c>
      <c r="I1130">
        <v>0</v>
      </c>
      <c r="J1130" t="s">
        <v>9</v>
      </c>
      <c r="K1130" t="str">
        <f t="shared" si="17"/>
        <v>OLD SILVER ORNAMENT CSPHOOL PATRA</v>
      </c>
    </row>
    <row r="1131" spans="1:11" ht="15" customHeight="1" x14ac:dyDescent="0.25">
      <c r="A1131" s="1">
        <v>0</v>
      </c>
      <c r="B1131" s="1"/>
      <c r="C1131" t="s">
        <v>1356</v>
      </c>
      <c r="D1131" t="s">
        <v>1444</v>
      </c>
      <c r="E1131" t="s">
        <v>9</v>
      </c>
      <c r="F1131">
        <v>0</v>
      </c>
      <c r="H1131" t="s">
        <v>9</v>
      </c>
      <c r="I1131">
        <v>0</v>
      </c>
      <c r="J1131" t="s">
        <v>9</v>
      </c>
      <c r="K1131" t="str">
        <f t="shared" si="17"/>
        <v>OLD SILVER ORNAMENT CSPIND</v>
      </c>
    </row>
    <row r="1132" spans="1:11" ht="15" customHeight="1" x14ac:dyDescent="0.25">
      <c r="A1132" s="1">
        <v>0</v>
      </c>
      <c r="B1132" s="1"/>
      <c r="C1132" t="s">
        <v>1356</v>
      </c>
      <c r="D1132" t="s">
        <v>1445</v>
      </c>
      <c r="E1132" t="s">
        <v>9</v>
      </c>
      <c r="F1132">
        <v>0</v>
      </c>
      <c r="H1132" t="s">
        <v>9</v>
      </c>
      <c r="I1132">
        <v>0</v>
      </c>
      <c r="J1132" t="s">
        <v>9</v>
      </c>
      <c r="K1132" t="str">
        <f t="shared" si="17"/>
        <v>OLD SILVER ORNAMENT CSPOKAL ANNAPURNA</v>
      </c>
    </row>
    <row r="1133" spans="1:11" ht="15" customHeight="1" x14ac:dyDescent="0.25">
      <c r="A1133" s="1">
        <v>0</v>
      </c>
      <c r="B1133" s="1"/>
      <c r="C1133" t="s">
        <v>1356</v>
      </c>
      <c r="D1133" t="s">
        <v>1446</v>
      </c>
      <c r="E1133" t="s">
        <v>9</v>
      </c>
      <c r="F1133">
        <v>0</v>
      </c>
      <c r="H1133" t="s">
        <v>9</v>
      </c>
      <c r="I1133">
        <v>0</v>
      </c>
      <c r="J1133" t="s">
        <v>9</v>
      </c>
      <c r="K1133" t="str">
        <f t="shared" si="17"/>
        <v>OLD SILVER ORNAMENT CSPOKAL BALKRISHNA</v>
      </c>
    </row>
    <row r="1134" spans="1:11" ht="15" customHeight="1" x14ac:dyDescent="0.25">
      <c r="A1134" s="1">
        <v>0</v>
      </c>
      <c r="B1134" s="1"/>
      <c r="C1134" t="s">
        <v>1356</v>
      </c>
      <c r="D1134" t="s">
        <v>1041</v>
      </c>
      <c r="E1134" t="s">
        <v>9</v>
      </c>
      <c r="F1134">
        <v>0</v>
      </c>
      <c r="H1134" t="s">
        <v>9</v>
      </c>
      <c r="I1134">
        <v>0</v>
      </c>
      <c r="J1134" t="s">
        <v>9</v>
      </c>
      <c r="K1134" t="str">
        <f t="shared" si="17"/>
        <v>OLD SILVER ORNAMENT CSPOKALMURTI</v>
      </c>
    </row>
    <row r="1135" spans="1:11" ht="15" customHeight="1" x14ac:dyDescent="0.25">
      <c r="A1135" s="1">
        <v>0</v>
      </c>
      <c r="B1135" s="1"/>
      <c r="C1135" t="s">
        <v>1356</v>
      </c>
      <c r="D1135" t="s">
        <v>1447</v>
      </c>
      <c r="E1135" t="s">
        <v>9</v>
      </c>
      <c r="F1135">
        <v>0</v>
      </c>
      <c r="H1135" t="s">
        <v>9</v>
      </c>
      <c r="I1135">
        <v>0</v>
      </c>
      <c r="J1135" t="s">
        <v>9</v>
      </c>
      <c r="K1135" t="str">
        <f t="shared" si="17"/>
        <v>OLD SILVER ORNAMENT CSPOOJATHALI</v>
      </c>
    </row>
    <row r="1136" spans="1:11" ht="15" customHeight="1" x14ac:dyDescent="0.25">
      <c r="A1136" s="1">
        <v>0</v>
      </c>
      <c r="B1136" s="1"/>
      <c r="C1136" t="s">
        <v>1356</v>
      </c>
      <c r="D1136" t="s">
        <v>1448</v>
      </c>
      <c r="E1136" t="s">
        <v>9</v>
      </c>
      <c r="F1136">
        <v>0</v>
      </c>
      <c r="H1136" t="s">
        <v>9</v>
      </c>
      <c r="I1136">
        <v>0</v>
      </c>
      <c r="J1136" t="s">
        <v>9</v>
      </c>
      <c r="K1136" t="str">
        <f t="shared" si="17"/>
        <v>OLD SILVER ORNAMENT CSPRATIMA SIL</v>
      </c>
    </row>
    <row r="1137" spans="1:11" ht="15" customHeight="1" x14ac:dyDescent="0.25">
      <c r="A1137" s="1">
        <v>0</v>
      </c>
      <c r="B1137" s="1"/>
      <c r="C1137" t="s">
        <v>1356</v>
      </c>
      <c r="D1137" t="s">
        <v>1449</v>
      </c>
      <c r="E1137" t="s">
        <v>9</v>
      </c>
      <c r="F1137">
        <v>0</v>
      </c>
      <c r="H1137" t="s">
        <v>9</v>
      </c>
      <c r="I1137">
        <v>0</v>
      </c>
      <c r="J1137" t="s">
        <v>9</v>
      </c>
      <c r="K1137" t="str">
        <f t="shared" si="17"/>
        <v>OLD SILVER ORNAMENT CSR.ORNAMENT SIL</v>
      </c>
    </row>
    <row r="1138" spans="1:11" ht="15" customHeight="1" x14ac:dyDescent="0.25">
      <c r="A1138" s="1">
        <v>0</v>
      </c>
      <c r="B1138" s="1"/>
      <c r="C1138" t="s">
        <v>1356</v>
      </c>
      <c r="D1138" t="s">
        <v>1450</v>
      </c>
      <c r="E1138" t="s">
        <v>9</v>
      </c>
      <c r="F1138">
        <v>0</v>
      </c>
      <c r="H1138" t="s">
        <v>9</v>
      </c>
      <c r="I1138">
        <v>0</v>
      </c>
      <c r="J1138" t="s">
        <v>9</v>
      </c>
      <c r="K1138" t="str">
        <f t="shared" si="17"/>
        <v>OLD SILVER ORNAMENT CSRINGA SIL</v>
      </c>
    </row>
    <row r="1139" spans="1:11" ht="15" customHeight="1" x14ac:dyDescent="0.25">
      <c r="A1139" s="1">
        <v>0</v>
      </c>
      <c r="B1139" s="1"/>
      <c r="C1139" t="s">
        <v>1356</v>
      </c>
      <c r="D1139" t="s">
        <v>865</v>
      </c>
      <c r="E1139" t="s">
        <v>9</v>
      </c>
      <c r="F1139">
        <v>0</v>
      </c>
      <c r="H1139" t="s">
        <v>9</v>
      </c>
      <c r="I1139">
        <v>0</v>
      </c>
      <c r="J1139" t="s">
        <v>9</v>
      </c>
      <c r="K1139" t="str">
        <f t="shared" si="17"/>
        <v>OLD SILVER ORNAMENT CSSAMAI</v>
      </c>
    </row>
    <row r="1140" spans="1:11" ht="15" customHeight="1" x14ac:dyDescent="0.25">
      <c r="A1140" s="1">
        <v>0</v>
      </c>
      <c r="B1140" s="1"/>
      <c r="C1140" t="s">
        <v>1356</v>
      </c>
      <c r="D1140" t="s">
        <v>1451</v>
      </c>
      <c r="E1140" t="s">
        <v>9</v>
      </c>
      <c r="F1140">
        <v>0</v>
      </c>
      <c r="H1140" t="s">
        <v>9</v>
      </c>
      <c r="I1140">
        <v>0</v>
      </c>
      <c r="J1140" t="s">
        <v>9</v>
      </c>
      <c r="K1140" t="str">
        <f t="shared" si="17"/>
        <v>OLD SILVER ORNAMENT CSSATWAI SIL</v>
      </c>
    </row>
    <row r="1141" spans="1:11" ht="15" customHeight="1" x14ac:dyDescent="0.25">
      <c r="A1141" s="1">
        <v>0</v>
      </c>
      <c r="B1141" s="1"/>
      <c r="C1141" t="s">
        <v>1356</v>
      </c>
      <c r="D1141" t="s">
        <v>1452</v>
      </c>
      <c r="E1141" t="s">
        <v>9</v>
      </c>
      <c r="F1141">
        <v>0</v>
      </c>
      <c r="H1141" t="s">
        <v>9</v>
      </c>
      <c r="I1141">
        <v>0</v>
      </c>
      <c r="J1141" t="s">
        <v>9</v>
      </c>
      <c r="K1141" t="str">
        <f t="shared" si="17"/>
        <v>OLD SILVER ORNAMENT CSSIHANSAN</v>
      </c>
    </row>
    <row r="1142" spans="1:11" ht="15" customHeight="1" x14ac:dyDescent="0.25">
      <c r="A1142" s="1">
        <v>0</v>
      </c>
      <c r="B1142" s="1"/>
      <c r="C1142" t="s">
        <v>1356</v>
      </c>
      <c r="D1142" t="s">
        <v>1453</v>
      </c>
      <c r="E1142" t="s">
        <v>9</v>
      </c>
      <c r="F1142">
        <v>0</v>
      </c>
      <c r="H1142" t="s">
        <v>9</v>
      </c>
      <c r="I1142">
        <v>0</v>
      </c>
      <c r="J1142" t="s">
        <v>9</v>
      </c>
      <c r="K1142" t="str">
        <f t="shared" si="17"/>
        <v>OLD SILVER ORNAMENT CSSILVER ORNAMENT</v>
      </c>
    </row>
    <row r="1143" spans="1:11" ht="15" customHeight="1" x14ac:dyDescent="0.25">
      <c r="A1143" s="1">
        <v>0</v>
      </c>
      <c r="B1143" s="1"/>
      <c r="C1143" t="s">
        <v>1356</v>
      </c>
      <c r="D1143" t="s">
        <v>1454</v>
      </c>
      <c r="E1143" t="s">
        <v>12</v>
      </c>
      <c r="F1143">
        <v>0</v>
      </c>
      <c r="H1143" t="s">
        <v>647</v>
      </c>
      <c r="I1143">
        <v>0.01</v>
      </c>
      <c r="J1143" t="s">
        <v>20</v>
      </c>
      <c r="K1143" t="str">
        <f t="shared" si="17"/>
        <v>OLD SILVER ORNAMENT CSSILVER SCRAP</v>
      </c>
    </row>
    <row r="1144" spans="1:11" ht="15" customHeight="1" x14ac:dyDescent="0.25">
      <c r="A1144" s="1">
        <v>0</v>
      </c>
      <c r="B1144" s="1"/>
      <c r="C1144" t="s">
        <v>1356</v>
      </c>
      <c r="D1144" t="s">
        <v>1455</v>
      </c>
      <c r="E1144" t="s">
        <v>9</v>
      </c>
      <c r="F1144">
        <v>0</v>
      </c>
      <c r="H1144" t="s">
        <v>9</v>
      </c>
      <c r="I1144">
        <v>0</v>
      </c>
      <c r="J1144" t="s">
        <v>9</v>
      </c>
      <c r="K1144" t="str">
        <f t="shared" si="17"/>
        <v>OLD SILVER ORNAMENT CSSTHAPANA</v>
      </c>
    </row>
    <row r="1145" spans="1:11" ht="15" customHeight="1" x14ac:dyDescent="0.25">
      <c r="A1145" s="1">
        <v>0</v>
      </c>
      <c r="B1145" s="1"/>
      <c r="C1145" t="s">
        <v>1356</v>
      </c>
      <c r="D1145" t="s">
        <v>1456</v>
      </c>
      <c r="E1145" t="s">
        <v>9</v>
      </c>
      <c r="F1145">
        <v>0</v>
      </c>
      <c r="H1145" t="s">
        <v>9</v>
      </c>
      <c r="I1145">
        <v>0</v>
      </c>
      <c r="J1145" t="s">
        <v>9</v>
      </c>
      <c r="K1145" t="str">
        <f t="shared" si="17"/>
        <v>OLD SILVER ORNAMENT CSSWASTIK</v>
      </c>
    </row>
    <row r="1146" spans="1:11" ht="15" customHeight="1" x14ac:dyDescent="0.25">
      <c r="A1146" s="1">
        <v>0</v>
      </c>
      <c r="B1146" s="1"/>
      <c r="C1146" t="s">
        <v>1356</v>
      </c>
      <c r="D1146" t="s">
        <v>1457</v>
      </c>
      <c r="E1146" t="s">
        <v>9</v>
      </c>
      <c r="F1146">
        <v>0</v>
      </c>
      <c r="H1146" t="s">
        <v>9</v>
      </c>
      <c r="I1146">
        <v>0</v>
      </c>
      <c r="J1146" t="s">
        <v>9</v>
      </c>
      <c r="K1146" t="str">
        <f t="shared" si="17"/>
        <v>OLD SILVER ORNAMENT CSTAAR</v>
      </c>
    </row>
    <row r="1147" spans="1:11" ht="15" customHeight="1" x14ac:dyDescent="0.25">
      <c r="A1147" s="1">
        <v>0</v>
      </c>
      <c r="B1147" s="1"/>
      <c r="C1147" t="s">
        <v>1356</v>
      </c>
      <c r="D1147" t="s">
        <v>1458</v>
      </c>
      <c r="E1147" t="s">
        <v>9</v>
      </c>
      <c r="F1147">
        <v>0</v>
      </c>
      <c r="H1147" t="s">
        <v>9</v>
      </c>
      <c r="I1147">
        <v>0</v>
      </c>
      <c r="J1147" t="s">
        <v>9</v>
      </c>
      <c r="K1147" t="str">
        <f t="shared" si="17"/>
        <v>OLD SILVER ORNAMENT CSTAAT</v>
      </c>
    </row>
    <row r="1148" spans="1:11" ht="15" customHeight="1" x14ac:dyDescent="0.25">
      <c r="A1148" s="1">
        <v>0</v>
      </c>
      <c r="B1148" s="1"/>
      <c r="C1148" t="s">
        <v>1356</v>
      </c>
      <c r="D1148" t="s">
        <v>871</v>
      </c>
      <c r="E1148" t="s">
        <v>9</v>
      </c>
      <c r="F1148">
        <v>0</v>
      </c>
      <c r="H1148" t="s">
        <v>9</v>
      </c>
      <c r="I1148">
        <v>0</v>
      </c>
      <c r="J1148" t="s">
        <v>9</v>
      </c>
      <c r="K1148" t="str">
        <f t="shared" si="17"/>
        <v>OLD SILVER ORNAMENT CSTABAK</v>
      </c>
    </row>
    <row r="1149" spans="1:11" ht="15" customHeight="1" x14ac:dyDescent="0.25">
      <c r="A1149" s="1">
        <v>0</v>
      </c>
      <c r="B1149" s="1"/>
      <c r="C1149" t="s">
        <v>1356</v>
      </c>
      <c r="D1149" t="s">
        <v>1459</v>
      </c>
      <c r="E1149" t="s">
        <v>9</v>
      </c>
      <c r="F1149">
        <v>0</v>
      </c>
      <c r="H1149" t="s">
        <v>9</v>
      </c>
      <c r="I1149">
        <v>0</v>
      </c>
      <c r="J1149" t="s">
        <v>9</v>
      </c>
      <c r="K1149" t="str">
        <f t="shared" si="17"/>
        <v>OLD SILVER ORNAMENT CSTAIET</v>
      </c>
    </row>
    <row r="1150" spans="1:11" ht="15" customHeight="1" x14ac:dyDescent="0.25">
      <c r="A1150" s="1">
        <v>0</v>
      </c>
      <c r="B1150" s="1"/>
      <c r="C1150" t="s">
        <v>1356</v>
      </c>
      <c r="D1150" t="s">
        <v>1460</v>
      </c>
      <c r="E1150" t="s">
        <v>9</v>
      </c>
      <c r="F1150">
        <v>0</v>
      </c>
      <c r="H1150" t="s">
        <v>9</v>
      </c>
      <c r="I1150">
        <v>0</v>
      </c>
      <c r="J1150" t="s">
        <v>9</v>
      </c>
      <c r="K1150" t="str">
        <f t="shared" si="17"/>
        <v>OLD SILVER ORNAMENT CSTAMBYA</v>
      </c>
    </row>
    <row r="1151" spans="1:11" ht="15" customHeight="1" x14ac:dyDescent="0.25">
      <c r="A1151" s="1">
        <v>0</v>
      </c>
      <c r="B1151" s="1"/>
      <c r="C1151" t="s">
        <v>1356</v>
      </c>
      <c r="D1151" t="s">
        <v>1461</v>
      </c>
      <c r="E1151" t="s">
        <v>9</v>
      </c>
      <c r="F1151">
        <v>0</v>
      </c>
      <c r="H1151" t="s">
        <v>9</v>
      </c>
      <c r="I1151">
        <v>0</v>
      </c>
      <c r="J1151" t="s">
        <v>9</v>
      </c>
      <c r="K1151" t="str">
        <f t="shared" si="17"/>
        <v>OLD SILVER ORNAMENT CSTAMHAN</v>
      </c>
    </row>
    <row r="1152" spans="1:11" ht="15" customHeight="1" x14ac:dyDescent="0.25">
      <c r="A1152" s="1">
        <v>0</v>
      </c>
      <c r="B1152" s="1"/>
      <c r="C1152" t="s">
        <v>1356</v>
      </c>
      <c r="D1152" t="s">
        <v>1462</v>
      </c>
      <c r="E1152" t="s">
        <v>9</v>
      </c>
      <c r="F1152">
        <v>0</v>
      </c>
      <c r="H1152" t="s">
        <v>9</v>
      </c>
      <c r="I1152">
        <v>0</v>
      </c>
      <c r="J1152" t="s">
        <v>9</v>
      </c>
      <c r="K1152" t="str">
        <f t="shared" si="17"/>
        <v>OLD SILVER ORNAMENT CSTHALI</v>
      </c>
    </row>
    <row r="1153" spans="1:11" ht="15" customHeight="1" x14ac:dyDescent="0.25">
      <c r="A1153" s="1">
        <v>0</v>
      </c>
      <c r="B1153" s="1"/>
      <c r="C1153" t="s">
        <v>1356</v>
      </c>
      <c r="D1153" t="s">
        <v>1463</v>
      </c>
      <c r="E1153" t="s">
        <v>9</v>
      </c>
      <c r="F1153">
        <v>0</v>
      </c>
      <c r="H1153" t="s">
        <v>9</v>
      </c>
      <c r="I1153">
        <v>0</v>
      </c>
      <c r="J1153" t="s">
        <v>9</v>
      </c>
      <c r="K1153" t="str">
        <f t="shared" si="17"/>
        <v>OLD SILVER ORNAMENT CSTOPS SIL</v>
      </c>
    </row>
    <row r="1154" spans="1:11" ht="15" customHeight="1" x14ac:dyDescent="0.25">
      <c r="A1154" s="1">
        <v>0</v>
      </c>
      <c r="B1154" s="1"/>
      <c r="C1154" t="s">
        <v>1356</v>
      </c>
      <c r="D1154" t="s">
        <v>1464</v>
      </c>
      <c r="E1154" t="s">
        <v>9</v>
      </c>
      <c r="F1154">
        <v>0</v>
      </c>
      <c r="H1154" t="s">
        <v>9</v>
      </c>
      <c r="I1154">
        <v>0</v>
      </c>
      <c r="J1154" t="s">
        <v>9</v>
      </c>
      <c r="K1154" t="str">
        <f t="shared" si="17"/>
        <v>OLD SILVER ORNAMENT CSUDABATTTI GHAR</v>
      </c>
    </row>
    <row r="1155" spans="1:11" ht="15" customHeight="1" x14ac:dyDescent="0.25">
      <c r="A1155" s="1">
        <v>0</v>
      </c>
      <c r="B1155" s="1"/>
      <c r="C1155" t="s">
        <v>1356</v>
      </c>
      <c r="D1155" t="s">
        <v>1465</v>
      </c>
      <c r="E1155" t="s">
        <v>9</v>
      </c>
      <c r="F1155">
        <v>0</v>
      </c>
      <c r="H1155" t="s">
        <v>9</v>
      </c>
      <c r="I1155">
        <v>0</v>
      </c>
      <c r="J1155" t="s">
        <v>9</v>
      </c>
      <c r="K1155" t="str">
        <f t="shared" si="17"/>
        <v>OLD SILVER ORNAMENT CSUNDIR</v>
      </c>
    </row>
    <row r="1156" spans="1:11" ht="15" customHeight="1" x14ac:dyDescent="0.25">
      <c r="A1156" s="1">
        <v>0</v>
      </c>
      <c r="B1156" s="1"/>
      <c r="C1156" t="s">
        <v>1356</v>
      </c>
      <c r="D1156" t="s">
        <v>885</v>
      </c>
      <c r="E1156" t="s">
        <v>9</v>
      </c>
      <c r="F1156">
        <v>0</v>
      </c>
      <c r="H1156" t="s">
        <v>9</v>
      </c>
      <c r="I1156">
        <v>0</v>
      </c>
      <c r="J1156" t="s">
        <v>9</v>
      </c>
      <c r="K1156" t="str">
        <f t="shared" si="17"/>
        <v>OLD SILVER ORNAMENT CSVAKI</v>
      </c>
    </row>
    <row r="1157" spans="1:11" ht="15" customHeight="1" x14ac:dyDescent="0.25">
      <c r="A1157" s="1">
        <v>0</v>
      </c>
      <c r="B1157" s="1"/>
      <c r="C1157" t="s">
        <v>1356</v>
      </c>
      <c r="D1157" t="s">
        <v>1047</v>
      </c>
      <c r="E1157" t="s">
        <v>9</v>
      </c>
      <c r="F1157">
        <v>0</v>
      </c>
      <c r="H1157" t="s">
        <v>9</v>
      </c>
      <c r="I1157">
        <v>0</v>
      </c>
      <c r="J1157" t="s">
        <v>9</v>
      </c>
      <c r="K1157" t="str">
        <f t="shared" si="17"/>
        <v>OLD SILVER ORNAMENT CSVALE</v>
      </c>
    </row>
    <row r="1158" spans="1:11" ht="15" customHeight="1" x14ac:dyDescent="0.25">
      <c r="A1158" s="1">
        <v>0</v>
      </c>
      <c r="B1158" s="1"/>
      <c r="C1158" t="s">
        <v>1356</v>
      </c>
      <c r="D1158" t="s">
        <v>1466</v>
      </c>
      <c r="E1158" t="s">
        <v>9</v>
      </c>
      <c r="F1158">
        <v>0</v>
      </c>
      <c r="H1158" t="s">
        <v>9</v>
      </c>
      <c r="I1158">
        <v>0</v>
      </c>
      <c r="J1158" t="s">
        <v>9</v>
      </c>
      <c r="K1158" t="str">
        <f t="shared" si="17"/>
        <v>OLD SILVER ORNAMENT CSVATI</v>
      </c>
    </row>
    <row r="1159" spans="1:11" ht="15" customHeight="1" x14ac:dyDescent="0.25">
      <c r="A1159" s="1">
        <v>0</v>
      </c>
      <c r="B1159" s="1"/>
      <c r="C1159" t="s">
        <v>1356</v>
      </c>
      <c r="D1159" t="s">
        <v>1467</v>
      </c>
      <c r="E1159" t="s">
        <v>9</v>
      </c>
      <c r="F1159">
        <v>0</v>
      </c>
      <c r="H1159" t="s">
        <v>9</v>
      </c>
      <c r="I1159">
        <v>0</v>
      </c>
      <c r="J1159" t="s">
        <v>9</v>
      </c>
      <c r="K1159" t="str">
        <f t="shared" si="17"/>
        <v>OLD SILVER ORNAMENT CSVEEDA PAN</v>
      </c>
    </row>
    <row r="1160" spans="1:11" ht="15" customHeight="1" x14ac:dyDescent="0.25">
      <c r="A1160" s="1">
        <v>0</v>
      </c>
      <c r="B1160" s="1"/>
      <c r="C1160" t="s">
        <v>1356</v>
      </c>
      <c r="D1160" t="s">
        <v>1468</v>
      </c>
      <c r="E1160" t="s">
        <v>9</v>
      </c>
      <c r="F1160">
        <v>0</v>
      </c>
      <c r="H1160" t="s">
        <v>9</v>
      </c>
      <c r="I1160">
        <v>0</v>
      </c>
      <c r="J1160" t="s">
        <v>9</v>
      </c>
      <c r="K1160" t="str">
        <f t="shared" si="17"/>
        <v>OLD SILVER ORNAMENT CSVEL</v>
      </c>
    </row>
    <row r="1161" spans="1:11" ht="15" customHeight="1" x14ac:dyDescent="0.25">
      <c r="A1161" s="1">
        <v>0</v>
      </c>
      <c r="B1161" s="1"/>
      <c r="C1161" t="s">
        <v>1356</v>
      </c>
      <c r="D1161" t="s">
        <v>1469</v>
      </c>
      <c r="E1161" t="s">
        <v>9</v>
      </c>
      <c r="F1161">
        <v>0</v>
      </c>
      <c r="H1161" t="s">
        <v>9</v>
      </c>
      <c r="I1161">
        <v>0</v>
      </c>
      <c r="J1161" t="s">
        <v>9</v>
      </c>
      <c r="K1161" t="str">
        <f t="shared" ref="K1161:K1224" si="18">C1161&amp;D1161</f>
        <v>OLD SILVER ORNAMENT CSVIRUDHI</v>
      </c>
    </row>
    <row r="1162" spans="1:11" ht="15" customHeight="1" x14ac:dyDescent="0.25">
      <c r="A1162" s="1">
        <v>0</v>
      </c>
      <c r="B1162" s="1"/>
      <c r="C1162" t="s">
        <v>1356</v>
      </c>
      <c r="D1162" t="s">
        <v>875</v>
      </c>
      <c r="E1162" t="s">
        <v>9</v>
      </c>
      <c r="F1162">
        <v>0</v>
      </c>
      <c r="H1162" t="s">
        <v>9</v>
      </c>
      <c r="I1162">
        <v>0</v>
      </c>
      <c r="J1162" t="s">
        <v>9</v>
      </c>
      <c r="K1162" t="str">
        <f t="shared" si="18"/>
        <v>OLD SILVER ORNAMENT CSZARI</v>
      </c>
    </row>
    <row r="1163" spans="1:11" ht="15" customHeight="1" x14ac:dyDescent="0.25">
      <c r="A1163" s="1">
        <v>0</v>
      </c>
      <c r="B1163" s="1"/>
      <c r="C1163" t="s">
        <v>1356</v>
      </c>
      <c r="D1163" t="s">
        <v>1470</v>
      </c>
      <c r="E1163" t="s">
        <v>9</v>
      </c>
      <c r="F1163">
        <v>0</v>
      </c>
      <c r="H1163" t="s">
        <v>9</v>
      </c>
      <c r="I1163">
        <v>0</v>
      </c>
      <c r="J1163" t="s">
        <v>9</v>
      </c>
      <c r="K1163" t="str">
        <f t="shared" si="18"/>
        <v>OLD SILVER ORNAMENT CSZUMKA SIL</v>
      </c>
    </row>
    <row r="1164" spans="1:11" ht="15" customHeight="1" x14ac:dyDescent="0.25">
      <c r="A1164" s="1">
        <v>0</v>
      </c>
      <c r="B1164" s="1"/>
      <c r="C1164" t="s">
        <v>1471</v>
      </c>
      <c r="D1164" t="s">
        <v>1357</v>
      </c>
      <c r="E1164" t="s">
        <v>12</v>
      </c>
      <c r="F1164">
        <v>0</v>
      </c>
      <c r="H1164" t="s">
        <v>647</v>
      </c>
      <c r="I1164">
        <v>0.01</v>
      </c>
      <c r="J1164" t="s">
        <v>20</v>
      </c>
      <c r="K1164" t="str">
        <f t="shared" si="18"/>
        <v>OLD SILVER ORNAMENT OTHERA/C PAYAL</v>
      </c>
    </row>
    <row r="1165" spans="1:11" ht="15" customHeight="1" x14ac:dyDescent="0.25">
      <c r="A1165" s="1">
        <v>0</v>
      </c>
      <c r="B1165" s="1"/>
      <c r="C1165" t="s">
        <v>1471</v>
      </c>
      <c r="D1165" t="s">
        <v>1358</v>
      </c>
      <c r="E1165" t="s">
        <v>12</v>
      </c>
      <c r="F1165">
        <v>0</v>
      </c>
      <c r="H1165" t="s">
        <v>647</v>
      </c>
      <c r="I1165">
        <v>0.01</v>
      </c>
      <c r="J1165" t="s">
        <v>20</v>
      </c>
      <c r="K1165" t="str">
        <f t="shared" si="18"/>
        <v>OLD SILVER ORNAMENT OTHERAAMBA PAN</v>
      </c>
    </row>
    <row r="1166" spans="1:11" ht="15" customHeight="1" x14ac:dyDescent="0.25">
      <c r="A1166" s="1">
        <v>0</v>
      </c>
      <c r="B1166" s="1"/>
      <c r="C1166" t="s">
        <v>1471</v>
      </c>
      <c r="D1166" t="s">
        <v>1363</v>
      </c>
      <c r="E1166" t="s">
        <v>12</v>
      </c>
      <c r="F1166">
        <v>0</v>
      </c>
      <c r="H1166" t="s">
        <v>647</v>
      </c>
      <c r="I1166">
        <v>0.01</v>
      </c>
      <c r="J1166" t="s">
        <v>20</v>
      </c>
      <c r="K1166" t="str">
        <f t="shared" si="18"/>
        <v>OLD SILVER ORNAMENT OTHERANARKALI LAFA</v>
      </c>
    </row>
    <row r="1167" spans="1:11" ht="15" customHeight="1" x14ac:dyDescent="0.25">
      <c r="A1167" s="1">
        <v>0</v>
      </c>
      <c r="B1167" s="1"/>
      <c r="C1167" t="s">
        <v>1471</v>
      </c>
      <c r="D1167" t="s">
        <v>747</v>
      </c>
      <c r="E1167" t="s">
        <v>12</v>
      </c>
      <c r="F1167">
        <v>0</v>
      </c>
      <c r="H1167" t="s">
        <v>647</v>
      </c>
      <c r="I1167">
        <v>0.01</v>
      </c>
      <c r="J1167" t="s">
        <v>20</v>
      </c>
      <c r="K1167" t="str">
        <f t="shared" si="18"/>
        <v>OLD SILVER ORNAMENT OTHERANGUTHI</v>
      </c>
    </row>
    <row r="1168" spans="1:11" ht="15" customHeight="1" x14ac:dyDescent="0.25">
      <c r="A1168" s="1">
        <v>0</v>
      </c>
      <c r="B1168" s="1"/>
      <c r="C1168" t="s">
        <v>1471</v>
      </c>
      <c r="D1168" t="s">
        <v>1364</v>
      </c>
      <c r="E1168" t="s">
        <v>12</v>
      </c>
      <c r="F1168">
        <v>0</v>
      </c>
      <c r="H1168" t="s">
        <v>647</v>
      </c>
      <c r="I1168">
        <v>0.01</v>
      </c>
      <c r="J1168" t="s">
        <v>20</v>
      </c>
      <c r="K1168" t="str">
        <f t="shared" si="18"/>
        <v>OLD SILVER ORNAMENT OTHERASSORTED SILVER JEWLL</v>
      </c>
    </row>
    <row r="1169" spans="1:11" ht="15" customHeight="1" x14ac:dyDescent="0.25">
      <c r="A1169" s="1">
        <v>0</v>
      </c>
      <c r="B1169" s="1"/>
      <c r="C1169" t="s">
        <v>1471</v>
      </c>
      <c r="D1169" t="s">
        <v>816</v>
      </c>
      <c r="E1169" t="s">
        <v>12</v>
      </c>
      <c r="F1169">
        <v>0</v>
      </c>
      <c r="H1169" t="s">
        <v>647</v>
      </c>
      <c r="I1169">
        <v>0.01</v>
      </c>
      <c r="J1169" t="s">
        <v>20</v>
      </c>
      <c r="K1169" t="str">
        <f t="shared" si="18"/>
        <v>OLD SILVER ORNAMENT OTHERATTARDANI</v>
      </c>
    </row>
    <row r="1170" spans="1:11" ht="15" customHeight="1" x14ac:dyDescent="0.25">
      <c r="A1170" s="1">
        <v>0</v>
      </c>
      <c r="B1170" s="1"/>
      <c r="C1170" t="s">
        <v>1471</v>
      </c>
      <c r="D1170" t="s">
        <v>1365</v>
      </c>
      <c r="E1170" t="s">
        <v>12</v>
      </c>
      <c r="F1170">
        <v>0</v>
      </c>
      <c r="H1170" t="s">
        <v>647</v>
      </c>
      <c r="I1170">
        <v>0.01</v>
      </c>
      <c r="J1170" t="s">
        <v>20</v>
      </c>
      <c r="K1170" t="str">
        <f t="shared" si="18"/>
        <v>OLD SILVER ORNAMENT OTHERBALTI</v>
      </c>
    </row>
    <row r="1171" spans="1:11" ht="15" customHeight="1" x14ac:dyDescent="0.25">
      <c r="A1171" s="1">
        <v>0</v>
      </c>
      <c r="B1171" s="1"/>
      <c r="C1171" t="s">
        <v>1471</v>
      </c>
      <c r="D1171" t="s">
        <v>1366</v>
      </c>
      <c r="E1171" t="s">
        <v>12</v>
      </c>
      <c r="F1171">
        <v>0</v>
      </c>
      <c r="H1171" t="s">
        <v>647</v>
      </c>
      <c r="I1171">
        <v>0.01</v>
      </c>
      <c r="J1171" t="s">
        <v>20</v>
      </c>
      <c r="K1171" t="str">
        <f t="shared" si="18"/>
        <v>OLD SILVER ORNAMENT OTHERBANGLES</v>
      </c>
    </row>
    <row r="1172" spans="1:11" ht="15" customHeight="1" x14ac:dyDescent="0.25">
      <c r="A1172" s="1">
        <v>0</v>
      </c>
      <c r="B1172" s="1"/>
      <c r="C1172" t="s">
        <v>1471</v>
      </c>
      <c r="D1172" t="s">
        <v>1367</v>
      </c>
      <c r="E1172" t="s">
        <v>12</v>
      </c>
      <c r="F1172">
        <v>0</v>
      </c>
      <c r="H1172" t="s">
        <v>647</v>
      </c>
      <c r="I1172">
        <v>0.01</v>
      </c>
      <c r="J1172" t="s">
        <v>20</v>
      </c>
      <c r="K1172" t="str">
        <f t="shared" si="18"/>
        <v>OLD SILVER ORNAMENT OTHERBELPAAN</v>
      </c>
    </row>
    <row r="1173" spans="1:11" ht="15" customHeight="1" x14ac:dyDescent="0.25">
      <c r="A1173" s="1">
        <v>0</v>
      </c>
      <c r="B1173" s="1"/>
      <c r="C1173" t="s">
        <v>1471</v>
      </c>
      <c r="D1173" t="s">
        <v>1472</v>
      </c>
      <c r="E1173" t="s">
        <v>12</v>
      </c>
      <c r="F1173">
        <v>0</v>
      </c>
      <c r="H1173" t="s">
        <v>647</v>
      </c>
      <c r="I1173">
        <v>0.01</v>
      </c>
      <c r="J1173" t="s">
        <v>20</v>
      </c>
      <c r="K1173" t="str">
        <f t="shared" si="18"/>
        <v>OLD SILVER ORNAMENT OTHERBHARIV SAMAI</v>
      </c>
    </row>
    <row r="1174" spans="1:11" ht="15" customHeight="1" x14ac:dyDescent="0.25">
      <c r="A1174" s="1">
        <v>0</v>
      </c>
      <c r="B1174" s="1"/>
      <c r="C1174" t="s">
        <v>1471</v>
      </c>
      <c r="D1174" t="s">
        <v>1011</v>
      </c>
      <c r="E1174" t="s">
        <v>12</v>
      </c>
      <c r="F1174">
        <v>0</v>
      </c>
      <c r="H1174" t="s">
        <v>647</v>
      </c>
      <c r="I1174">
        <v>0.01</v>
      </c>
      <c r="J1174" t="s">
        <v>20</v>
      </c>
      <c r="K1174" t="str">
        <f t="shared" si="18"/>
        <v>OLD SILVER ORNAMENT OTHERBHARIVMURTI</v>
      </c>
    </row>
    <row r="1175" spans="1:11" ht="15" customHeight="1" x14ac:dyDescent="0.25">
      <c r="A1175" s="1">
        <v>0</v>
      </c>
      <c r="B1175" s="1"/>
      <c r="C1175" t="s">
        <v>1471</v>
      </c>
      <c r="D1175" t="s">
        <v>653</v>
      </c>
      <c r="E1175" t="s">
        <v>12</v>
      </c>
      <c r="F1175">
        <v>0</v>
      </c>
      <c r="H1175" t="s">
        <v>647</v>
      </c>
      <c r="I1175">
        <v>0.01</v>
      </c>
      <c r="J1175" t="s">
        <v>20</v>
      </c>
      <c r="K1175" t="str">
        <f t="shared" si="18"/>
        <v>OLD SILVER ORNAMENT OTHERBICHAVE</v>
      </c>
    </row>
    <row r="1176" spans="1:11" ht="15" customHeight="1" x14ac:dyDescent="0.25">
      <c r="A1176" s="1">
        <v>0</v>
      </c>
      <c r="B1176" s="1"/>
      <c r="C1176" t="s">
        <v>1471</v>
      </c>
      <c r="D1176" t="s">
        <v>1369</v>
      </c>
      <c r="E1176" t="s">
        <v>12</v>
      </c>
      <c r="F1176">
        <v>0</v>
      </c>
      <c r="H1176" t="s">
        <v>647</v>
      </c>
      <c r="I1176">
        <v>0.01</v>
      </c>
      <c r="J1176" t="s">
        <v>20</v>
      </c>
      <c r="K1176" t="str">
        <f t="shared" si="18"/>
        <v>OLD SILVER ORNAMENT OTHERBIND SIL</v>
      </c>
    </row>
    <row r="1177" spans="1:11" ht="15" customHeight="1" x14ac:dyDescent="0.25">
      <c r="A1177" s="1">
        <v>0</v>
      </c>
      <c r="B1177" s="1"/>
      <c r="C1177" t="s">
        <v>1471</v>
      </c>
      <c r="D1177" t="s">
        <v>1370</v>
      </c>
      <c r="E1177" t="s">
        <v>12</v>
      </c>
      <c r="F1177">
        <v>0</v>
      </c>
      <c r="H1177" t="s">
        <v>647</v>
      </c>
      <c r="I1177">
        <v>0.01</v>
      </c>
      <c r="J1177" t="s">
        <v>20</v>
      </c>
      <c r="K1177" t="str">
        <f t="shared" si="18"/>
        <v>OLD SILVER ORNAMENT OTHERBINDALI SIL</v>
      </c>
    </row>
    <row r="1178" spans="1:11" ht="15" customHeight="1" x14ac:dyDescent="0.25">
      <c r="A1178" s="1">
        <v>0</v>
      </c>
      <c r="B1178" s="1"/>
      <c r="C1178" t="s">
        <v>1471</v>
      </c>
      <c r="D1178" t="s">
        <v>1371</v>
      </c>
      <c r="E1178" t="s">
        <v>12</v>
      </c>
      <c r="F1178">
        <v>0</v>
      </c>
      <c r="H1178" t="s">
        <v>647</v>
      </c>
      <c r="I1178">
        <v>0.01</v>
      </c>
      <c r="J1178" t="s">
        <v>20</v>
      </c>
      <c r="K1178" t="str">
        <f t="shared" si="18"/>
        <v>OLD SILVER ORNAMENT OTHERBONDALE</v>
      </c>
    </row>
    <row r="1179" spans="1:11" ht="15" customHeight="1" x14ac:dyDescent="0.25">
      <c r="A1179" s="1">
        <v>0</v>
      </c>
      <c r="B1179" s="1"/>
      <c r="C1179" t="s">
        <v>1471</v>
      </c>
      <c r="D1179" t="s">
        <v>1372</v>
      </c>
      <c r="E1179" t="s">
        <v>12</v>
      </c>
      <c r="F1179">
        <v>0</v>
      </c>
      <c r="H1179" t="s">
        <v>647</v>
      </c>
      <c r="I1179">
        <v>0.01</v>
      </c>
      <c r="J1179" t="s">
        <v>20</v>
      </c>
      <c r="K1179" t="str">
        <f t="shared" si="18"/>
        <v>OLD SILVER ORNAMENT OTHERBRASLATA</v>
      </c>
    </row>
    <row r="1180" spans="1:11" ht="15" customHeight="1" x14ac:dyDescent="0.25">
      <c r="A1180" s="1">
        <v>0</v>
      </c>
      <c r="B1180" s="1"/>
      <c r="C1180" t="s">
        <v>1471</v>
      </c>
      <c r="D1180" t="s">
        <v>1373</v>
      </c>
      <c r="E1180" t="s">
        <v>12</v>
      </c>
      <c r="F1180">
        <v>0</v>
      </c>
      <c r="H1180" t="s">
        <v>647</v>
      </c>
      <c r="I1180">
        <v>0.01</v>
      </c>
      <c r="J1180" t="s">
        <v>20</v>
      </c>
      <c r="K1180" t="str">
        <f t="shared" si="18"/>
        <v>OLD SILVER ORNAMENT OTHERBULLION SIL</v>
      </c>
    </row>
    <row r="1181" spans="1:11" ht="15" customHeight="1" x14ac:dyDescent="0.25">
      <c r="A1181" s="1">
        <v>0</v>
      </c>
      <c r="B1181" s="1"/>
      <c r="C1181" t="s">
        <v>1471</v>
      </c>
      <c r="D1181" t="s">
        <v>1375</v>
      </c>
      <c r="E1181" t="s">
        <v>12</v>
      </c>
      <c r="F1181">
        <v>0</v>
      </c>
      <c r="H1181" t="s">
        <v>647</v>
      </c>
      <c r="I1181">
        <v>0.01</v>
      </c>
      <c r="J1181" t="s">
        <v>20</v>
      </c>
      <c r="K1181" t="str">
        <f t="shared" si="18"/>
        <v>OLD SILVER ORNAMENT OTHERBULLION TUKADA</v>
      </c>
    </row>
    <row r="1182" spans="1:11" ht="15" customHeight="1" x14ac:dyDescent="0.25">
      <c r="A1182" s="1">
        <v>0</v>
      </c>
      <c r="B1182" s="1"/>
      <c r="C1182" t="s">
        <v>1471</v>
      </c>
      <c r="D1182" t="s">
        <v>13</v>
      </c>
      <c r="E1182" t="s">
        <v>12</v>
      </c>
      <c r="F1182">
        <v>0</v>
      </c>
      <c r="H1182" t="s">
        <v>647</v>
      </c>
      <c r="I1182">
        <v>0.01</v>
      </c>
      <c r="J1182" t="s">
        <v>20</v>
      </c>
      <c r="K1182" t="str">
        <f t="shared" si="18"/>
        <v>OLD SILVER ORNAMENT OTHERCHAIN</v>
      </c>
    </row>
    <row r="1183" spans="1:11" ht="15" customHeight="1" x14ac:dyDescent="0.25">
      <c r="A1183" s="1">
        <v>0</v>
      </c>
      <c r="B1183" s="1"/>
      <c r="C1183" t="s">
        <v>1471</v>
      </c>
      <c r="D1183" t="s">
        <v>1378</v>
      </c>
      <c r="E1183" t="s">
        <v>12</v>
      </c>
      <c r="F1183">
        <v>0</v>
      </c>
      <c r="H1183" t="s">
        <v>647</v>
      </c>
      <c r="I1183">
        <v>0.01</v>
      </c>
      <c r="J1183" t="s">
        <v>20</v>
      </c>
      <c r="K1183" t="str">
        <f t="shared" si="18"/>
        <v>OLD SILVER ORNAMENT OTHERCHALLA</v>
      </c>
    </row>
    <row r="1184" spans="1:11" ht="15" customHeight="1" x14ac:dyDescent="0.25">
      <c r="A1184" s="1">
        <v>0</v>
      </c>
      <c r="B1184" s="1"/>
      <c r="C1184" t="s">
        <v>1471</v>
      </c>
      <c r="D1184" t="s">
        <v>1379</v>
      </c>
      <c r="E1184" t="s">
        <v>12</v>
      </c>
      <c r="F1184">
        <v>0</v>
      </c>
      <c r="H1184" t="s">
        <v>647</v>
      </c>
      <c r="I1184">
        <v>0.01</v>
      </c>
      <c r="J1184" t="s">
        <v>20</v>
      </c>
      <c r="K1184" t="str">
        <f t="shared" si="18"/>
        <v>OLD SILVER ORNAMENT OTHERCHAMCHE</v>
      </c>
    </row>
    <row r="1185" spans="1:11" ht="15" customHeight="1" x14ac:dyDescent="0.25">
      <c r="A1185" s="1">
        <v>0</v>
      </c>
      <c r="B1185" s="1"/>
      <c r="C1185" t="s">
        <v>1471</v>
      </c>
      <c r="D1185" t="s">
        <v>1380</v>
      </c>
      <c r="E1185" t="s">
        <v>12</v>
      </c>
      <c r="F1185">
        <v>0</v>
      </c>
      <c r="H1185" t="s">
        <v>647</v>
      </c>
      <c r="I1185">
        <v>0.01</v>
      </c>
      <c r="J1185" t="s">
        <v>20</v>
      </c>
      <c r="K1185" t="str">
        <f t="shared" si="18"/>
        <v>OLD SILVER ORNAMENT OTHERCHIRAG</v>
      </c>
    </row>
    <row r="1186" spans="1:11" ht="15" customHeight="1" x14ac:dyDescent="0.25">
      <c r="A1186" s="1">
        <v>0</v>
      </c>
      <c r="B1186" s="1"/>
      <c r="C1186" t="s">
        <v>1471</v>
      </c>
      <c r="D1186" t="s">
        <v>821</v>
      </c>
      <c r="E1186" t="s">
        <v>12</v>
      </c>
      <c r="F1186">
        <v>0</v>
      </c>
      <c r="H1186" t="s">
        <v>647</v>
      </c>
      <c r="I1186">
        <v>0.01</v>
      </c>
      <c r="J1186" t="s">
        <v>20</v>
      </c>
      <c r="K1186" t="str">
        <f t="shared" si="18"/>
        <v>OLD SILVER ORNAMENT OTHERCHOURANG</v>
      </c>
    </row>
    <row r="1187" spans="1:11" ht="15" customHeight="1" x14ac:dyDescent="0.25">
      <c r="A1187" s="1">
        <v>0</v>
      </c>
      <c r="B1187" s="1"/>
      <c r="C1187" t="s">
        <v>1471</v>
      </c>
      <c r="D1187" t="s">
        <v>1383</v>
      </c>
      <c r="E1187" t="s">
        <v>12</v>
      </c>
      <c r="F1187">
        <v>0</v>
      </c>
      <c r="H1187" t="s">
        <v>647</v>
      </c>
      <c r="I1187">
        <v>0.01</v>
      </c>
      <c r="J1187" t="s">
        <v>20</v>
      </c>
      <c r="K1187" t="str">
        <f t="shared" si="18"/>
        <v>OLD SILVER ORNAMENT OTHERCHURA(SIL)</v>
      </c>
    </row>
    <row r="1188" spans="1:11" ht="15" customHeight="1" x14ac:dyDescent="0.25">
      <c r="A1188" s="1">
        <v>0</v>
      </c>
      <c r="B1188" s="1"/>
      <c r="C1188" t="s">
        <v>1471</v>
      </c>
      <c r="D1188" t="s">
        <v>1384</v>
      </c>
      <c r="E1188" t="s">
        <v>12</v>
      </c>
      <c r="F1188">
        <v>0</v>
      </c>
      <c r="H1188" t="s">
        <v>647</v>
      </c>
      <c r="I1188">
        <v>0.01</v>
      </c>
      <c r="J1188" t="s">
        <v>20</v>
      </c>
      <c r="K1188" t="str">
        <f t="shared" si="18"/>
        <v>OLD SILVER ORNAMENT OTHERCOIN SIL</v>
      </c>
    </row>
    <row r="1189" spans="1:11" ht="15" customHeight="1" x14ac:dyDescent="0.25">
      <c r="A1189" s="1">
        <v>0</v>
      </c>
      <c r="B1189" s="1"/>
      <c r="C1189" t="s">
        <v>1471</v>
      </c>
      <c r="D1189" t="s">
        <v>1473</v>
      </c>
      <c r="E1189" t="s">
        <v>12</v>
      </c>
      <c r="F1189">
        <v>0</v>
      </c>
      <c r="H1189" t="s">
        <v>647</v>
      </c>
      <c r="I1189">
        <v>0.01</v>
      </c>
      <c r="J1189" t="s">
        <v>20</v>
      </c>
      <c r="K1189" t="str">
        <f t="shared" si="18"/>
        <v>OLD SILVER ORNAMENT OTHERCOLLAR SET</v>
      </c>
    </row>
    <row r="1190" spans="1:11" ht="15" customHeight="1" x14ac:dyDescent="0.25">
      <c r="A1190" s="1">
        <v>0</v>
      </c>
      <c r="B1190" s="1"/>
      <c r="C1190" t="s">
        <v>1471</v>
      </c>
      <c r="D1190" t="s">
        <v>1020</v>
      </c>
      <c r="E1190" t="s">
        <v>12</v>
      </c>
      <c r="F1190">
        <v>0</v>
      </c>
      <c r="H1190" t="s">
        <v>647</v>
      </c>
      <c r="I1190">
        <v>0.01</v>
      </c>
      <c r="J1190" t="s">
        <v>20</v>
      </c>
      <c r="K1190" t="str">
        <f t="shared" si="18"/>
        <v>OLD SILVER ORNAMENT OTHERDABI</v>
      </c>
    </row>
    <row r="1191" spans="1:11" ht="15" customHeight="1" x14ac:dyDescent="0.25">
      <c r="A1191" s="1">
        <v>0</v>
      </c>
      <c r="B1191" s="1"/>
      <c r="C1191" t="s">
        <v>1471</v>
      </c>
      <c r="D1191" t="s">
        <v>1385</v>
      </c>
      <c r="E1191" t="s">
        <v>12</v>
      </c>
      <c r="F1191">
        <v>0</v>
      </c>
      <c r="H1191" t="s">
        <v>647</v>
      </c>
      <c r="I1191">
        <v>0.01</v>
      </c>
      <c r="J1191" t="s">
        <v>20</v>
      </c>
      <c r="K1191" t="str">
        <f t="shared" si="18"/>
        <v>OLD SILVER ORNAMENT OTHERDEVACHE TAAK</v>
      </c>
    </row>
    <row r="1192" spans="1:11" ht="15" customHeight="1" x14ac:dyDescent="0.25">
      <c r="A1192" s="1">
        <v>0</v>
      </c>
      <c r="B1192" s="1"/>
      <c r="C1192" t="s">
        <v>1471</v>
      </c>
      <c r="D1192" t="s">
        <v>1386</v>
      </c>
      <c r="E1192" t="s">
        <v>12</v>
      </c>
      <c r="F1192">
        <v>0</v>
      </c>
      <c r="H1192" t="s">
        <v>647</v>
      </c>
      <c r="I1192">
        <v>0.01</v>
      </c>
      <c r="J1192" t="s">
        <v>20</v>
      </c>
      <c r="K1192" t="str">
        <f t="shared" si="18"/>
        <v>OLD SILVER ORNAMENT OTHERDEVDAS NIRANJAN</v>
      </c>
    </row>
    <row r="1193" spans="1:11" ht="15" customHeight="1" x14ac:dyDescent="0.25">
      <c r="A1193" s="1">
        <v>0</v>
      </c>
      <c r="B1193" s="1"/>
      <c r="C1193" t="s">
        <v>1471</v>
      </c>
      <c r="D1193" t="s">
        <v>1390</v>
      </c>
      <c r="E1193" t="s">
        <v>12</v>
      </c>
      <c r="F1193">
        <v>0</v>
      </c>
      <c r="H1193" t="s">
        <v>647</v>
      </c>
      <c r="I1193">
        <v>0.01</v>
      </c>
      <c r="J1193" t="s">
        <v>20</v>
      </c>
      <c r="K1193" t="str">
        <f t="shared" si="18"/>
        <v>OLD SILVER ORNAMENT OTHERDURVA SIL</v>
      </c>
    </row>
    <row r="1194" spans="1:11" ht="15" customHeight="1" x14ac:dyDescent="0.25">
      <c r="A1194" s="1">
        <v>0</v>
      </c>
      <c r="B1194" s="1"/>
      <c r="C1194" t="s">
        <v>1471</v>
      </c>
      <c r="D1194" t="s">
        <v>1392</v>
      </c>
      <c r="E1194" t="s">
        <v>12</v>
      </c>
      <c r="F1194">
        <v>0</v>
      </c>
      <c r="H1194" t="s">
        <v>647</v>
      </c>
      <c r="I1194">
        <v>0.01</v>
      </c>
      <c r="J1194" t="s">
        <v>20</v>
      </c>
      <c r="K1194" t="str">
        <f t="shared" si="18"/>
        <v>OLD SILVER ORNAMENT OTHERGHANTI</v>
      </c>
    </row>
    <row r="1195" spans="1:11" ht="15" customHeight="1" x14ac:dyDescent="0.25">
      <c r="A1195" s="1">
        <v>0</v>
      </c>
      <c r="B1195" s="1"/>
      <c r="C1195" t="s">
        <v>1471</v>
      </c>
      <c r="D1195" t="s">
        <v>831</v>
      </c>
      <c r="E1195" t="s">
        <v>12</v>
      </c>
      <c r="F1195">
        <v>0</v>
      </c>
      <c r="H1195" t="s">
        <v>647</v>
      </c>
      <c r="I1195">
        <v>0.01</v>
      </c>
      <c r="J1195" t="s">
        <v>20</v>
      </c>
      <c r="K1195" t="str">
        <f t="shared" si="18"/>
        <v>OLD SILVER ORNAMENT OTHERGHEELOTI</v>
      </c>
    </row>
    <row r="1196" spans="1:11" ht="15" customHeight="1" x14ac:dyDescent="0.25">
      <c r="A1196" s="1">
        <v>0</v>
      </c>
      <c r="B1196" s="1"/>
      <c r="C1196" t="s">
        <v>1471</v>
      </c>
      <c r="D1196" t="s">
        <v>51</v>
      </c>
      <c r="E1196" t="s">
        <v>12</v>
      </c>
      <c r="F1196">
        <v>0</v>
      </c>
      <c r="H1196" t="s">
        <v>647</v>
      </c>
      <c r="I1196">
        <v>0.01</v>
      </c>
      <c r="J1196" t="s">
        <v>20</v>
      </c>
      <c r="K1196" t="str">
        <f t="shared" si="18"/>
        <v>OLD SILVER ORNAMENT OTHERGHODA</v>
      </c>
    </row>
    <row r="1197" spans="1:11" ht="15" customHeight="1" x14ac:dyDescent="0.25">
      <c r="A1197" s="1">
        <v>0</v>
      </c>
      <c r="B1197" s="1"/>
      <c r="C1197" t="s">
        <v>1471</v>
      </c>
      <c r="D1197" t="s">
        <v>1393</v>
      </c>
      <c r="E1197" t="s">
        <v>12</v>
      </c>
      <c r="F1197">
        <v>0</v>
      </c>
      <c r="H1197" t="s">
        <v>647</v>
      </c>
      <c r="I1197">
        <v>0.01</v>
      </c>
      <c r="J1197" t="s">
        <v>20</v>
      </c>
      <c r="K1197" t="str">
        <f t="shared" si="18"/>
        <v>OLD SILVER ORNAMENT OTHERGHUNGARU</v>
      </c>
    </row>
    <row r="1198" spans="1:11" ht="15" customHeight="1" x14ac:dyDescent="0.25">
      <c r="A1198" s="1">
        <v>0</v>
      </c>
      <c r="B1198" s="1"/>
      <c r="C1198" t="s">
        <v>1471</v>
      </c>
      <c r="D1198" t="s">
        <v>1395</v>
      </c>
      <c r="E1198" t="s">
        <v>12</v>
      </c>
      <c r="F1198">
        <v>0</v>
      </c>
      <c r="H1198" t="s">
        <v>647</v>
      </c>
      <c r="I1198">
        <v>0.01</v>
      </c>
      <c r="J1198" t="s">
        <v>20</v>
      </c>
      <c r="K1198" t="str">
        <f t="shared" si="18"/>
        <v>OLD SILVER ORNAMENT OTHERGLASS</v>
      </c>
    </row>
    <row r="1199" spans="1:11" ht="15" customHeight="1" x14ac:dyDescent="0.25">
      <c r="A1199" s="1">
        <v>0</v>
      </c>
      <c r="B1199" s="1"/>
      <c r="C1199" t="s">
        <v>1471</v>
      </c>
      <c r="D1199" t="s">
        <v>1400</v>
      </c>
      <c r="E1199" t="s">
        <v>12</v>
      </c>
      <c r="F1199">
        <v>0</v>
      </c>
      <c r="H1199" t="s">
        <v>647</v>
      </c>
      <c r="I1199">
        <v>0.01</v>
      </c>
      <c r="J1199" t="s">
        <v>20</v>
      </c>
      <c r="K1199" t="str">
        <f t="shared" si="18"/>
        <v>OLD SILVER ORNAMENT OTHERJAG</v>
      </c>
    </row>
    <row r="1200" spans="1:11" ht="15" customHeight="1" x14ac:dyDescent="0.25">
      <c r="A1200" s="1">
        <v>0</v>
      </c>
      <c r="B1200" s="1"/>
      <c r="C1200" t="s">
        <v>1471</v>
      </c>
      <c r="D1200" t="s">
        <v>1403</v>
      </c>
      <c r="E1200" t="s">
        <v>12</v>
      </c>
      <c r="F1200">
        <v>0</v>
      </c>
      <c r="H1200" t="s">
        <v>647</v>
      </c>
      <c r="I1200">
        <v>0.01</v>
      </c>
      <c r="J1200" t="s">
        <v>20</v>
      </c>
      <c r="K1200" t="str">
        <f t="shared" si="18"/>
        <v>OLD SILVER ORNAMENT OTHERJODAVI SIL</v>
      </c>
    </row>
    <row r="1201" spans="1:11" ht="15" customHeight="1" x14ac:dyDescent="0.25">
      <c r="A1201" s="1">
        <v>0</v>
      </c>
      <c r="B1201" s="1"/>
      <c r="C1201" t="s">
        <v>1471</v>
      </c>
      <c r="D1201" t="s">
        <v>836</v>
      </c>
      <c r="E1201" t="s">
        <v>12</v>
      </c>
      <c r="F1201">
        <v>0</v>
      </c>
      <c r="H1201" t="s">
        <v>647</v>
      </c>
      <c r="I1201">
        <v>0.01</v>
      </c>
      <c r="J1201" t="s">
        <v>20</v>
      </c>
      <c r="K1201" t="str">
        <f t="shared" si="18"/>
        <v>OLD SILVER ORNAMENT OTHERJODKAMAL</v>
      </c>
    </row>
    <row r="1202" spans="1:11" ht="15" customHeight="1" x14ac:dyDescent="0.25">
      <c r="A1202" s="1">
        <v>0</v>
      </c>
      <c r="B1202" s="1"/>
      <c r="C1202" t="s">
        <v>1471</v>
      </c>
      <c r="D1202" t="s">
        <v>344</v>
      </c>
      <c r="E1202" t="s">
        <v>12</v>
      </c>
      <c r="F1202">
        <v>0</v>
      </c>
      <c r="H1202" t="s">
        <v>647</v>
      </c>
      <c r="I1202">
        <v>0.01</v>
      </c>
      <c r="J1202" t="s">
        <v>20</v>
      </c>
      <c r="K1202" t="str">
        <f t="shared" si="18"/>
        <v>OLD SILVER ORNAMENT OTHERKADA</v>
      </c>
    </row>
    <row r="1203" spans="1:11" ht="15" customHeight="1" x14ac:dyDescent="0.25">
      <c r="A1203" s="1">
        <v>0</v>
      </c>
      <c r="B1203" s="1"/>
      <c r="C1203" t="s">
        <v>1471</v>
      </c>
      <c r="D1203" t="s">
        <v>1406</v>
      </c>
      <c r="E1203" t="s">
        <v>12</v>
      </c>
      <c r="F1203">
        <v>0</v>
      </c>
      <c r="H1203" t="s">
        <v>647</v>
      </c>
      <c r="I1203">
        <v>0.01</v>
      </c>
      <c r="J1203" t="s">
        <v>20</v>
      </c>
      <c r="K1203" t="str">
        <f t="shared" si="18"/>
        <v>OLD SILVER ORNAMENT OTHERKADA SILVER</v>
      </c>
    </row>
    <row r="1204" spans="1:11" ht="15" customHeight="1" x14ac:dyDescent="0.25">
      <c r="A1204" s="1">
        <v>0</v>
      </c>
      <c r="B1204" s="1"/>
      <c r="C1204" t="s">
        <v>1471</v>
      </c>
      <c r="D1204" t="s">
        <v>1474</v>
      </c>
      <c r="E1204" t="s">
        <v>12</v>
      </c>
      <c r="F1204">
        <v>0</v>
      </c>
      <c r="H1204" t="s">
        <v>647</v>
      </c>
      <c r="I1204">
        <v>0.01</v>
      </c>
      <c r="J1204" t="s">
        <v>20</v>
      </c>
      <c r="K1204" t="str">
        <f t="shared" si="18"/>
        <v>OLD SILVER ORNAMENT OTHERKADA(G)</v>
      </c>
    </row>
    <row r="1205" spans="1:11" ht="15" customHeight="1" x14ac:dyDescent="0.25">
      <c r="A1205" s="1">
        <v>0</v>
      </c>
      <c r="B1205" s="1"/>
      <c r="C1205" t="s">
        <v>1471</v>
      </c>
      <c r="D1205" t="s">
        <v>845</v>
      </c>
      <c r="E1205" t="s">
        <v>12</v>
      </c>
      <c r="F1205">
        <v>0</v>
      </c>
      <c r="H1205" t="s">
        <v>647</v>
      </c>
      <c r="I1205">
        <v>0.01</v>
      </c>
      <c r="J1205" t="s">
        <v>20</v>
      </c>
      <c r="K1205" t="str">
        <f t="shared" si="18"/>
        <v>OLD SILVER ORNAMENT OTHERKARANDA</v>
      </c>
    </row>
    <row r="1206" spans="1:11" ht="15" customHeight="1" x14ac:dyDescent="0.25">
      <c r="A1206" s="1">
        <v>0</v>
      </c>
      <c r="B1206" s="1"/>
      <c r="C1206" t="s">
        <v>1471</v>
      </c>
      <c r="D1206" t="s">
        <v>1028</v>
      </c>
      <c r="E1206" t="s">
        <v>12</v>
      </c>
      <c r="F1206">
        <v>0</v>
      </c>
      <c r="H1206" t="s">
        <v>647</v>
      </c>
      <c r="I1206">
        <v>0.01</v>
      </c>
      <c r="J1206" t="s">
        <v>20</v>
      </c>
      <c r="K1206" t="str">
        <f t="shared" si="18"/>
        <v>OLD SILVER ORNAMENT OTHERKARDODA</v>
      </c>
    </row>
    <row r="1207" spans="1:11" ht="15" customHeight="1" x14ac:dyDescent="0.25">
      <c r="A1207" s="1">
        <v>0</v>
      </c>
      <c r="B1207" s="1"/>
      <c r="C1207" t="s">
        <v>1471</v>
      </c>
      <c r="D1207" t="s">
        <v>1475</v>
      </c>
      <c r="E1207" t="s">
        <v>12</v>
      </c>
      <c r="F1207">
        <v>0</v>
      </c>
      <c r="H1207" t="s">
        <v>647</v>
      </c>
      <c r="I1207">
        <v>0.01</v>
      </c>
      <c r="J1207" t="s">
        <v>20</v>
      </c>
      <c r="K1207" t="str">
        <f t="shared" si="18"/>
        <v>OLD SILVER ORNAMENT OTHERKARLAVEL</v>
      </c>
    </row>
    <row r="1208" spans="1:11" ht="15" customHeight="1" x14ac:dyDescent="0.25">
      <c r="A1208" s="1">
        <v>0</v>
      </c>
      <c r="B1208" s="1"/>
      <c r="C1208" t="s">
        <v>1471</v>
      </c>
      <c r="D1208" t="s">
        <v>1413</v>
      </c>
      <c r="E1208" t="s">
        <v>12</v>
      </c>
      <c r="F1208">
        <v>0</v>
      </c>
      <c r="H1208" t="s">
        <v>647</v>
      </c>
      <c r="I1208">
        <v>0.01</v>
      </c>
      <c r="J1208" t="s">
        <v>20</v>
      </c>
      <c r="K1208" t="str">
        <f t="shared" si="18"/>
        <v>OLD SILVER ORNAMENT OTHERKOYRI</v>
      </c>
    </row>
    <row r="1209" spans="1:11" ht="15" customHeight="1" x14ac:dyDescent="0.25">
      <c r="A1209" s="1">
        <v>0</v>
      </c>
      <c r="B1209" s="1"/>
      <c r="C1209" t="s">
        <v>1471</v>
      </c>
      <c r="D1209" t="s">
        <v>1414</v>
      </c>
      <c r="E1209" t="s">
        <v>12</v>
      </c>
      <c r="F1209">
        <v>0</v>
      </c>
      <c r="H1209" t="s">
        <v>647</v>
      </c>
      <c r="I1209">
        <v>0.01</v>
      </c>
      <c r="J1209" t="s">
        <v>20</v>
      </c>
      <c r="K1209" t="str">
        <f t="shared" si="18"/>
        <v>OLD SILVER ORNAMENT OTHERKULKHULA</v>
      </c>
    </row>
    <row r="1210" spans="1:11" ht="15" customHeight="1" x14ac:dyDescent="0.25">
      <c r="A1210" s="1">
        <v>0</v>
      </c>
      <c r="B1210" s="1"/>
      <c r="C1210" t="s">
        <v>1471</v>
      </c>
      <c r="D1210" t="s">
        <v>1416</v>
      </c>
      <c r="E1210" t="s">
        <v>12</v>
      </c>
      <c r="F1210">
        <v>0</v>
      </c>
      <c r="H1210" t="s">
        <v>647</v>
      </c>
      <c r="I1210">
        <v>0.01</v>
      </c>
      <c r="J1210" t="s">
        <v>20</v>
      </c>
      <c r="K1210" t="str">
        <f t="shared" si="18"/>
        <v>OLD SILVER ORNAMENT OTHERLING</v>
      </c>
    </row>
    <row r="1211" spans="1:11" ht="15" customHeight="1" x14ac:dyDescent="0.25">
      <c r="A1211" s="1">
        <v>0</v>
      </c>
      <c r="B1211" s="1"/>
      <c r="C1211" t="s">
        <v>1471</v>
      </c>
      <c r="D1211" t="s">
        <v>1417</v>
      </c>
      <c r="E1211" t="s">
        <v>12</v>
      </c>
      <c r="F1211">
        <v>0</v>
      </c>
      <c r="H1211" t="s">
        <v>647</v>
      </c>
      <c r="I1211">
        <v>0.01</v>
      </c>
      <c r="J1211" t="s">
        <v>20</v>
      </c>
      <c r="K1211" t="str">
        <f t="shared" si="18"/>
        <v>OLD SILVER ORNAMENT OTHERLOOSE GHUNGARU TAR SILVER</v>
      </c>
    </row>
    <row r="1212" spans="1:11" ht="15" customHeight="1" x14ac:dyDescent="0.25">
      <c r="A1212" s="1">
        <v>0</v>
      </c>
      <c r="B1212" s="1"/>
      <c r="C1212" t="s">
        <v>1471</v>
      </c>
      <c r="D1212" t="s">
        <v>1418</v>
      </c>
      <c r="E1212" t="s">
        <v>12</v>
      </c>
      <c r="F1212">
        <v>0</v>
      </c>
      <c r="H1212" t="s">
        <v>647</v>
      </c>
      <c r="I1212">
        <v>0.01</v>
      </c>
      <c r="J1212" t="s">
        <v>20</v>
      </c>
      <c r="K1212" t="str">
        <f t="shared" si="18"/>
        <v>OLD SILVER ORNAMENT OTHERLOTI BHANDE</v>
      </c>
    </row>
    <row r="1213" spans="1:11" ht="15" customHeight="1" x14ac:dyDescent="0.25">
      <c r="A1213" s="1">
        <v>0</v>
      </c>
      <c r="B1213" s="1"/>
      <c r="C1213" t="s">
        <v>1471</v>
      </c>
      <c r="D1213" t="s">
        <v>1419</v>
      </c>
      <c r="E1213" t="s">
        <v>12</v>
      </c>
      <c r="F1213">
        <v>0</v>
      </c>
      <c r="H1213" t="s">
        <v>647</v>
      </c>
      <c r="I1213">
        <v>0.01</v>
      </c>
      <c r="J1213" t="s">
        <v>20</v>
      </c>
      <c r="K1213" t="str">
        <f t="shared" si="18"/>
        <v>OLD SILVER ORNAMENT OTHERMASULI</v>
      </c>
    </row>
    <row r="1214" spans="1:11" ht="15" customHeight="1" x14ac:dyDescent="0.25">
      <c r="A1214" s="1">
        <v>0</v>
      </c>
      <c r="B1214" s="1"/>
      <c r="C1214" t="s">
        <v>1471</v>
      </c>
      <c r="D1214" t="s">
        <v>1476</v>
      </c>
      <c r="E1214" t="s">
        <v>12</v>
      </c>
      <c r="F1214">
        <v>0</v>
      </c>
      <c r="H1214" t="s">
        <v>647</v>
      </c>
      <c r="I1214">
        <v>0.01</v>
      </c>
      <c r="J1214" t="s">
        <v>20</v>
      </c>
      <c r="K1214" t="str">
        <f t="shared" si="18"/>
        <v>OLD SILVER ORNAMENT OTHERMODAK-SIL</v>
      </c>
    </row>
    <row r="1215" spans="1:11" ht="15" customHeight="1" x14ac:dyDescent="0.25">
      <c r="A1215" s="1">
        <v>0</v>
      </c>
      <c r="B1215" s="1"/>
      <c r="C1215" t="s">
        <v>1471</v>
      </c>
      <c r="D1215" t="s">
        <v>1034</v>
      </c>
      <c r="E1215" t="s">
        <v>12</v>
      </c>
      <c r="F1215">
        <v>0</v>
      </c>
      <c r="H1215" t="s">
        <v>647</v>
      </c>
      <c r="I1215">
        <v>0.01</v>
      </c>
      <c r="J1215" t="s">
        <v>20</v>
      </c>
      <c r="K1215" t="str">
        <f t="shared" si="18"/>
        <v>OLD SILVER ORNAMENT OTHERMUKUT</v>
      </c>
    </row>
    <row r="1216" spans="1:11" ht="15" customHeight="1" x14ac:dyDescent="0.25">
      <c r="A1216" s="1">
        <v>0</v>
      </c>
      <c r="B1216" s="1"/>
      <c r="C1216" t="s">
        <v>1471</v>
      </c>
      <c r="D1216" t="s">
        <v>1422</v>
      </c>
      <c r="E1216" t="s">
        <v>12</v>
      </c>
      <c r="F1216">
        <v>0</v>
      </c>
      <c r="H1216" t="s">
        <v>647</v>
      </c>
      <c r="I1216">
        <v>0.01</v>
      </c>
      <c r="J1216" t="s">
        <v>20</v>
      </c>
      <c r="K1216" t="str">
        <f t="shared" si="18"/>
        <v>OLD SILVER ORNAMENT OTHERNAAG</v>
      </c>
    </row>
    <row r="1217" spans="1:11" ht="15" customHeight="1" x14ac:dyDescent="0.25">
      <c r="A1217" s="1">
        <v>0</v>
      </c>
      <c r="B1217" s="1"/>
      <c r="C1217" t="s">
        <v>1471</v>
      </c>
      <c r="D1217" t="s">
        <v>1477</v>
      </c>
      <c r="E1217" t="s">
        <v>12</v>
      </c>
      <c r="F1217">
        <v>0</v>
      </c>
      <c r="H1217" t="s">
        <v>647</v>
      </c>
      <c r="I1217">
        <v>0.01</v>
      </c>
      <c r="J1217" t="s">
        <v>20</v>
      </c>
      <c r="K1217" t="str">
        <f t="shared" si="18"/>
        <v>OLD SILVER ORNAMENT OTHERNARANJAN</v>
      </c>
    </row>
    <row r="1218" spans="1:11" ht="15" customHeight="1" x14ac:dyDescent="0.25">
      <c r="A1218" s="1">
        <v>0</v>
      </c>
      <c r="B1218" s="1"/>
      <c r="C1218" t="s">
        <v>1471</v>
      </c>
      <c r="D1218" t="s">
        <v>1478</v>
      </c>
      <c r="E1218" t="s">
        <v>12</v>
      </c>
      <c r="F1218">
        <v>0</v>
      </c>
      <c r="H1218" t="s">
        <v>647</v>
      </c>
      <c r="I1218">
        <v>0.01</v>
      </c>
      <c r="J1218" t="s">
        <v>20</v>
      </c>
      <c r="K1218" t="str">
        <f t="shared" si="18"/>
        <v>OLD SILVER ORNAMENT OTHEROLD ORNAMENT SILVER</v>
      </c>
    </row>
    <row r="1219" spans="1:11" ht="15" customHeight="1" x14ac:dyDescent="0.25">
      <c r="A1219" s="1">
        <v>0</v>
      </c>
      <c r="B1219" s="1"/>
      <c r="C1219" t="s">
        <v>1471</v>
      </c>
      <c r="D1219" t="s">
        <v>1427</v>
      </c>
      <c r="E1219" t="s">
        <v>12</v>
      </c>
      <c r="F1219">
        <v>0</v>
      </c>
      <c r="H1219" t="s">
        <v>647</v>
      </c>
      <c r="I1219">
        <v>0.01</v>
      </c>
      <c r="J1219" t="s">
        <v>20</v>
      </c>
      <c r="K1219" t="str">
        <f t="shared" si="18"/>
        <v>OLD SILVER ORNAMENT OTHEROLD ORNAMENTS SILVER</v>
      </c>
    </row>
    <row r="1220" spans="1:11" ht="15" customHeight="1" x14ac:dyDescent="0.25">
      <c r="A1220" s="1">
        <v>0</v>
      </c>
      <c r="B1220" s="1"/>
      <c r="C1220" t="s">
        <v>1471</v>
      </c>
      <c r="D1220" t="s">
        <v>1428</v>
      </c>
      <c r="E1220" t="s">
        <v>12</v>
      </c>
      <c r="F1220">
        <v>0</v>
      </c>
      <c r="H1220" t="s">
        <v>647</v>
      </c>
      <c r="I1220">
        <v>0.01</v>
      </c>
      <c r="J1220" t="s">
        <v>20</v>
      </c>
      <c r="K1220" t="str">
        <f t="shared" si="18"/>
        <v>OLD SILVER ORNAMENT OTHERORNAMENT SIL</v>
      </c>
    </row>
    <row r="1221" spans="1:11" ht="15" customHeight="1" x14ac:dyDescent="0.25">
      <c r="A1221" s="1">
        <v>0</v>
      </c>
      <c r="B1221" s="1"/>
      <c r="C1221" t="s">
        <v>1471</v>
      </c>
      <c r="D1221" t="s">
        <v>1429</v>
      </c>
      <c r="E1221" t="s">
        <v>12</v>
      </c>
      <c r="F1221">
        <v>0</v>
      </c>
      <c r="H1221" t="s">
        <v>647</v>
      </c>
      <c r="I1221">
        <v>0.01</v>
      </c>
      <c r="J1221" t="s">
        <v>20</v>
      </c>
      <c r="K1221" t="str">
        <f t="shared" si="18"/>
        <v>OLD SILVER ORNAMENT OTHERPAANDABA</v>
      </c>
    </row>
    <row r="1222" spans="1:11" ht="15" customHeight="1" x14ac:dyDescent="0.25">
      <c r="A1222" s="1">
        <v>0</v>
      </c>
      <c r="B1222" s="1"/>
      <c r="C1222" t="s">
        <v>1471</v>
      </c>
      <c r="D1222" t="s">
        <v>1036</v>
      </c>
      <c r="E1222" t="s">
        <v>12</v>
      </c>
      <c r="F1222">
        <v>0</v>
      </c>
      <c r="H1222" t="s">
        <v>647</v>
      </c>
      <c r="I1222">
        <v>0.01</v>
      </c>
      <c r="J1222" t="s">
        <v>20</v>
      </c>
      <c r="K1222" t="str">
        <f t="shared" si="18"/>
        <v>OLD SILVER ORNAMENT OTHERPADUKA</v>
      </c>
    </row>
    <row r="1223" spans="1:11" ht="15" customHeight="1" x14ac:dyDescent="0.25">
      <c r="A1223" s="1">
        <v>0</v>
      </c>
      <c r="B1223" s="1"/>
      <c r="C1223" t="s">
        <v>1471</v>
      </c>
      <c r="D1223" t="s">
        <v>1435</v>
      </c>
      <c r="E1223" t="s">
        <v>12</v>
      </c>
      <c r="F1223">
        <v>0</v>
      </c>
      <c r="H1223" t="s">
        <v>647</v>
      </c>
      <c r="I1223">
        <v>0.01</v>
      </c>
      <c r="J1223" t="s">
        <v>20</v>
      </c>
      <c r="K1223" t="str">
        <f t="shared" si="18"/>
        <v>OLD SILVER ORNAMENT OTHERPAYAL F.</v>
      </c>
    </row>
    <row r="1224" spans="1:11" ht="15" customHeight="1" x14ac:dyDescent="0.25">
      <c r="A1224" s="1">
        <v>0</v>
      </c>
      <c r="B1224" s="1"/>
      <c r="C1224" t="s">
        <v>1471</v>
      </c>
      <c r="D1224" t="s">
        <v>1436</v>
      </c>
      <c r="E1224" t="s">
        <v>12</v>
      </c>
      <c r="F1224">
        <v>0</v>
      </c>
      <c r="H1224" t="s">
        <v>647</v>
      </c>
      <c r="I1224">
        <v>0.01</v>
      </c>
      <c r="J1224" t="s">
        <v>20</v>
      </c>
      <c r="K1224" t="str">
        <f t="shared" si="18"/>
        <v>OLD SILVER ORNAMENT OTHERPAYAL SIL</v>
      </c>
    </row>
    <row r="1225" spans="1:11" ht="15" customHeight="1" x14ac:dyDescent="0.25">
      <c r="A1225" s="1">
        <v>0</v>
      </c>
      <c r="B1225" s="1"/>
      <c r="C1225" t="s">
        <v>1471</v>
      </c>
      <c r="D1225" t="s">
        <v>1438</v>
      </c>
      <c r="E1225" t="s">
        <v>12</v>
      </c>
      <c r="F1225">
        <v>0</v>
      </c>
      <c r="H1225" t="s">
        <v>647</v>
      </c>
      <c r="I1225">
        <v>0.01</v>
      </c>
      <c r="J1225" t="s">
        <v>20</v>
      </c>
      <c r="K1225" t="str">
        <f t="shared" ref="K1225:K1288" si="19">C1225&amp;D1225</f>
        <v>OLD SILVER ORNAMENT OTHERPENDENT HAR</v>
      </c>
    </row>
    <row r="1226" spans="1:11" ht="15" customHeight="1" x14ac:dyDescent="0.25">
      <c r="A1226" s="1">
        <v>0</v>
      </c>
      <c r="B1226" s="1"/>
      <c r="C1226" t="s">
        <v>1471</v>
      </c>
      <c r="D1226" t="s">
        <v>1439</v>
      </c>
      <c r="E1226" t="s">
        <v>12</v>
      </c>
      <c r="F1226">
        <v>0</v>
      </c>
      <c r="H1226" t="s">
        <v>647</v>
      </c>
      <c r="I1226">
        <v>0.01</v>
      </c>
      <c r="J1226" t="s">
        <v>20</v>
      </c>
      <c r="K1226" t="str">
        <f t="shared" si="19"/>
        <v>OLD SILVER ORNAMENT OTHERPENDENT SIL</v>
      </c>
    </row>
    <row r="1227" spans="1:11" ht="15" customHeight="1" x14ac:dyDescent="0.25">
      <c r="A1227" s="1">
        <v>0</v>
      </c>
      <c r="B1227" s="1"/>
      <c r="C1227" t="s">
        <v>1471</v>
      </c>
      <c r="D1227" t="s">
        <v>1441</v>
      </c>
      <c r="E1227" t="s">
        <v>12</v>
      </c>
      <c r="F1227">
        <v>0</v>
      </c>
      <c r="H1227" t="s">
        <v>647</v>
      </c>
      <c r="I1227">
        <v>0.01</v>
      </c>
      <c r="J1227" t="s">
        <v>20</v>
      </c>
      <c r="K1227" t="str">
        <f t="shared" si="19"/>
        <v>OLD SILVER ORNAMENT OTHERPHASE</v>
      </c>
    </row>
    <row r="1228" spans="1:11" ht="15" customHeight="1" x14ac:dyDescent="0.25">
      <c r="A1228" s="1">
        <v>0</v>
      </c>
      <c r="B1228" s="1"/>
      <c r="C1228" t="s">
        <v>1471</v>
      </c>
      <c r="D1228" t="s">
        <v>1443</v>
      </c>
      <c r="E1228" t="s">
        <v>12</v>
      </c>
      <c r="F1228">
        <v>0</v>
      </c>
      <c r="H1228" t="s">
        <v>647</v>
      </c>
      <c r="I1228">
        <v>0.01</v>
      </c>
      <c r="J1228" t="s">
        <v>20</v>
      </c>
      <c r="K1228" t="str">
        <f t="shared" si="19"/>
        <v>OLD SILVER ORNAMENT OTHERPHOOL PATRA</v>
      </c>
    </row>
    <row r="1229" spans="1:11" ht="15" customHeight="1" x14ac:dyDescent="0.25">
      <c r="A1229" s="1">
        <v>0</v>
      </c>
      <c r="B1229" s="1"/>
      <c r="C1229" t="s">
        <v>1471</v>
      </c>
      <c r="D1229" t="s">
        <v>1444</v>
      </c>
      <c r="E1229" t="s">
        <v>12</v>
      </c>
      <c r="F1229">
        <v>0</v>
      </c>
      <c r="H1229" t="s">
        <v>647</v>
      </c>
      <c r="I1229">
        <v>0.01</v>
      </c>
      <c r="J1229" t="s">
        <v>20</v>
      </c>
      <c r="K1229" t="str">
        <f t="shared" si="19"/>
        <v>OLD SILVER ORNAMENT OTHERPIND</v>
      </c>
    </row>
    <row r="1230" spans="1:11" ht="15" customHeight="1" x14ac:dyDescent="0.25">
      <c r="A1230" s="1">
        <v>0</v>
      </c>
      <c r="B1230" s="1"/>
      <c r="C1230" t="s">
        <v>1471</v>
      </c>
      <c r="D1230" t="s">
        <v>1445</v>
      </c>
      <c r="E1230" t="s">
        <v>12</v>
      </c>
      <c r="F1230">
        <v>0</v>
      </c>
      <c r="H1230" t="s">
        <v>647</v>
      </c>
      <c r="I1230">
        <v>0.01</v>
      </c>
      <c r="J1230" t="s">
        <v>20</v>
      </c>
      <c r="K1230" t="str">
        <f t="shared" si="19"/>
        <v>OLD SILVER ORNAMENT OTHERPOKAL ANNAPURNA</v>
      </c>
    </row>
    <row r="1231" spans="1:11" ht="15" customHeight="1" x14ac:dyDescent="0.25">
      <c r="A1231" s="1">
        <v>0</v>
      </c>
      <c r="B1231" s="1"/>
      <c r="C1231" t="s">
        <v>1471</v>
      </c>
      <c r="D1231" t="s">
        <v>1041</v>
      </c>
      <c r="E1231" t="s">
        <v>12</v>
      </c>
      <c r="F1231">
        <v>0</v>
      </c>
      <c r="H1231" t="s">
        <v>647</v>
      </c>
      <c r="I1231">
        <v>0.01</v>
      </c>
      <c r="J1231" t="s">
        <v>20</v>
      </c>
      <c r="K1231" t="str">
        <f t="shared" si="19"/>
        <v>OLD SILVER ORNAMENT OTHERPOKALMURTI</v>
      </c>
    </row>
    <row r="1232" spans="1:11" ht="15" customHeight="1" x14ac:dyDescent="0.25">
      <c r="A1232" s="1">
        <v>0</v>
      </c>
      <c r="B1232" s="1"/>
      <c r="C1232" t="s">
        <v>1471</v>
      </c>
      <c r="D1232" t="s">
        <v>1448</v>
      </c>
      <c r="E1232" t="s">
        <v>12</v>
      </c>
      <c r="F1232">
        <v>0</v>
      </c>
      <c r="H1232" t="s">
        <v>647</v>
      </c>
      <c r="I1232">
        <v>0.01</v>
      </c>
      <c r="J1232" t="s">
        <v>20</v>
      </c>
      <c r="K1232" t="str">
        <f t="shared" si="19"/>
        <v>OLD SILVER ORNAMENT OTHERPRATIMA SIL</v>
      </c>
    </row>
    <row r="1233" spans="1:11" ht="15" customHeight="1" x14ac:dyDescent="0.25">
      <c r="A1233" s="1">
        <v>0</v>
      </c>
      <c r="B1233" s="1"/>
      <c r="C1233" t="s">
        <v>1471</v>
      </c>
      <c r="D1233" t="s">
        <v>1449</v>
      </c>
      <c r="E1233" t="s">
        <v>12</v>
      </c>
      <c r="F1233">
        <v>0</v>
      </c>
      <c r="H1233" t="s">
        <v>647</v>
      </c>
      <c r="I1233">
        <v>0.01</v>
      </c>
      <c r="J1233" t="s">
        <v>20</v>
      </c>
      <c r="K1233" t="str">
        <f t="shared" si="19"/>
        <v>OLD SILVER ORNAMENT OTHERR.ORNAMENT SIL</v>
      </c>
    </row>
    <row r="1234" spans="1:11" ht="15" customHeight="1" x14ac:dyDescent="0.25">
      <c r="A1234" s="1">
        <v>0</v>
      </c>
      <c r="B1234" s="1"/>
      <c r="C1234" t="s">
        <v>1471</v>
      </c>
      <c r="D1234" t="s">
        <v>1450</v>
      </c>
      <c r="E1234" t="s">
        <v>12</v>
      </c>
      <c r="F1234">
        <v>0</v>
      </c>
      <c r="H1234" t="s">
        <v>647</v>
      </c>
      <c r="I1234">
        <v>0.01</v>
      </c>
      <c r="J1234" t="s">
        <v>20</v>
      </c>
      <c r="K1234" t="str">
        <f t="shared" si="19"/>
        <v>OLD SILVER ORNAMENT OTHERRINGA SIL</v>
      </c>
    </row>
    <row r="1235" spans="1:11" ht="15" customHeight="1" x14ac:dyDescent="0.25">
      <c r="A1235" s="1">
        <v>0</v>
      </c>
      <c r="B1235" s="1"/>
      <c r="C1235" t="s">
        <v>1471</v>
      </c>
      <c r="D1235" t="s">
        <v>865</v>
      </c>
      <c r="E1235" t="s">
        <v>12</v>
      </c>
      <c r="F1235">
        <v>0</v>
      </c>
      <c r="H1235" t="s">
        <v>647</v>
      </c>
      <c r="I1235">
        <v>0.01</v>
      </c>
      <c r="J1235" t="s">
        <v>20</v>
      </c>
      <c r="K1235" t="str">
        <f t="shared" si="19"/>
        <v>OLD SILVER ORNAMENT OTHERSAMAI</v>
      </c>
    </row>
    <row r="1236" spans="1:11" ht="15" customHeight="1" x14ac:dyDescent="0.25">
      <c r="A1236" s="1">
        <v>0</v>
      </c>
      <c r="B1236" s="1"/>
      <c r="C1236" t="s">
        <v>1471</v>
      </c>
      <c r="D1236" t="s">
        <v>1456</v>
      </c>
      <c r="E1236" t="s">
        <v>12</v>
      </c>
      <c r="F1236">
        <v>0</v>
      </c>
      <c r="H1236" t="s">
        <v>647</v>
      </c>
      <c r="I1236">
        <v>0.01</v>
      </c>
      <c r="J1236" t="s">
        <v>20</v>
      </c>
      <c r="K1236" t="str">
        <f t="shared" si="19"/>
        <v>OLD SILVER ORNAMENT OTHERSWASTIK</v>
      </c>
    </row>
    <row r="1237" spans="1:11" ht="15" customHeight="1" x14ac:dyDescent="0.25">
      <c r="A1237" s="1">
        <v>0</v>
      </c>
      <c r="B1237" s="1"/>
      <c r="C1237" t="s">
        <v>1471</v>
      </c>
      <c r="D1237" t="s">
        <v>1457</v>
      </c>
      <c r="E1237" t="s">
        <v>12</v>
      </c>
      <c r="F1237">
        <v>0</v>
      </c>
      <c r="H1237" t="s">
        <v>647</v>
      </c>
      <c r="I1237">
        <v>0.01</v>
      </c>
      <c r="J1237" t="s">
        <v>20</v>
      </c>
      <c r="K1237" t="str">
        <f t="shared" si="19"/>
        <v>OLD SILVER ORNAMENT OTHERTAAR</v>
      </c>
    </row>
    <row r="1238" spans="1:11" ht="15" customHeight="1" x14ac:dyDescent="0.25">
      <c r="A1238" s="1">
        <v>0</v>
      </c>
      <c r="B1238" s="1"/>
      <c r="C1238" t="s">
        <v>1471</v>
      </c>
      <c r="D1238" t="s">
        <v>1458</v>
      </c>
      <c r="E1238" t="s">
        <v>12</v>
      </c>
      <c r="F1238">
        <v>0</v>
      </c>
      <c r="H1238" t="s">
        <v>647</v>
      </c>
      <c r="I1238">
        <v>0.01</v>
      </c>
      <c r="J1238" t="s">
        <v>20</v>
      </c>
      <c r="K1238" t="str">
        <f t="shared" si="19"/>
        <v>OLD SILVER ORNAMENT OTHERTAAT</v>
      </c>
    </row>
    <row r="1239" spans="1:11" ht="15" customHeight="1" x14ac:dyDescent="0.25">
      <c r="A1239" s="1">
        <v>0</v>
      </c>
      <c r="B1239" s="1"/>
      <c r="C1239" t="s">
        <v>1471</v>
      </c>
      <c r="D1239" t="s">
        <v>1459</v>
      </c>
      <c r="E1239" t="s">
        <v>12</v>
      </c>
      <c r="F1239">
        <v>0</v>
      </c>
      <c r="H1239" t="s">
        <v>647</v>
      </c>
      <c r="I1239">
        <v>0.01</v>
      </c>
      <c r="J1239" t="s">
        <v>20</v>
      </c>
      <c r="K1239" t="str">
        <f t="shared" si="19"/>
        <v>OLD SILVER ORNAMENT OTHERTAIET</v>
      </c>
    </row>
    <row r="1240" spans="1:11" ht="15" customHeight="1" x14ac:dyDescent="0.25">
      <c r="A1240" s="1">
        <v>0</v>
      </c>
      <c r="B1240" s="1"/>
      <c r="C1240" t="s">
        <v>1471</v>
      </c>
      <c r="D1240" t="s">
        <v>1460</v>
      </c>
      <c r="E1240" t="s">
        <v>12</v>
      </c>
      <c r="F1240">
        <v>0</v>
      </c>
      <c r="H1240" t="s">
        <v>647</v>
      </c>
      <c r="I1240">
        <v>0.01</v>
      </c>
      <c r="J1240" t="s">
        <v>20</v>
      </c>
      <c r="K1240" t="str">
        <f t="shared" si="19"/>
        <v>OLD SILVER ORNAMENT OTHERTAMBYA</v>
      </c>
    </row>
    <row r="1241" spans="1:11" ht="15" customHeight="1" x14ac:dyDescent="0.25">
      <c r="A1241" s="1">
        <v>0</v>
      </c>
      <c r="B1241" s="1"/>
      <c r="C1241" t="s">
        <v>1471</v>
      </c>
      <c r="D1241" t="s">
        <v>1461</v>
      </c>
      <c r="E1241" t="s">
        <v>12</v>
      </c>
      <c r="F1241">
        <v>0</v>
      </c>
      <c r="H1241" t="s">
        <v>647</v>
      </c>
      <c r="I1241">
        <v>0.01</v>
      </c>
      <c r="J1241" t="s">
        <v>20</v>
      </c>
      <c r="K1241" t="str">
        <f t="shared" si="19"/>
        <v>OLD SILVER ORNAMENT OTHERTAMHAN</v>
      </c>
    </row>
    <row r="1242" spans="1:11" ht="15" customHeight="1" x14ac:dyDescent="0.25">
      <c r="A1242" s="1">
        <v>0</v>
      </c>
      <c r="B1242" s="1"/>
      <c r="C1242" t="s">
        <v>1471</v>
      </c>
      <c r="D1242" t="s">
        <v>1462</v>
      </c>
      <c r="E1242" t="s">
        <v>12</v>
      </c>
      <c r="F1242">
        <v>0</v>
      </c>
      <c r="H1242" t="s">
        <v>647</v>
      </c>
      <c r="I1242">
        <v>0.01</v>
      </c>
      <c r="J1242" t="s">
        <v>20</v>
      </c>
      <c r="K1242" t="str">
        <f t="shared" si="19"/>
        <v>OLD SILVER ORNAMENT OTHERTHALI</v>
      </c>
    </row>
    <row r="1243" spans="1:11" ht="15" customHeight="1" x14ac:dyDescent="0.25">
      <c r="A1243" s="1">
        <v>0</v>
      </c>
      <c r="B1243" s="1"/>
      <c r="C1243" t="s">
        <v>1471</v>
      </c>
      <c r="D1243" t="s">
        <v>1463</v>
      </c>
      <c r="E1243" t="s">
        <v>12</v>
      </c>
      <c r="F1243">
        <v>0</v>
      </c>
      <c r="H1243" t="s">
        <v>647</v>
      </c>
      <c r="I1243">
        <v>0.01</v>
      </c>
      <c r="J1243" t="s">
        <v>20</v>
      </c>
      <c r="K1243" t="str">
        <f t="shared" si="19"/>
        <v>OLD SILVER ORNAMENT OTHERTOPS SIL</v>
      </c>
    </row>
    <row r="1244" spans="1:11" ht="15" customHeight="1" x14ac:dyDescent="0.25">
      <c r="A1244" s="1">
        <v>0</v>
      </c>
      <c r="B1244" s="1"/>
      <c r="C1244" t="s">
        <v>1471</v>
      </c>
      <c r="D1244" t="s">
        <v>1479</v>
      </c>
      <c r="E1244" t="s">
        <v>12</v>
      </c>
      <c r="F1244">
        <v>0</v>
      </c>
      <c r="H1244" t="s">
        <v>647</v>
      </c>
      <c r="I1244">
        <v>0.01</v>
      </c>
      <c r="J1244" t="s">
        <v>20</v>
      </c>
      <c r="K1244" t="str">
        <f t="shared" si="19"/>
        <v>OLD SILVER ORNAMENT OTHERUDABATTI GHAR</v>
      </c>
    </row>
    <row r="1245" spans="1:11" ht="15" customHeight="1" x14ac:dyDescent="0.25">
      <c r="A1245" s="1">
        <v>0</v>
      </c>
      <c r="B1245" s="1"/>
      <c r="C1245" t="s">
        <v>1471</v>
      </c>
      <c r="D1245" t="s">
        <v>885</v>
      </c>
      <c r="E1245" t="s">
        <v>12</v>
      </c>
      <c r="F1245">
        <v>0</v>
      </c>
      <c r="H1245" t="s">
        <v>647</v>
      </c>
      <c r="I1245">
        <v>0.01</v>
      </c>
      <c r="J1245" t="s">
        <v>20</v>
      </c>
      <c r="K1245" t="str">
        <f t="shared" si="19"/>
        <v>OLD SILVER ORNAMENT OTHERVAKI</v>
      </c>
    </row>
    <row r="1246" spans="1:11" ht="15" customHeight="1" x14ac:dyDescent="0.25">
      <c r="A1246" s="1">
        <v>0</v>
      </c>
      <c r="B1246" s="1"/>
      <c r="C1246" t="s">
        <v>1471</v>
      </c>
      <c r="D1246" t="s">
        <v>1047</v>
      </c>
      <c r="E1246" t="s">
        <v>12</v>
      </c>
      <c r="F1246">
        <v>0</v>
      </c>
      <c r="H1246" t="s">
        <v>647</v>
      </c>
      <c r="I1246">
        <v>0.01</v>
      </c>
      <c r="J1246" t="s">
        <v>20</v>
      </c>
      <c r="K1246" t="str">
        <f t="shared" si="19"/>
        <v>OLD SILVER ORNAMENT OTHERVALE</v>
      </c>
    </row>
    <row r="1247" spans="1:11" ht="15" customHeight="1" x14ac:dyDescent="0.25">
      <c r="A1247" s="1">
        <v>0</v>
      </c>
      <c r="B1247" s="1"/>
      <c r="C1247" t="s">
        <v>1471</v>
      </c>
      <c r="D1247" t="s">
        <v>1466</v>
      </c>
      <c r="E1247" t="s">
        <v>12</v>
      </c>
      <c r="F1247">
        <v>0</v>
      </c>
      <c r="H1247" t="s">
        <v>647</v>
      </c>
      <c r="I1247">
        <v>0.01</v>
      </c>
      <c r="J1247" t="s">
        <v>20</v>
      </c>
      <c r="K1247" t="str">
        <f t="shared" si="19"/>
        <v>OLD SILVER ORNAMENT OTHERVATI</v>
      </c>
    </row>
    <row r="1248" spans="1:11" ht="15" customHeight="1" x14ac:dyDescent="0.25">
      <c r="A1248" s="1">
        <v>0</v>
      </c>
      <c r="B1248" s="1"/>
      <c r="C1248" t="s">
        <v>1471</v>
      </c>
      <c r="D1248" t="s">
        <v>1469</v>
      </c>
      <c r="E1248" t="s">
        <v>12</v>
      </c>
      <c r="F1248">
        <v>0</v>
      </c>
      <c r="H1248" t="s">
        <v>647</v>
      </c>
      <c r="I1248">
        <v>0.01</v>
      </c>
      <c r="J1248" t="s">
        <v>20</v>
      </c>
      <c r="K1248" t="str">
        <f t="shared" si="19"/>
        <v>OLD SILVER ORNAMENT OTHERVIRUDHI</v>
      </c>
    </row>
    <row r="1249" spans="1:11" ht="15" customHeight="1" x14ac:dyDescent="0.25">
      <c r="A1249" s="1">
        <v>0</v>
      </c>
      <c r="B1249" s="1"/>
      <c r="C1249" t="s">
        <v>1471</v>
      </c>
      <c r="D1249" t="s">
        <v>875</v>
      </c>
      <c r="E1249" t="s">
        <v>12</v>
      </c>
      <c r="F1249">
        <v>0</v>
      </c>
      <c r="H1249" t="s">
        <v>647</v>
      </c>
      <c r="I1249">
        <v>0.01</v>
      </c>
      <c r="J1249" t="s">
        <v>20</v>
      </c>
      <c r="K1249" t="str">
        <f t="shared" si="19"/>
        <v>OLD SILVER ORNAMENT OTHERZARI</v>
      </c>
    </row>
    <row r="1250" spans="1:11" ht="15" customHeight="1" x14ac:dyDescent="0.25">
      <c r="A1250" s="1">
        <v>5</v>
      </c>
      <c r="B1250" s="1"/>
      <c r="C1250" t="s">
        <v>473</v>
      </c>
      <c r="D1250" t="s">
        <v>1480</v>
      </c>
      <c r="E1250" t="s">
        <v>654</v>
      </c>
      <c r="F1250">
        <v>35</v>
      </c>
      <c r="H1250" t="s">
        <v>647</v>
      </c>
      <c r="I1250">
        <v>0</v>
      </c>
      <c r="J1250" t="s">
        <v>10</v>
      </c>
      <c r="K1250" t="str">
        <f t="shared" si="19"/>
        <v>ORNAMENT-SILBADALI-PICHKARI</v>
      </c>
    </row>
    <row r="1251" spans="1:11" ht="15" customHeight="1" x14ac:dyDescent="0.25">
      <c r="A1251" s="1">
        <v>5</v>
      </c>
      <c r="B1251" s="1"/>
      <c r="C1251" t="s">
        <v>473</v>
      </c>
      <c r="D1251" t="s">
        <v>1481</v>
      </c>
      <c r="E1251" t="s">
        <v>654</v>
      </c>
      <c r="F1251">
        <v>35</v>
      </c>
      <c r="H1251" t="s">
        <v>647</v>
      </c>
      <c r="I1251">
        <v>0</v>
      </c>
      <c r="J1251" t="s">
        <v>10</v>
      </c>
      <c r="K1251" t="str">
        <f t="shared" si="19"/>
        <v>ORNAMENT-SILBail Gadi</v>
      </c>
    </row>
    <row r="1252" spans="1:11" ht="15" customHeight="1" x14ac:dyDescent="0.25">
      <c r="A1252" s="1">
        <v>5</v>
      </c>
      <c r="B1252" s="1"/>
      <c r="C1252" t="s">
        <v>473</v>
      </c>
      <c r="D1252" t="s">
        <v>474</v>
      </c>
      <c r="E1252" t="s">
        <v>743</v>
      </c>
      <c r="F1252">
        <v>100</v>
      </c>
      <c r="H1252" t="s">
        <v>647</v>
      </c>
      <c r="I1252">
        <v>0.01</v>
      </c>
      <c r="J1252" t="s">
        <v>10</v>
      </c>
      <c r="K1252" t="str">
        <f t="shared" si="19"/>
        <v>ORNAMENT-SILBasari</v>
      </c>
    </row>
    <row r="1253" spans="1:11" ht="15" customHeight="1" x14ac:dyDescent="0.25">
      <c r="A1253" s="1">
        <v>5</v>
      </c>
      <c r="B1253" s="1"/>
      <c r="C1253" t="s">
        <v>473</v>
      </c>
      <c r="D1253" t="s">
        <v>1482</v>
      </c>
      <c r="E1253" t="s">
        <v>895</v>
      </c>
      <c r="F1253">
        <v>30</v>
      </c>
      <c r="H1253" t="s">
        <v>647</v>
      </c>
      <c r="I1253">
        <v>0</v>
      </c>
      <c r="J1253" t="s">
        <v>10</v>
      </c>
      <c r="K1253" t="str">
        <f t="shared" si="19"/>
        <v>ORNAMENT-SILButton</v>
      </c>
    </row>
    <row r="1254" spans="1:11" ht="15" customHeight="1" x14ac:dyDescent="0.25">
      <c r="A1254" s="1">
        <v>5</v>
      </c>
      <c r="B1254" s="1"/>
      <c r="C1254" t="s">
        <v>473</v>
      </c>
      <c r="D1254" t="s">
        <v>1483</v>
      </c>
      <c r="E1254" t="s">
        <v>685</v>
      </c>
      <c r="F1254">
        <v>40</v>
      </c>
      <c r="H1254" t="s">
        <v>647</v>
      </c>
      <c r="I1254">
        <v>0</v>
      </c>
      <c r="J1254" t="s">
        <v>10</v>
      </c>
      <c r="K1254" t="str">
        <f t="shared" si="19"/>
        <v>ORNAMENT-SILCHAFF</v>
      </c>
    </row>
    <row r="1255" spans="1:11" ht="15" customHeight="1" x14ac:dyDescent="0.25">
      <c r="A1255" s="1">
        <v>5</v>
      </c>
      <c r="B1255" s="1"/>
      <c r="C1255" t="s">
        <v>473</v>
      </c>
      <c r="D1255" t="s">
        <v>1484</v>
      </c>
      <c r="E1255" t="s">
        <v>654</v>
      </c>
      <c r="F1255">
        <v>35</v>
      </c>
      <c r="H1255" t="s">
        <v>647</v>
      </c>
      <c r="I1255">
        <v>0</v>
      </c>
      <c r="J1255" t="s">
        <v>10</v>
      </c>
      <c r="K1255" t="str">
        <f t="shared" si="19"/>
        <v>ORNAMENT-SILDHONDE</v>
      </c>
    </row>
    <row r="1256" spans="1:11" ht="15" customHeight="1" x14ac:dyDescent="0.25">
      <c r="A1256" s="1">
        <v>5</v>
      </c>
      <c r="B1256" s="1"/>
      <c r="C1256" t="s">
        <v>473</v>
      </c>
      <c r="D1256" t="s">
        <v>1485</v>
      </c>
      <c r="E1256" t="s">
        <v>900</v>
      </c>
      <c r="F1256">
        <v>38</v>
      </c>
      <c r="H1256" t="s">
        <v>647</v>
      </c>
      <c r="I1256">
        <v>0</v>
      </c>
      <c r="J1256" t="s">
        <v>10</v>
      </c>
      <c r="K1256" t="str">
        <f t="shared" si="19"/>
        <v>ORNAMENT-SILFANCY GUDHI</v>
      </c>
    </row>
    <row r="1257" spans="1:11" ht="15" customHeight="1" x14ac:dyDescent="0.25">
      <c r="A1257" s="1">
        <v>5</v>
      </c>
      <c r="B1257" s="1"/>
      <c r="C1257" t="s">
        <v>473</v>
      </c>
      <c r="D1257" t="s">
        <v>1486</v>
      </c>
      <c r="E1257" t="s">
        <v>900</v>
      </c>
      <c r="F1257">
        <v>38</v>
      </c>
      <c r="H1257" t="s">
        <v>647</v>
      </c>
      <c r="I1257">
        <v>0</v>
      </c>
      <c r="J1257" t="s">
        <v>10</v>
      </c>
      <c r="K1257" t="str">
        <f t="shared" si="19"/>
        <v>ORNAMENT-SILFLOWER POT</v>
      </c>
    </row>
    <row r="1258" spans="1:11" ht="15" customHeight="1" x14ac:dyDescent="0.25">
      <c r="A1258" s="1">
        <v>5</v>
      </c>
      <c r="B1258" s="1"/>
      <c r="C1258" t="s">
        <v>473</v>
      </c>
      <c r="D1258" t="s">
        <v>1487</v>
      </c>
      <c r="E1258" t="s">
        <v>685</v>
      </c>
      <c r="F1258">
        <v>40</v>
      </c>
      <c r="H1258" t="s">
        <v>647</v>
      </c>
      <c r="I1258">
        <v>0</v>
      </c>
      <c r="J1258" t="s">
        <v>10</v>
      </c>
      <c r="K1258" t="str">
        <f t="shared" si="19"/>
        <v>ORNAMENT-SILFREM (NAMOKAR MANTRA)</v>
      </c>
    </row>
    <row r="1259" spans="1:11" ht="15" customHeight="1" x14ac:dyDescent="0.25">
      <c r="A1259" s="1">
        <v>5</v>
      </c>
      <c r="B1259" s="1"/>
      <c r="C1259" t="s">
        <v>473</v>
      </c>
      <c r="D1259" t="s">
        <v>1488</v>
      </c>
      <c r="E1259" t="s">
        <v>685</v>
      </c>
      <c r="F1259">
        <v>40</v>
      </c>
      <c r="H1259" t="s">
        <v>647</v>
      </c>
      <c r="I1259">
        <v>0</v>
      </c>
      <c r="J1259" t="s">
        <v>10</v>
      </c>
      <c r="K1259" t="str">
        <f t="shared" si="19"/>
        <v>ORNAMENT-SILGOF Ghata</v>
      </c>
    </row>
    <row r="1260" spans="1:11" ht="15" customHeight="1" x14ac:dyDescent="0.25">
      <c r="A1260" s="1">
        <v>2</v>
      </c>
      <c r="B1260" s="1"/>
      <c r="C1260" t="s">
        <v>473</v>
      </c>
      <c r="D1260" t="s">
        <v>1489</v>
      </c>
      <c r="E1260" t="s">
        <v>1394</v>
      </c>
      <c r="F1260">
        <v>16.5</v>
      </c>
      <c r="H1260" t="s">
        <v>647</v>
      </c>
      <c r="I1260">
        <v>0</v>
      </c>
      <c r="J1260" t="s">
        <v>10</v>
      </c>
      <c r="K1260" t="str">
        <f t="shared" si="19"/>
        <v>ORNAMENT-SILGudhi</v>
      </c>
    </row>
    <row r="1261" spans="1:11" ht="15" customHeight="1" x14ac:dyDescent="0.25">
      <c r="A1261" s="1">
        <v>5</v>
      </c>
      <c r="B1261" s="1"/>
      <c r="C1261" t="s">
        <v>473</v>
      </c>
      <c r="D1261" t="s">
        <v>1490</v>
      </c>
      <c r="E1261" t="s">
        <v>685</v>
      </c>
      <c r="F1261">
        <v>40</v>
      </c>
      <c r="H1261" t="s">
        <v>647</v>
      </c>
      <c r="I1261">
        <v>0</v>
      </c>
      <c r="J1261" t="s">
        <v>10</v>
      </c>
      <c r="K1261" t="str">
        <f t="shared" si="19"/>
        <v>ORNAMENT-SILHAAT-PAAN</v>
      </c>
    </row>
    <row r="1262" spans="1:11" ht="15" customHeight="1" x14ac:dyDescent="0.25">
      <c r="A1262" s="1">
        <v>5</v>
      </c>
      <c r="B1262" s="1"/>
      <c r="C1262" t="s">
        <v>473</v>
      </c>
      <c r="D1262" t="s">
        <v>1491</v>
      </c>
      <c r="E1262" t="s">
        <v>654</v>
      </c>
      <c r="F1262">
        <v>35</v>
      </c>
      <c r="H1262" t="s">
        <v>647</v>
      </c>
      <c r="I1262">
        <v>0</v>
      </c>
      <c r="J1262" t="s">
        <v>10</v>
      </c>
      <c r="K1262" t="str">
        <f t="shared" si="19"/>
        <v>ORNAMENT-SILHANUMAN GADHA</v>
      </c>
    </row>
    <row r="1263" spans="1:11" ht="15" customHeight="1" x14ac:dyDescent="0.25">
      <c r="A1263" s="1">
        <v>5</v>
      </c>
      <c r="B1263" s="1"/>
      <c r="C1263" t="s">
        <v>473</v>
      </c>
      <c r="D1263" t="s">
        <v>1492</v>
      </c>
      <c r="E1263" t="s">
        <v>720</v>
      </c>
      <c r="F1263">
        <v>45</v>
      </c>
      <c r="H1263" t="s">
        <v>647</v>
      </c>
      <c r="I1263">
        <v>0</v>
      </c>
      <c r="J1263" t="s">
        <v>10</v>
      </c>
      <c r="K1263" t="str">
        <f t="shared" si="19"/>
        <v>ORNAMENT-SILKELI ZAAD</v>
      </c>
    </row>
    <row r="1264" spans="1:11" ht="15" customHeight="1" x14ac:dyDescent="0.25">
      <c r="A1264" s="1">
        <v>5</v>
      </c>
      <c r="B1264" s="1"/>
      <c r="C1264" t="s">
        <v>473</v>
      </c>
      <c r="D1264" t="s">
        <v>1493</v>
      </c>
      <c r="E1264" t="s">
        <v>685</v>
      </c>
      <c r="F1264">
        <v>40</v>
      </c>
      <c r="H1264" t="s">
        <v>647</v>
      </c>
      <c r="I1264">
        <v>0</v>
      </c>
      <c r="J1264" t="s">
        <v>10</v>
      </c>
      <c r="K1264" t="str">
        <f t="shared" si="19"/>
        <v>ORNAMENT-SILKey Chain</v>
      </c>
    </row>
    <row r="1265" spans="1:11" ht="15" customHeight="1" x14ac:dyDescent="0.25">
      <c r="A1265" s="1">
        <v>5</v>
      </c>
      <c r="B1265" s="1"/>
      <c r="C1265" t="s">
        <v>473</v>
      </c>
      <c r="D1265" t="s">
        <v>1494</v>
      </c>
      <c r="E1265" t="s">
        <v>884</v>
      </c>
      <c r="F1265">
        <v>150</v>
      </c>
      <c r="H1265" t="s">
        <v>647</v>
      </c>
      <c r="I1265">
        <v>0</v>
      </c>
      <c r="J1265" t="s">
        <v>10</v>
      </c>
      <c r="K1265" t="str">
        <f t="shared" si="19"/>
        <v>ORNAMENT-SILKHANJAR</v>
      </c>
    </row>
    <row r="1266" spans="1:11" ht="15" customHeight="1" x14ac:dyDescent="0.25">
      <c r="A1266" s="1">
        <v>5</v>
      </c>
      <c r="B1266" s="1"/>
      <c r="C1266" t="s">
        <v>473</v>
      </c>
      <c r="D1266" t="s">
        <v>1495</v>
      </c>
      <c r="E1266" t="s">
        <v>12</v>
      </c>
      <c r="F1266">
        <v>0</v>
      </c>
      <c r="H1266" t="s">
        <v>647</v>
      </c>
      <c r="I1266">
        <v>0.01</v>
      </c>
      <c r="J1266" t="s">
        <v>20</v>
      </c>
      <c r="K1266" t="str">
        <f t="shared" si="19"/>
        <v>ORNAMENT-SILMOHAN MAL</v>
      </c>
    </row>
    <row r="1267" spans="1:11" ht="15" customHeight="1" x14ac:dyDescent="0.25">
      <c r="A1267" s="1">
        <v>5</v>
      </c>
      <c r="B1267" s="1"/>
      <c r="C1267" t="s">
        <v>473</v>
      </c>
      <c r="D1267" t="s">
        <v>1496</v>
      </c>
      <c r="E1267" t="s">
        <v>654</v>
      </c>
      <c r="F1267">
        <v>35</v>
      </c>
      <c r="H1267" t="s">
        <v>647</v>
      </c>
      <c r="I1267">
        <v>0</v>
      </c>
      <c r="J1267" t="s">
        <v>10</v>
      </c>
      <c r="K1267" t="str">
        <f t="shared" si="19"/>
        <v>ORNAMENT-SILOrnaments</v>
      </c>
    </row>
    <row r="1268" spans="1:11" ht="15" customHeight="1" x14ac:dyDescent="0.25">
      <c r="A1268" s="1">
        <v>5</v>
      </c>
      <c r="B1268" s="1"/>
      <c r="C1268" t="s">
        <v>473</v>
      </c>
      <c r="D1268" t="s">
        <v>1497</v>
      </c>
      <c r="E1268" t="s">
        <v>654</v>
      </c>
      <c r="F1268">
        <v>35</v>
      </c>
      <c r="H1268" t="s">
        <v>647</v>
      </c>
      <c r="I1268">
        <v>0</v>
      </c>
      <c r="J1268" t="s">
        <v>10</v>
      </c>
      <c r="K1268" t="str">
        <f t="shared" si="19"/>
        <v>ORNAMENT-SILPANDUKSHILA</v>
      </c>
    </row>
    <row r="1269" spans="1:11" ht="15" customHeight="1" x14ac:dyDescent="0.25">
      <c r="A1269" s="1">
        <v>5</v>
      </c>
      <c r="B1269" s="1"/>
      <c r="C1269" t="s">
        <v>473</v>
      </c>
      <c r="D1269" t="s">
        <v>1498</v>
      </c>
      <c r="E1269" t="s">
        <v>980</v>
      </c>
      <c r="F1269">
        <v>50</v>
      </c>
      <c r="H1269" t="s">
        <v>647</v>
      </c>
      <c r="I1269">
        <v>0</v>
      </c>
      <c r="J1269" t="s">
        <v>10</v>
      </c>
      <c r="K1269" t="str">
        <f t="shared" si="19"/>
        <v>ORNAMENT-SILPATANG</v>
      </c>
    </row>
    <row r="1270" spans="1:11" ht="15" customHeight="1" x14ac:dyDescent="0.25">
      <c r="A1270" s="1">
        <v>2</v>
      </c>
      <c r="B1270" s="1"/>
      <c r="C1270" t="s">
        <v>473</v>
      </c>
      <c r="D1270" t="s">
        <v>1499</v>
      </c>
      <c r="E1270" t="s">
        <v>1394</v>
      </c>
      <c r="F1270">
        <v>16.5</v>
      </c>
      <c r="H1270" t="s">
        <v>647</v>
      </c>
      <c r="I1270">
        <v>0</v>
      </c>
      <c r="J1270" t="s">
        <v>10</v>
      </c>
      <c r="K1270" t="str">
        <f t="shared" si="19"/>
        <v>ORNAMENT-SILPhoto Frame</v>
      </c>
    </row>
    <row r="1271" spans="1:11" ht="15" customHeight="1" x14ac:dyDescent="0.25">
      <c r="A1271" s="1">
        <v>5</v>
      </c>
      <c r="B1271" s="1"/>
      <c r="C1271" t="s">
        <v>473</v>
      </c>
      <c r="D1271" t="s">
        <v>1500</v>
      </c>
      <c r="E1271" t="s">
        <v>977</v>
      </c>
      <c r="F1271">
        <v>31</v>
      </c>
      <c r="H1271" t="s">
        <v>647</v>
      </c>
      <c r="I1271">
        <v>0</v>
      </c>
      <c r="J1271" t="s">
        <v>10</v>
      </c>
      <c r="K1271" t="str">
        <f t="shared" si="19"/>
        <v>ORNAMENT-SILSadi Pin</v>
      </c>
    </row>
    <row r="1272" spans="1:11" ht="15" customHeight="1" x14ac:dyDescent="0.25">
      <c r="A1272" s="1">
        <v>5</v>
      </c>
      <c r="B1272" s="1"/>
      <c r="C1272" t="s">
        <v>473</v>
      </c>
      <c r="D1272" t="s">
        <v>1501</v>
      </c>
      <c r="E1272" t="s">
        <v>1188</v>
      </c>
      <c r="F1272">
        <v>47</v>
      </c>
      <c r="H1272" t="s">
        <v>647</v>
      </c>
      <c r="I1272">
        <v>0</v>
      </c>
      <c r="J1272" t="s">
        <v>10</v>
      </c>
      <c r="K1272" t="str">
        <f t="shared" si="19"/>
        <v>ORNAMENT-SILSaving Box</v>
      </c>
    </row>
    <row r="1273" spans="1:11" ht="15" customHeight="1" x14ac:dyDescent="0.25">
      <c r="A1273" s="1">
        <v>5</v>
      </c>
      <c r="B1273" s="1"/>
      <c r="C1273" t="s">
        <v>473</v>
      </c>
      <c r="D1273" t="s">
        <v>1502</v>
      </c>
      <c r="E1273" t="s">
        <v>895</v>
      </c>
      <c r="F1273">
        <v>30</v>
      </c>
      <c r="H1273" t="s">
        <v>647</v>
      </c>
      <c r="I1273">
        <v>0</v>
      </c>
      <c r="J1273" t="s">
        <v>10</v>
      </c>
      <c r="K1273" t="str">
        <f t="shared" si="19"/>
        <v>ORNAMENT-SILSindur</v>
      </c>
    </row>
    <row r="1274" spans="1:11" ht="15" customHeight="1" x14ac:dyDescent="0.25">
      <c r="A1274" s="1">
        <v>5</v>
      </c>
      <c r="B1274" s="1"/>
      <c r="C1274" t="s">
        <v>473</v>
      </c>
      <c r="D1274" t="s">
        <v>1503</v>
      </c>
      <c r="E1274" t="s">
        <v>654</v>
      </c>
      <c r="F1274">
        <v>35</v>
      </c>
      <c r="H1274" t="s">
        <v>647</v>
      </c>
      <c r="I1274">
        <v>0</v>
      </c>
      <c r="J1274" t="s">
        <v>10</v>
      </c>
      <c r="K1274" t="str">
        <f t="shared" si="19"/>
        <v>ORNAMENT-SILTalwar</v>
      </c>
    </row>
    <row r="1275" spans="1:11" ht="15" customHeight="1" x14ac:dyDescent="0.25">
      <c r="A1275" s="1">
        <v>5</v>
      </c>
      <c r="B1275" s="1"/>
      <c r="C1275" t="s">
        <v>473</v>
      </c>
      <c r="D1275" t="s">
        <v>1504</v>
      </c>
      <c r="E1275" t="s">
        <v>884</v>
      </c>
      <c r="F1275">
        <v>150</v>
      </c>
      <c r="H1275" t="s">
        <v>647</v>
      </c>
      <c r="I1275">
        <v>0</v>
      </c>
      <c r="J1275" t="s">
        <v>10</v>
      </c>
      <c r="K1275" t="str">
        <f t="shared" si="19"/>
        <v>ORNAMENT-SILTILGUL</v>
      </c>
    </row>
    <row r="1276" spans="1:11" ht="15" customHeight="1" x14ac:dyDescent="0.25">
      <c r="A1276" s="1">
        <v>5</v>
      </c>
      <c r="B1276" s="1"/>
      <c r="C1276" t="s">
        <v>473</v>
      </c>
      <c r="D1276" t="s">
        <v>1505</v>
      </c>
      <c r="E1276" t="s">
        <v>743</v>
      </c>
      <c r="F1276">
        <v>100</v>
      </c>
      <c r="H1276" t="s">
        <v>647</v>
      </c>
      <c r="I1276">
        <v>0.01</v>
      </c>
      <c r="J1276" t="s">
        <v>10</v>
      </c>
      <c r="K1276" t="str">
        <f t="shared" si="19"/>
        <v>ORNAMENT-SILTONGUECLEANER</v>
      </c>
    </row>
    <row r="1277" spans="1:11" ht="15" customHeight="1" x14ac:dyDescent="0.25">
      <c r="A1277" s="1">
        <v>5</v>
      </c>
      <c r="B1277" s="1"/>
      <c r="C1277" t="s">
        <v>473</v>
      </c>
      <c r="D1277" t="s">
        <v>1506</v>
      </c>
      <c r="E1277" t="s">
        <v>895</v>
      </c>
      <c r="F1277">
        <v>30</v>
      </c>
      <c r="H1277" t="s">
        <v>647</v>
      </c>
      <c r="I1277">
        <v>0</v>
      </c>
      <c r="J1277" t="s">
        <v>10</v>
      </c>
      <c r="K1277" t="str">
        <f t="shared" si="19"/>
        <v>ORNAMENT-SILVeni</v>
      </c>
    </row>
    <row r="1278" spans="1:11" ht="15" customHeight="1" x14ac:dyDescent="0.25">
      <c r="A1278" s="1">
        <v>0</v>
      </c>
      <c r="B1278" s="1"/>
      <c r="C1278" t="s">
        <v>223</v>
      </c>
      <c r="D1278" t="s">
        <v>1507</v>
      </c>
      <c r="E1278" t="s">
        <v>12</v>
      </c>
      <c r="F1278">
        <v>0</v>
      </c>
      <c r="H1278" t="s">
        <v>647</v>
      </c>
      <c r="I1278">
        <v>0.01</v>
      </c>
      <c r="J1278" t="s">
        <v>20</v>
      </c>
      <c r="K1278" t="str">
        <f t="shared" si="19"/>
        <v>Ornaments Mrp -SILAAPTE PAAN</v>
      </c>
    </row>
    <row r="1279" spans="1:11" ht="15" customHeight="1" x14ac:dyDescent="0.25">
      <c r="A1279" s="1">
        <v>0</v>
      </c>
      <c r="B1279" s="1"/>
      <c r="C1279" t="s">
        <v>223</v>
      </c>
      <c r="D1279" t="s">
        <v>1508</v>
      </c>
      <c r="E1279" t="s">
        <v>12</v>
      </c>
      <c r="F1279">
        <v>0</v>
      </c>
      <c r="H1279" t="s">
        <v>647</v>
      </c>
      <c r="I1279">
        <v>0.01</v>
      </c>
      <c r="J1279" t="s">
        <v>20</v>
      </c>
      <c r="K1279" t="str">
        <f t="shared" si="19"/>
        <v>Ornaments Mrp -SILBORMAL</v>
      </c>
    </row>
    <row r="1280" spans="1:11" ht="15" customHeight="1" x14ac:dyDescent="0.25">
      <c r="A1280" s="1">
        <v>0</v>
      </c>
      <c r="B1280" s="1"/>
      <c r="C1280" t="s">
        <v>223</v>
      </c>
      <c r="D1280" t="s">
        <v>1509</v>
      </c>
      <c r="E1280" t="s">
        <v>12</v>
      </c>
      <c r="F1280">
        <v>0</v>
      </c>
      <c r="H1280" t="s">
        <v>647</v>
      </c>
      <c r="I1280">
        <v>0.01</v>
      </c>
      <c r="J1280" t="s">
        <v>20</v>
      </c>
      <c r="K1280" t="str">
        <f t="shared" si="19"/>
        <v>Ornaments Mrp -SILBROOCH(SHIVAJI)</v>
      </c>
    </row>
    <row r="1281" spans="1:11" ht="15" customHeight="1" x14ac:dyDescent="0.25">
      <c r="A1281" s="1">
        <v>0</v>
      </c>
      <c r="B1281" s="1"/>
      <c r="C1281" t="s">
        <v>223</v>
      </c>
      <c r="D1281" t="s">
        <v>1510</v>
      </c>
      <c r="E1281" t="s">
        <v>12</v>
      </c>
      <c r="F1281">
        <v>0</v>
      </c>
      <c r="H1281" t="s">
        <v>647</v>
      </c>
      <c r="I1281">
        <v>0.01</v>
      </c>
      <c r="J1281" t="s">
        <v>20</v>
      </c>
      <c r="K1281" t="str">
        <f t="shared" si="19"/>
        <v>Ornaments Mrp -SILBUTTEN</v>
      </c>
    </row>
    <row r="1282" spans="1:11" ht="15" customHeight="1" x14ac:dyDescent="0.25">
      <c r="A1282" s="1">
        <v>0</v>
      </c>
      <c r="B1282" s="1"/>
      <c r="C1282" t="s">
        <v>223</v>
      </c>
      <c r="D1282" t="s">
        <v>1378</v>
      </c>
      <c r="E1282" t="s">
        <v>12</v>
      </c>
      <c r="F1282">
        <v>0</v>
      </c>
      <c r="H1282" t="s">
        <v>647</v>
      </c>
      <c r="I1282">
        <v>0.01</v>
      </c>
      <c r="J1282" t="s">
        <v>20</v>
      </c>
      <c r="K1282" t="str">
        <f t="shared" si="19"/>
        <v>Ornaments Mrp -SILCHALLA</v>
      </c>
    </row>
    <row r="1283" spans="1:11" ht="15" customHeight="1" x14ac:dyDescent="0.25">
      <c r="A1283" s="1">
        <v>0</v>
      </c>
      <c r="B1283" s="1"/>
      <c r="C1283" t="s">
        <v>223</v>
      </c>
      <c r="D1283" t="s">
        <v>1511</v>
      </c>
      <c r="E1283" t="s">
        <v>12</v>
      </c>
      <c r="F1283">
        <v>0</v>
      </c>
      <c r="H1283" t="s">
        <v>647</v>
      </c>
      <c r="I1283">
        <v>0.01</v>
      </c>
      <c r="J1283" t="s">
        <v>20</v>
      </c>
      <c r="K1283" t="str">
        <f t="shared" si="19"/>
        <v>Ornaments Mrp -SILCHASMA</v>
      </c>
    </row>
    <row r="1284" spans="1:11" ht="15" customHeight="1" x14ac:dyDescent="0.25">
      <c r="A1284" s="1">
        <v>0</v>
      </c>
      <c r="B1284" s="1"/>
      <c r="C1284" t="s">
        <v>223</v>
      </c>
      <c r="D1284" t="s">
        <v>1512</v>
      </c>
      <c r="E1284" t="s">
        <v>12</v>
      </c>
      <c r="F1284">
        <v>0</v>
      </c>
      <c r="H1284" t="s">
        <v>647</v>
      </c>
      <c r="I1284">
        <v>0.01</v>
      </c>
      <c r="J1284" t="s">
        <v>20</v>
      </c>
      <c r="K1284" t="str">
        <f t="shared" si="19"/>
        <v>Ornaments Mrp -SILHatpaan</v>
      </c>
    </row>
    <row r="1285" spans="1:11" ht="15" customHeight="1" x14ac:dyDescent="0.25">
      <c r="A1285" s="1">
        <v>0</v>
      </c>
      <c r="B1285" s="1"/>
      <c r="C1285" t="s">
        <v>223</v>
      </c>
      <c r="D1285" t="s">
        <v>1513</v>
      </c>
      <c r="E1285" t="s">
        <v>12</v>
      </c>
      <c r="F1285">
        <v>0</v>
      </c>
      <c r="H1285" t="s">
        <v>647</v>
      </c>
      <c r="I1285">
        <v>0.01</v>
      </c>
      <c r="J1285" t="s">
        <v>20</v>
      </c>
      <c r="K1285" t="str">
        <f t="shared" si="19"/>
        <v>Ornaments Mrp -SILJAPMAL</v>
      </c>
    </row>
    <row r="1286" spans="1:11" ht="15" customHeight="1" x14ac:dyDescent="0.25">
      <c r="A1286" s="1">
        <v>0</v>
      </c>
      <c r="B1286" s="1"/>
      <c r="C1286" t="s">
        <v>223</v>
      </c>
      <c r="D1286" t="s">
        <v>1514</v>
      </c>
      <c r="E1286" t="s">
        <v>12</v>
      </c>
      <c r="F1286">
        <v>0</v>
      </c>
      <c r="H1286" t="s">
        <v>647</v>
      </c>
      <c r="I1286">
        <v>0.01</v>
      </c>
      <c r="J1286" t="s">
        <v>20</v>
      </c>
      <c r="K1286" t="str">
        <f t="shared" si="19"/>
        <v>Ornaments Mrp -SILKAAN KORAN</v>
      </c>
    </row>
    <row r="1287" spans="1:11" ht="15" customHeight="1" x14ac:dyDescent="0.25">
      <c r="A1287" s="1">
        <v>0</v>
      </c>
      <c r="B1287" s="1"/>
      <c r="C1287" t="s">
        <v>223</v>
      </c>
      <c r="D1287" t="s">
        <v>1495</v>
      </c>
      <c r="E1287" t="s">
        <v>12</v>
      </c>
      <c r="F1287">
        <v>0</v>
      </c>
      <c r="H1287" t="s">
        <v>647</v>
      </c>
      <c r="I1287">
        <v>0.01</v>
      </c>
      <c r="J1287" t="s">
        <v>20</v>
      </c>
      <c r="K1287" t="str">
        <f t="shared" si="19"/>
        <v>Ornaments Mrp -SILMOHAN MAL</v>
      </c>
    </row>
    <row r="1288" spans="1:11" ht="15" customHeight="1" x14ac:dyDescent="0.25">
      <c r="A1288" s="1">
        <v>0</v>
      </c>
      <c r="B1288" s="1"/>
      <c r="C1288" t="s">
        <v>223</v>
      </c>
      <c r="D1288" t="s">
        <v>1515</v>
      </c>
      <c r="E1288" t="s">
        <v>12</v>
      </c>
      <c r="F1288">
        <v>0</v>
      </c>
      <c r="H1288" t="s">
        <v>647</v>
      </c>
      <c r="I1288">
        <v>0.01</v>
      </c>
      <c r="J1288" t="s">
        <v>20</v>
      </c>
      <c r="K1288" t="str">
        <f t="shared" si="19"/>
        <v>Ornaments Mrp -SILORNAMENT</v>
      </c>
    </row>
    <row r="1289" spans="1:11" ht="15" customHeight="1" x14ac:dyDescent="0.25">
      <c r="A1289" s="1">
        <v>0</v>
      </c>
      <c r="B1289" s="1"/>
      <c r="C1289" t="s">
        <v>223</v>
      </c>
      <c r="D1289" t="s">
        <v>231</v>
      </c>
      <c r="E1289" t="s">
        <v>12</v>
      </c>
      <c r="F1289">
        <v>0</v>
      </c>
      <c r="H1289" t="s">
        <v>647</v>
      </c>
      <c r="I1289">
        <v>0.01</v>
      </c>
      <c r="J1289" t="s">
        <v>20</v>
      </c>
      <c r="K1289" t="str">
        <f t="shared" ref="K1289:K1352" si="20">C1289&amp;D1289</f>
        <v>Ornaments Mrp -SILOTHER</v>
      </c>
    </row>
    <row r="1290" spans="1:11" ht="15" customHeight="1" x14ac:dyDescent="0.25">
      <c r="A1290" s="1">
        <v>0</v>
      </c>
      <c r="B1290" s="1"/>
      <c r="C1290" t="s">
        <v>223</v>
      </c>
      <c r="D1290" t="s">
        <v>29</v>
      </c>
      <c r="E1290" t="s">
        <v>12</v>
      </c>
      <c r="F1290">
        <v>0</v>
      </c>
      <c r="H1290" t="s">
        <v>647</v>
      </c>
      <c r="I1290">
        <v>0.01</v>
      </c>
      <c r="J1290" t="s">
        <v>20</v>
      </c>
      <c r="K1290" t="str">
        <f t="shared" si="20"/>
        <v>Ornaments Mrp -SILRAKHI</v>
      </c>
    </row>
    <row r="1291" spans="1:11" ht="15" customHeight="1" x14ac:dyDescent="0.25">
      <c r="A1291" s="1">
        <v>0</v>
      </c>
      <c r="B1291" s="1"/>
      <c r="C1291" t="s">
        <v>223</v>
      </c>
      <c r="D1291" t="s">
        <v>1516</v>
      </c>
      <c r="E1291" t="s">
        <v>12</v>
      </c>
      <c r="F1291">
        <v>0</v>
      </c>
      <c r="H1291" t="s">
        <v>647</v>
      </c>
      <c r="I1291">
        <v>0.01</v>
      </c>
      <c r="J1291" t="s">
        <v>20</v>
      </c>
      <c r="K1291" t="str">
        <f t="shared" si="20"/>
        <v>Ornaments Mrp -SILRAKHI (925)</v>
      </c>
    </row>
    <row r="1292" spans="1:11" ht="15" customHeight="1" x14ac:dyDescent="0.25">
      <c r="A1292" s="1">
        <v>0</v>
      </c>
      <c r="B1292" s="1"/>
      <c r="C1292" t="s">
        <v>223</v>
      </c>
      <c r="D1292" t="s">
        <v>1517</v>
      </c>
      <c r="E1292" t="s">
        <v>12</v>
      </c>
      <c r="F1292">
        <v>0</v>
      </c>
      <c r="H1292" t="s">
        <v>647</v>
      </c>
      <c r="I1292">
        <v>0.01</v>
      </c>
      <c r="J1292" t="s">
        <v>20</v>
      </c>
      <c r="K1292" t="str">
        <f t="shared" si="20"/>
        <v>Ornaments Mrp -SILRAKHI (CD)</v>
      </c>
    </row>
    <row r="1293" spans="1:11" ht="15" customHeight="1" x14ac:dyDescent="0.25">
      <c r="A1293" s="1">
        <v>0</v>
      </c>
      <c r="B1293" s="1"/>
      <c r="C1293" t="s">
        <v>223</v>
      </c>
      <c r="D1293" t="s">
        <v>1518</v>
      </c>
      <c r="E1293" t="s">
        <v>12</v>
      </c>
      <c r="F1293">
        <v>0</v>
      </c>
      <c r="H1293" t="s">
        <v>647</v>
      </c>
      <c r="I1293">
        <v>0.01</v>
      </c>
      <c r="J1293" t="s">
        <v>20</v>
      </c>
      <c r="K1293" t="str">
        <f t="shared" si="20"/>
        <v>Ornaments Mrp -SILRAKHI (JP)</v>
      </c>
    </row>
    <row r="1294" spans="1:11" ht="15" customHeight="1" x14ac:dyDescent="0.25">
      <c r="A1294" s="1">
        <v>0</v>
      </c>
      <c r="B1294" s="1"/>
      <c r="C1294" t="s">
        <v>223</v>
      </c>
      <c r="D1294" t="s">
        <v>583</v>
      </c>
      <c r="E1294" t="s">
        <v>12</v>
      </c>
      <c r="F1294">
        <v>0</v>
      </c>
      <c r="H1294" t="s">
        <v>647</v>
      </c>
      <c r="I1294">
        <v>0.01</v>
      </c>
      <c r="J1294" t="s">
        <v>20</v>
      </c>
      <c r="K1294" t="str">
        <f t="shared" si="20"/>
        <v>Ornaments Mrp -SILRAKHI (PENDENT)</v>
      </c>
    </row>
    <row r="1295" spans="1:11" ht="15" customHeight="1" x14ac:dyDescent="0.25">
      <c r="A1295" s="1">
        <v>0</v>
      </c>
      <c r="B1295" s="1"/>
      <c r="C1295" t="s">
        <v>223</v>
      </c>
      <c r="D1295" t="s">
        <v>582</v>
      </c>
      <c r="E1295" t="s">
        <v>12</v>
      </c>
      <c r="F1295">
        <v>0</v>
      </c>
      <c r="H1295" t="s">
        <v>647</v>
      </c>
      <c r="I1295">
        <v>0.01</v>
      </c>
      <c r="J1295" t="s">
        <v>20</v>
      </c>
      <c r="K1295" t="str">
        <f t="shared" si="20"/>
        <v>Ornaments Mrp -SILRAKHI (R)</v>
      </c>
    </row>
    <row r="1296" spans="1:11" ht="15" customHeight="1" x14ac:dyDescent="0.25">
      <c r="A1296" s="1">
        <v>0</v>
      </c>
      <c r="B1296" s="1"/>
      <c r="C1296" t="s">
        <v>223</v>
      </c>
      <c r="D1296" t="s">
        <v>1519</v>
      </c>
      <c r="E1296" t="s">
        <v>12</v>
      </c>
      <c r="F1296">
        <v>0</v>
      </c>
      <c r="H1296" t="s">
        <v>647</v>
      </c>
      <c r="I1296">
        <v>0.01</v>
      </c>
      <c r="J1296" t="s">
        <v>20</v>
      </c>
      <c r="K1296" t="str">
        <f t="shared" si="20"/>
        <v>Ornaments Mrp -SILRAKHI WITH PENDENT</v>
      </c>
    </row>
    <row r="1297" spans="1:11" ht="15" customHeight="1" x14ac:dyDescent="0.25">
      <c r="A1297" s="1">
        <v>0</v>
      </c>
      <c r="B1297" s="1"/>
      <c r="C1297" t="s">
        <v>223</v>
      </c>
      <c r="D1297" t="s">
        <v>1520</v>
      </c>
      <c r="E1297" t="s">
        <v>12</v>
      </c>
      <c r="F1297">
        <v>0</v>
      </c>
      <c r="H1297" t="s">
        <v>647</v>
      </c>
      <c r="I1297">
        <v>0.01</v>
      </c>
      <c r="J1297" t="s">
        <v>20</v>
      </c>
      <c r="K1297" t="str">
        <f t="shared" si="20"/>
        <v>Ornaments Mrp -SILShitti</v>
      </c>
    </row>
    <row r="1298" spans="1:11" ht="15" customHeight="1" x14ac:dyDescent="0.25">
      <c r="A1298" s="1">
        <v>0</v>
      </c>
      <c r="B1298" s="1"/>
      <c r="C1298" t="s">
        <v>223</v>
      </c>
      <c r="D1298" t="s">
        <v>28</v>
      </c>
      <c r="E1298" t="s">
        <v>12</v>
      </c>
      <c r="F1298">
        <v>0</v>
      </c>
      <c r="H1298" t="s">
        <v>647</v>
      </c>
      <c r="I1298">
        <v>0.01</v>
      </c>
      <c r="J1298" t="s">
        <v>20</v>
      </c>
      <c r="K1298" t="str">
        <f t="shared" si="20"/>
        <v>Ornaments Mrp -SILSKRU</v>
      </c>
    </row>
    <row r="1299" spans="1:11" ht="15" customHeight="1" x14ac:dyDescent="0.25">
      <c r="A1299" s="1">
        <v>0</v>
      </c>
      <c r="B1299" s="1"/>
      <c r="C1299" t="s">
        <v>223</v>
      </c>
      <c r="D1299" t="s">
        <v>1521</v>
      </c>
      <c r="E1299" t="s">
        <v>12</v>
      </c>
      <c r="F1299">
        <v>0</v>
      </c>
      <c r="H1299" t="s">
        <v>647</v>
      </c>
      <c r="I1299">
        <v>0.01</v>
      </c>
      <c r="J1299" t="s">
        <v>20</v>
      </c>
      <c r="K1299" t="str">
        <f t="shared" si="20"/>
        <v>Ornaments Mrp -SILTAI PIN</v>
      </c>
    </row>
    <row r="1300" spans="1:11" ht="15" customHeight="1" x14ac:dyDescent="0.25">
      <c r="A1300" s="1">
        <v>0</v>
      </c>
      <c r="B1300" s="1"/>
      <c r="C1300" t="s">
        <v>223</v>
      </c>
      <c r="D1300" t="s">
        <v>1504</v>
      </c>
      <c r="E1300" t="s">
        <v>12</v>
      </c>
      <c r="F1300">
        <v>0</v>
      </c>
      <c r="H1300" t="s">
        <v>647</v>
      </c>
      <c r="I1300">
        <v>0.01</v>
      </c>
      <c r="J1300" t="s">
        <v>20</v>
      </c>
      <c r="K1300" t="str">
        <f t="shared" si="20"/>
        <v>Ornaments Mrp -SILTILGUL</v>
      </c>
    </row>
    <row r="1301" spans="1:11" ht="15" customHeight="1" x14ac:dyDescent="0.25">
      <c r="A1301" s="1">
        <v>0</v>
      </c>
      <c r="B1301" s="1"/>
      <c r="C1301" t="s">
        <v>223</v>
      </c>
      <c r="D1301" t="s">
        <v>1522</v>
      </c>
      <c r="E1301" t="s">
        <v>12</v>
      </c>
      <c r="F1301">
        <v>0</v>
      </c>
      <c r="H1301" t="s">
        <v>647</v>
      </c>
      <c r="I1301">
        <v>0.01</v>
      </c>
      <c r="J1301" t="s">
        <v>20</v>
      </c>
      <c r="K1301" t="str">
        <f t="shared" si="20"/>
        <v>Ornaments Mrp -SILVENI (G)</v>
      </c>
    </row>
    <row r="1302" spans="1:11" ht="15" customHeight="1" x14ac:dyDescent="0.25">
      <c r="A1302" s="1">
        <v>5</v>
      </c>
      <c r="B1302" s="1"/>
      <c r="C1302" t="s">
        <v>1523</v>
      </c>
      <c r="D1302" t="s">
        <v>1524</v>
      </c>
      <c r="E1302" t="s">
        <v>883</v>
      </c>
      <c r="F1302">
        <v>60</v>
      </c>
      <c r="H1302" t="s">
        <v>647</v>
      </c>
      <c r="I1302">
        <v>0</v>
      </c>
      <c r="J1302" t="s">
        <v>10</v>
      </c>
      <c r="K1302" t="str">
        <f t="shared" si="20"/>
        <v>ORNAMENTS-SILCHAMMER</v>
      </c>
    </row>
    <row r="1303" spans="1:11" ht="15" customHeight="1" x14ac:dyDescent="0.25">
      <c r="A1303" s="1">
        <v>2</v>
      </c>
      <c r="B1303" s="1"/>
      <c r="C1303" t="s">
        <v>1523</v>
      </c>
      <c r="D1303" t="s">
        <v>1035</v>
      </c>
      <c r="E1303" t="s">
        <v>1045</v>
      </c>
      <c r="F1303">
        <v>12</v>
      </c>
      <c r="H1303" t="s">
        <v>647</v>
      </c>
      <c r="I1303">
        <v>0</v>
      </c>
      <c r="J1303" t="s">
        <v>10</v>
      </c>
      <c r="K1303" t="str">
        <f t="shared" si="20"/>
        <v>ORNAMENTS-SILORNAMENTS</v>
      </c>
    </row>
    <row r="1304" spans="1:11" ht="15" customHeight="1" x14ac:dyDescent="0.25">
      <c r="A1304" s="1">
        <v>0</v>
      </c>
      <c r="B1304" s="1"/>
      <c r="C1304" t="s">
        <v>1525</v>
      </c>
      <c r="D1304" t="s">
        <v>1526</v>
      </c>
      <c r="E1304" t="s">
        <v>12</v>
      </c>
      <c r="F1304">
        <v>0</v>
      </c>
      <c r="H1304" t="s">
        <v>647</v>
      </c>
      <c r="I1304">
        <v>0.01</v>
      </c>
      <c r="J1304" t="s">
        <v>20</v>
      </c>
      <c r="K1304" t="str">
        <f t="shared" si="20"/>
        <v>OXIDE JEWELLERY-SILANKLET</v>
      </c>
    </row>
    <row r="1305" spans="1:11" ht="15" customHeight="1" x14ac:dyDescent="0.25">
      <c r="A1305" s="1">
        <v>0</v>
      </c>
      <c r="B1305" s="1"/>
      <c r="C1305" t="s">
        <v>1525</v>
      </c>
      <c r="D1305" t="s">
        <v>34</v>
      </c>
      <c r="E1305" t="s">
        <v>12</v>
      </c>
      <c r="F1305">
        <v>0</v>
      </c>
      <c r="H1305" t="s">
        <v>647</v>
      </c>
      <c r="I1305">
        <v>0.01</v>
      </c>
      <c r="J1305" t="s">
        <v>20</v>
      </c>
      <c r="K1305" t="str">
        <f t="shared" si="20"/>
        <v>OXIDE JEWELLERY-SILBAJUBAND</v>
      </c>
    </row>
    <row r="1306" spans="1:11" ht="15" customHeight="1" x14ac:dyDescent="0.25">
      <c r="A1306" s="1">
        <v>0</v>
      </c>
      <c r="B1306" s="1"/>
      <c r="C1306" t="s">
        <v>1525</v>
      </c>
      <c r="D1306" t="s">
        <v>805</v>
      </c>
      <c r="E1306" t="s">
        <v>12</v>
      </c>
      <c r="F1306">
        <v>0</v>
      </c>
      <c r="H1306" t="s">
        <v>647</v>
      </c>
      <c r="I1306">
        <v>0.01</v>
      </c>
      <c r="J1306" t="s">
        <v>20</v>
      </c>
      <c r="K1306" t="str">
        <f t="shared" si="20"/>
        <v>OXIDE JEWELLERY-SILBANGLE</v>
      </c>
    </row>
    <row r="1307" spans="1:11" ht="15" customHeight="1" x14ac:dyDescent="0.25">
      <c r="A1307" s="1">
        <v>0</v>
      </c>
      <c r="B1307" s="1"/>
      <c r="C1307" t="s">
        <v>1525</v>
      </c>
      <c r="D1307" t="s">
        <v>1527</v>
      </c>
      <c r="E1307" t="s">
        <v>12</v>
      </c>
      <c r="F1307">
        <v>0</v>
      </c>
      <c r="H1307" t="s">
        <v>647</v>
      </c>
      <c r="I1307">
        <v>0.01</v>
      </c>
      <c r="J1307" t="s">
        <v>20</v>
      </c>
      <c r="K1307" t="str">
        <f t="shared" si="20"/>
        <v>OXIDE JEWELLERY-SILBLACKBEED MALA</v>
      </c>
    </row>
    <row r="1308" spans="1:11" ht="15" customHeight="1" x14ac:dyDescent="0.25">
      <c r="A1308" s="1">
        <v>0</v>
      </c>
      <c r="B1308" s="1"/>
      <c r="C1308" t="s">
        <v>1525</v>
      </c>
      <c r="D1308" t="s">
        <v>1528</v>
      </c>
      <c r="E1308" t="s">
        <v>12</v>
      </c>
      <c r="F1308">
        <v>0</v>
      </c>
      <c r="H1308" t="s">
        <v>647</v>
      </c>
      <c r="I1308">
        <v>0.01</v>
      </c>
      <c r="J1308" t="s">
        <v>20</v>
      </c>
      <c r="K1308" t="str">
        <f t="shared" si="20"/>
        <v>OXIDE JEWELLERY-SILBLACKBEED SET</v>
      </c>
    </row>
    <row r="1309" spans="1:11" ht="15" customHeight="1" x14ac:dyDescent="0.25">
      <c r="A1309" s="1">
        <v>0</v>
      </c>
      <c r="B1309" s="1"/>
      <c r="C1309" t="s">
        <v>1525</v>
      </c>
      <c r="D1309" t="s">
        <v>1529</v>
      </c>
      <c r="E1309" t="s">
        <v>12</v>
      </c>
      <c r="F1309">
        <v>0</v>
      </c>
      <c r="H1309" t="s">
        <v>647</v>
      </c>
      <c r="I1309">
        <v>0.01</v>
      </c>
      <c r="J1309" t="s">
        <v>20</v>
      </c>
      <c r="K1309" t="str">
        <f t="shared" si="20"/>
        <v>OXIDE JEWELLERY-SILBormaal</v>
      </c>
    </row>
    <row r="1310" spans="1:11" ht="15" customHeight="1" x14ac:dyDescent="0.25">
      <c r="A1310" s="1">
        <v>0</v>
      </c>
      <c r="B1310" s="1"/>
      <c r="C1310" t="s">
        <v>1525</v>
      </c>
      <c r="D1310" t="s">
        <v>16</v>
      </c>
      <c r="E1310" t="s">
        <v>12</v>
      </c>
      <c r="F1310">
        <v>0</v>
      </c>
      <c r="H1310" t="s">
        <v>647</v>
      </c>
      <c r="I1310">
        <v>0.01</v>
      </c>
      <c r="J1310" t="s">
        <v>20</v>
      </c>
      <c r="K1310" t="str">
        <f t="shared" si="20"/>
        <v>OXIDE JEWELLERY-SILBRACELET</v>
      </c>
    </row>
    <row r="1311" spans="1:11" ht="15" customHeight="1" x14ac:dyDescent="0.25">
      <c r="A1311" s="1">
        <v>0</v>
      </c>
      <c r="B1311" s="1"/>
      <c r="C1311" t="s">
        <v>1525</v>
      </c>
      <c r="D1311" t="s">
        <v>46</v>
      </c>
      <c r="E1311" t="s">
        <v>12</v>
      </c>
      <c r="F1311">
        <v>0</v>
      </c>
      <c r="H1311" t="s">
        <v>647</v>
      </c>
      <c r="I1311">
        <v>0.01</v>
      </c>
      <c r="J1311" t="s">
        <v>20</v>
      </c>
      <c r="K1311" t="str">
        <f t="shared" si="20"/>
        <v>OXIDE JEWELLERY-SILBTM MANGALSUTRA</v>
      </c>
    </row>
    <row r="1312" spans="1:11" ht="15" customHeight="1" x14ac:dyDescent="0.25">
      <c r="A1312" s="1">
        <v>0</v>
      </c>
      <c r="B1312" s="1"/>
      <c r="C1312" t="s">
        <v>1525</v>
      </c>
      <c r="D1312" t="s">
        <v>1530</v>
      </c>
      <c r="E1312" t="s">
        <v>12</v>
      </c>
      <c r="F1312">
        <v>0</v>
      </c>
      <c r="H1312" t="s">
        <v>647</v>
      </c>
      <c r="I1312">
        <v>0.01</v>
      </c>
      <c r="J1312" t="s">
        <v>20</v>
      </c>
      <c r="K1312" t="str">
        <f t="shared" si="20"/>
        <v>OXIDE JEWELLERY-SILBugadi</v>
      </c>
    </row>
    <row r="1313" spans="1:11" ht="15" customHeight="1" x14ac:dyDescent="0.25">
      <c r="A1313" s="1">
        <v>0</v>
      </c>
      <c r="B1313" s="1"/>
      <c r="C1313" t="s">
        <v>1525</v>
      </c>
      <c r="D1313" t="s">
        <v>806</v>
      </c>
      <c r="E1313" t="s">
        <v>12</v>
      </c>
      <c r="F1313">
        <v>0</v>
      </c>
      <c r="H1313" t="s">
        <v>647</v>
      </c>
      <c r="I1313">
        <v>0.01</v>
      </c>
      <c r="J1313" t="s">
        <v>20</v>
      </c>
      <c r="K1313" t="str">
        <f t="shared" si="20"/>
        <v>OXIDE JEWELLERY-SILCHANDBALI</v>
      </c>
    </row>
    <row r="1314" spans="1:11" ht="15" customHeight="1" x14ac:dyDescent="0.25">
      <c r="A1314" s="1">
        <v>0</v>
      </c>
      <c r="B1314" s="1"/>
      <c r="C1314" t="s">
        <v>1525</v>
      </c>
      <c r="D1314" t="s">
        <v>1531</v>
      </c>
      <c r="E1314" t="s">
        <v>12</v>
      </c>
      <c r="F1314">
        <v>0</v>
      </c>
      <c r="H1314" t="s">
        <v>647</v>
      </c>
      <c r="I1314">
        <v>0.01</v>
      </c>
      <c r="J1314" t="s">
        <v>20</v>
      </c>
      <c r="K1314" t="str">
        <f t="shared" si="20"/>
        <v>OXIDE JEWELLERY-SILCHOKAR</v>
      </c>
    </row>
    <row r="1315" spans="1:11" ht="15" customHeight="1" x14ac:dyDescent="0.25">
      <c r="A1315" s="1">
        <v>0</v>
      </c>
      <c r="B1315" s="1"/>
      <c r="C1315" t="s">
        <v>1525</v>
      </c>
      <c r="D1315" t="s">
        <v>1246</v>
      </c>
      <c r="E1315" t="s">
        <v>12</v>
      </c>
      <c r="F1315">
        <v>0</v>
      </c>
      <c r="H1315" t="s">
        <v>647</v>
      </c>
      <c r="I1315">
        <v>0.01</v>
      </c>
      <c r="J1315" t="s">
        <v>20</v>
      </c>
      <c r="K1315" t="str">
        <f t="shared" si="20"/>
        <v>OXIDE JEWELLERY-SILEARRING</v>
      </c>
    </row>
    <row r="1316" spans="1:11" ht="15" customHeight="1" x14ac:dyDescent="0.25">
      <c r="A1316" s="1">
        <v>0</v>
      </c>
      <c r="B1316" s="1"/>
      <c r="C1316" t="s">
        <v>1525</v>
      </c>
      <c r="D1316" t="s">
        <v>344</v>
      </c>
      <c r="E1316" t="s">
        <v>12</v>
      </c>
      <c r="F1316">
        <v>0</v>
      </c>
      <c r="H1316" t="s">
        <v>647</v>
      </c>
      <c r="I1316">
        <v>0.01</v>
      </c>
      <c r="J1316" t="s">
        <v>20</v>
      </c>
      <c r="K1316" t="str">
        <f t="shared" si="20"/>
        <v>OXIDE JEWELLERY-SILKADA</v>
      </c>
    </row>
    <row r="1317" spans="1:11" ht="15" customHeight="1" x14ac:dyDescent="0.25">
      <c r="A1317" s="1">
        <v>0</v>
      </c>
      <c r="B1317" s="1"/>
      <c r="C1317" t="s">
        <v>1525</v>
      </c>
      <c r="D1317" t="s">
        <v>808</v>
      </c>
      <c r="E1317" t="s">
        <v>12</v>
      </c>
      <c r="F1317">
        <v>0</v>
      </c>
      <c r="H1317" t="s">
        <v>647</v>
      </c>
      <c r="I1317">
        <v>0.01</v>
      </c>
      <c r="J1317" t="s">
        <v>20</v>
      </c>
      <c r="K1317" t="str">
        <f t="shared" si="20"/>
        <v>OXIDE JEWELLERY-SILKAMARBELT</v>
      </c>
    </row>
    <row r="1318" spans="1:11" ht="15" customHeight="1" x14ac:dyDescent="0.25">
      <c r="A1318" s="1">
        <v>0</v>
      </c>
      <c r="B1318" s="1"/>
      <c r="C1318" t="s">
        <v>1525</v>
      </c>
      <c r="D1318" t="s">
        <v>1532</v>
      </c>
      <c r="E1318" t="s">
        <v>12</v>
      </c>
      <c r="F1318">
        <v>0</v>
      </c>
      <c r="H1318" t="s">
        <v>647</v>
      </c>
      <c r="I1318">
        <v>0.01</v>
      </c>
      <c r="J1318" t="s">
        <v>20</v>
      </c>
      <c r="K1318" t="str">
        <f t="shared" si="20"/>
        <v>OXIDE JEWELLERY-SILMALA SET</v>
      </c>
    </row>
    <row r="1319" spans="1:11" ht="15" customHeight="1" x14ac:dyDescent="0.25">
      <c r="A1319" s="1">
        <v>0</v>
      </c>
      <c r="B1319" s="1"/>
      <c r="C1319" t="s">
        <v>1525</v>
      </c>
      <c r="D1319" t="s">
        <v>1533</v>
      </c>
      <c r="E1319" t="s">
        <v>12</v>
      </c>
      <c r="F1319">
        <v>0</v>
      </c>
      <c r="H1319" t="s">
        <v>647</v>
      </c>
      <c r="I1319">
        <v>0.01</v>
      </c>
      <c r="J1319" t="s">
        <v>20</v>
      </c>
      <c r="K1319" t="str">
        <f t="shared" si="20"/>
        <v>OXIDE JEWELLERY-SILMANGALSUTRA</v>
      </c>
    </row>
    <row r="1320" spans="1:11" ht="15" customHeight="1" x14ac:dyDescent="0.25">
      <c r="A1320" s="1">
        <v>0</v>
      </c>
      <c r="B1320" s="1"/>
      <c r="C1320" t="s">
        <v>1525</v>
      </c>
      <c r="D1320" t="s">
        <v>1534</v>
      </c>
      <c r="E1320" t="s">
        <v>12</v>
      </c>
      <c r="F1320">
        <v>0</v>
      </c>
      <c r="H1320" t="s">
        <v>647</v>
      </c>
      <c r="I1320">
        <v>0.01</v>
      </c>
      <c r="J1320" t="s">
        <v>20</v>
      </c>
      <c r="K1320" t="str">
        <f t="shared" si="20"/>
        <v>OXIDE JEWELLERY-SILNath</v>
      </c>
    </row>
    <row r="1321" spans="1:11" ht="15" customHeight="1" x14ac:dyDescent="0.25">
      <c r="A1321" s="1">
        <v>0</v>
      </c>
      <c r="B1321" s="1"/>
      <c r="C1321" t="s">
        <v>1525</v>
      </c>
      <c r="D1321" t="s">
        <v>463</v>
      </c>
      <c r="E1321" t="s">
        <v>12</v>
      </c>
      <c r="F1321">
        <v>0</v>
      </c>
      <c r="H1321" t="s">
        <v>647</v>
      </c>
      <c r="I1321">
        <v>0.01</v>
      </c>
      <c r="J1321" t="s">
        <v>20</v>
      </c>
      <c r="K1321" t="str">
        <f t="shared" si="20"/>
        <v>OXIDE JEWELLERY-SILNECKLACE</v>
      </c>
    </row>
    <row r="1322" spans="1:11" ht="15" customHeight="1" x14ac:dyDescent="0.25">
      <c r="A1322" s="1">
        <v>0</v>
      </c>
      <c r="B1322" s="1"/>
      <c r="C1322" t="s">
        <v>1525</v>
      </c>
      <c r="D1322" t="s">
        <v>1248</v>
      </c>
      <c r="E1322" t="s">
        <v>12</v>
      </c>
      <c r="F1322">
        <v>0</v>
      </c>
      <c r="H1322" t="s">
        <v>647</v>
      </c>
      <c r="I1322">
        <v>0.01</v>
      </c>
      <c r="J1322" t="s">
        <v>20</v>
      </c>
      <c r="K1322" t="str">
        <f t="shared" si="20"/>
        <v>OXIDE JEWELLERY-SILNECKLACE SET</v>
      </c>
    </row>
    <row r="1323" spans="1:11" ht="15" customHeight="1" x14ac:dyDescent="0.25">
      <c r="A1323" s="1">
        <v>0</v>
      </c>
      <c r="B1323" s="1"/>
      <c r="C1323" t="s">
        <v>1525</v>
      </c>
      <c r="D1323" t="s">
        <v>1075</v>
      </c>
      <c r="E1323" t="s">
        <v>12</v>
      </c>
      <c r="F1323">
        <v>0</v>
      </c>
      <c r="H1323" t="s">
        <v>647</v>
      </c>
      <c r="I1323">
        <v>0.01</v>
      </c>
      <c r="J1323" t="s">
        <v>20</v>
      </c>
      <c r="K1323" t="str">
        <f t="shared" si="20"/>
        <v>OXIDE JEWELLERY-SILPENDENT SET</v>
      </c>
    </row>
    <row r="1324" spans="1:11" ht="15" customHeight="1" x14ac:dyDescent="0.25">
      <c r="A1324" s="1">
        <v>0</v>
      </c>
      <c r="B1324" s="1"/>
      <c r="C1324" t="s">
        <v>1525</v>
      </c>
      <c r="D1324" t="s">
        <v>1535</v>
      </c>
      <c r="E1324" t="s">
        <v>12</v>
      </c>
      <c r="F1324">
        <v>0</v>
      </c>
      <c r="H1324" t="s">
        <v>647</v>
      </c>
      <c r="I1324">
        <v>0.01</v>
      </c>
      <c r="J1324" t="s">
        <v>20</v>
      </c>
      <c r="K1324" t="str">
        <f t="shared" si="20"/>
        <v>OXIDE JEWELLERY-SILRING</v>
      </c>
    </row>
    <row r="1325" spans="1:11" ht="15" customHeight="1" x14ac:dyDescent="0.25">
      <c r="A1325" s="1">
        <v>0</v>
      </c>
      <c r="B1325" s="1"/>
      <c r="C1325" t="s">
        <v>1525</v>
      </c>
      <c r="D1325" t="s">
        <v>1536</v>
      </c>
      <c r="E1325" t="s">
        <v>12</v>
      </c>
      <c r="F1325">
        <v>0</v>
      </c>
      <c r="H1325" t="s">
        <v>647</v>
      </c>
      <c r="I1325">
        <v>0.01</v>
      </c>
      <c r="J1325" t="s">
        <v>20</v>
      </c>
      <c r="K1325" t="str">
        <f t="shared" si="20"/>
        <v>OXIDE JEWELLERY-SILSAAJ</v>
      </c>
    </row>
    <row r="1326" spans="1:11" ht="15" customHeight="1" x14ac:dyDescent="0.25">
      <c r="A1326" s="1">
        <v>0</v>
      </c>
      <c r="B1326" s="1"/>
      <c r="C1326" t="s">
        <v>1525</v>
      </c>
      <c r="D1326" t="s">
        <v>45</v>
      </c>
      <c r="E1326" t="s">
        <v>12</v>
      </c>
      <c r="F1326">
        <v>0</v>
      </c>
      <c r="H1326" t="s">
        <v>647</v>
      </c>
      <c r="I1326">
        <v>0.01</v>
      </c>
      <c r="J1326" t="s">
        <v>20</v>
      </c>
      <c r="K1326" t="str">
        <f t="shared" si="20"/>
        <v>OXIDE JEWELLERY-SILTHUSHI</v>
      </c>
    </row>
    <row r="1327" spans="1:11" ht="15" customHeight="1" x14ac:dyDescent="0.25">
      <c r="A1327" s="1">
        <v>0</v>
      </c>
      <c r="B1327" s="1"/>
      <c r="C1327" t="s">
        <v>1525</v>
      </c>
      <c r="D1327" t="s">
        <v>1537</v>
      </c>
      <c r="E1327" t="s">
        <v>12</v>
      </c>
      <c r="F1327">
        <v>0</v>
      </c>
      <c r="H1327" t="s">
        <v>647</v>
      </c>
      <c r="I1327">
        <v>0.01</v>
      </c>
      <c r="J1327" t="s">
        <v>20</v>
      </c>
      <c r="K1327" t="str">
        <f t="shared" si="20"/>
        <v>OXIDE JEWELLERY-SILTOERING</v>
      </c>
    </row>
    <row r="1328" spans="1:11" ht="15" customHeight="1" x14ac:dyDescent="0.25">
      <c r="A1328" s="1">
        <v>0</v>
      </c>
      <c r="B1328" s="1"/>
      <c r="C1328" t="s">
        <v>1525</v>
      </c>
      <c r="D1328" t="s">
        <v>17</v>
      </c>
      <c r="E1328" t="s">
        <v>12</v>
      </c>
      <c r="F1328">
        <v>0</v>
      </c>
      <c r="H1328" t="s">
        <v>647</v>
      </c>
      <c r="I1328">
        <v>0.01</v>
      </c>
      <c r="J1328" t="s">
        <v>20</v>
      </c>
      <c r="K1328" t="str">
        <f t="shared" si="20"/>
        <v>OXIDE JEWELLERY-SILZUMKA</v>
      </c>
    </row>
    <row r="1329" spans="1:11" ht="15" customHeight="1" x14ac:dyDescent="0.25">
      <c r="A1329" s="1">
        <v>5</v>
      </c>
      <c r="B1329" s="1"/>
      <c r="C1329" t="s">
        <v>213</v>
      </c>
      <c r="D1329" t="s">
        <v>1538</v>
      </c>
      <c r="E1329" t="s">
        <v>896</v>
      </c>
      <c r="F1329">
        <v>28</v>
      </c>
      <c r="H1329" t="s">
        <v>647</v>
      </c>
      <c r="I1329">
        <v>0</v>
      </c>
      <c r="J1329" t="s">
        <v>10</v>
      </c>
      <c r="K1329" t="str">
        <f t="shared" si="20"/>
        <v>PAAN-SILAamba</v>
      </c>
    </row>
    <row r="1330" spans="1:11" ht="15" customHeight="1" x14ac:dyDescent="0.25">
      <c r="A1330" s="1">
        <v>5</v>
      </c>
      <c r="B1330" s="1"/>
      <c r="C1330" t="s">
        <v>213</v>
      </c>
      <c r="D1330" t="s">
        <v>1539</v>
      </c>
      <c r="E1330" t="s">
        <v>685</v>
      </c>
      <c r="F1330">
        <v>40</v>
      </c>
      <c r="H1330" t="s">
        <v>647</v>
      </c>
      <c r="I1330">
        <v>0</v>
      </c>
      <c r="J1330" t="s">
        <v>10</v>
      </c>
      <c r="K1330" t="str">
        <f t="shared" si="20"/>
        <v>PAAN-SILAapate(1GM ABOVE)</v>
      </c>
    </row>
    <row r="1331" spans="1:11" ht="15" customHeight="1" x14ac:dyDescent="0.25">
      <c r="A1331" s="1">
        <v>5</v>
      </c>
      <c r="B1331" s="1"/>
      <c r="C1331" t="s">
        <v>213</v>
      </c>
      <c r="D1331" t="s">
        <v>214</v>
      </c>
      <c r="E1331" t="s">
        <v>980</v>
      </c>
      <c r="F1331">
        <v>50</v>
      </c>
      <c r="H1331" t="s">
        <v>647</v>
      </c>
      <c r="I1331">
        <v>0</v>
      </c>
      <c r="J1331" t="s">
        <v>10</v>
      </c>
      <c r="K1331" t="str">
        <f t="shared" si="20"/>
        <v>PAAN-SILAapte</v>
      </c>
    </row>
    <row r="1332" spans="1:11" ht="15" customHeight="1" x14ac:dyDescent="0.25">
      <c r="A1332" s="1">
        <v>5</v>
      </c>
      <c r="B1332" s="1"/>
      <c r="C1332" t="s">
        <v>213</v>
      </c>
      <c r="D1332" t="s">
        <v>1540</v>
      </c>
      <c r="E1332" t="s">
        <v>952</v>
      </c>
      <c r="F1332">
        <v>65</v>
      </c>
      <c r="H1332" t="s">
        <v>647</v>
      </c>
      <c r="I1332">
        <v>0</v>
      </c>
      <c r="J1332" t="s">
        <v>10</v>
      </c>
      <c r="K1332" t="str">
        <f t="shared" si="20"/>
        <v>PAAN-SILBel</v>
      </c>
    </row>
    <row r="1333" spans="1:11" ht="15" customHeight="1" x14ac:dyDescent="0.25">
      <c r="A1333" s="1">
        <v>5</v>
      </c>
      <c r="B1333" s="1"/>
      <c r="C1333" t="s">
        <v>213</v>
      </c>
      <c r="D1333" t="s">
        <v>1541</v>
      </c>
      <c r="E1333" t="s">
        <v>743</v>
      </c>
      <c r="F1333">
        <v>100</v>
      </c>
      <c r="H1333" t="s">
        <v>647</v>
      </c>
      <c r="I1333">
        <v>0.01</v>
      </c>
      <c r="J1333" t="s">
        <v>10</v>
      </c>
      <c r="K1333" t="str">
        <f t="shared" si="20"/>
        <v>PAAN-SILBEL PAAN</v>
      </c>
    </row>
    <row r="1334" spans="1:11" ht="15" customHeight="1" x14ac:dyDescent="0.25">
      <c r="A1334" s="1">
        <v>5</v>
      </c>
      <c r="B1334" s="1"/>
      <c r="C1334" t="s">
        <v>213</v>
      </c>
      <c r="D1334" t="s">
        <v>1542</v>
      </c>
      <c r="E1334" t="s">
        <v>883</v>
      </c>
      <c r="F1334">
        <v>60</v>
      </c>
      <c r="H1334" t="s">
        <v>647</v>
      </c>
      <c r="I1334">
        <v>0</v>
      </c>
      <c r="J1334" t="s">
        <v>10</v>
      </c>
      <c r="K1334" t="str">
        <f t="shared" si="20"/>
        <v>PAAN-SILKeli</v>
      </c>
    </row>
    <row r="1335" spans="1:11" ht="15" customHeight="1" x14ac:dyDescent="0.25">
      <c r="A1335" s="1">
        <v>5</v>
      </c>
      <c r="B1335" s="1"/>
      <c r="C1335" t="s">
        <v>213</v>
      </c>
      <c r="D1335" t="s">
        <v>1543</v>
      </c>
      <c r="E1335" t="s">
        <v>732</v>
      </c>
      <c r="F1335">
        <v>70</v>
      </c>
      <c r="H1335" t="s">
        <v>647</v>
      </c>
      <c r="I1335">
        <v>0</v>
      </c>
      <c r="J1335" t="s">
        <v>10</v>
      </c>
      <c r="K1335" t="str">
        <f t="shared" si="20"/>
        <v>PAAN-SILKevda</v>
      </c>
    </row>
    <row r="1336" spans="1:11" ht="15" customHeight="1" x14ac:dyDescent="0.25">
      <c r="A1336" s="1">
        <v>5</v>
      </c>
      <c r="B1336" s="1"/>
      <c r="C1336" t="s">
        <v>213</v>
      </c>
      <c r="D1336" t="s">
        <v>591</v>
      </c>
      <c r="E1336" t="s">
        <v>685</v>
      </c>
      <c r="F1336">
        <v>40</v>
      </c>
      <c r="H1336" t="s">
        <v>647</v>
      </c>
      <c r="I1336">
        <v>0</v>
      </c>
      <c r="J1336" t="s">
        <v>10</v>
      </c>
      <c r="K1336" t="str">
        <f t="shared" si="20"/>
        <v>PAAN-SILTulshi</v>
      </c>
    </row>
    <row r="1337" spans="1:11" ht="15" customHeight="1" x14ac:dyDescent="0.25">
      <c r="A1337" s="1">
        <v>5</v>
      </c>
      <c r="B1337" s="1"/>
      <c r="C1337" t="s">
        <v>213</v>
      </c>
      <c r="D1337" t="s">
        <v>592</v>
      </c>
      <c r="E1337" t="s">
        <v>654</v>
      </c>
      <c r="F1337">
        <v>35</v>
      </c>
      <c r="H1337" t="s">
        <v>647</v>
      </c>
      <c r="I1337">
        <v>0</v>
      </c>
      <c r="J1337" t="s">
        <v>10</v>
      </c>
      <c r="K1337" t="str">
        <f t="shared" si="20"/>
        <v>PAAN-SILVeeda</v>
      </c>
    </row>
    <row r="1338" spans="1:11" ht="15" customHeight="1" x14ac:dyDescent="0.25">
      <c r="A1338" s="1">
        <v>5</v>
      </c>
      <c r="B1338" s="1"/>
      <c r="C1338" t="s">
        <v>213</v>
      </c>
      <c r="D1338" t="s">
        <v>1544</v>
      </c>
      <c r="E1338" t="s">
        <v>720</v>
      </c>
      <c r="F1338">
        <v>45</v>
      </c>
      <c r="H1338" t="s">
        <v>647</v>
      </c>
      <c r="I1338">
        <v>0</v>
      </c>
      <c r="J1338" t="s">
        <v>10</v>
      </c>
      <c r="K1338" t="str">
        <f t="shared" si="20"/>
        <v>PAAN-SILVeeda R</v>
      </c>
    </row>
    <row r="1339" spans="1:11" ht="15" customHeight="1" x14ac:dyDescent="0.25">
      <c r="A1339" s="1">
        <v>5</v>
      </c>
      <c r="B1339" s="1"/>
      <c r="C1339" t="s">
        <v>475</v>
      </c>
      <c r="D1339" t="s">
        <v>1545</v>
      </c>
      <c r="E1339" t="s">
        <v>895</v>
      </c>
      <c r="F1339">
        <v>30</v>
      </c>
      <c r="H1339" t="s">
        <v>647</v>
      </c>
      <c r="I1339">
        <v>0</v>
      </c>
      <c r="J1339" t="s">
        <v>10</v>
      </c>
      <c r="K1339" t="str">
        <f t="shared" si="20"/>
        <v>PADUKA-SILCustomer Order</v>
      </c>
    </row>
    <row r="1340" spans="1:11" ht="15" customHeight="1" x14ac:dyDescent="0.25">
      <c r="A1340" s="1">
        <v>5</v>
      </c>
      <c r="B1340" s="1"/>
      <c r="C1340" t="s">
        <v>475</v>
      </c>
      <c r="D1340" t="s">
        <v>1546</v>
      </c>
      <c r="E1340" t="s">
        <v>683</v>
      </c>
      <c r="F1340">
        <v>37</v>
      </c>
      <c r="H1340" t="s">
        <v>647</v>
      </c>
      <c r="I1340">
        <v>0</v>
      </c>
      <c r="J1340" t="s">
        <v>10</v>
      </c>
      <c r="K1340" t="str">
        <f t="shared" si="20"/>
        <v>PADUKA-SILKhadava</v>
      </c>
    </row>
    <row r="1341" spans="1:11" ht="15" customHeight="1" x14ac:dyDescent="0.25">
      <c r="A1341" s="1">
        <v>5</v>
      </c>
      <c r="B1341" s="1"/>
      <c r="C1341" t="s">
        <v>475</v>
      </c>
      <c r="D1341" t="s">
        <v>476</v>
      </c>
      <c r="E1341" t="s">
        <v>683</v>
      </c>
      <c r="F1341">
        <v>37</v>
      </c>
      <c r="H1341" t="s">
        <v>647</v>
      </c>
      <c r="I1341">
        <v>0</v>
      </c>
      <c r="J1341" t="s">
        <v>10</v>
      </c>
      <c r="K1341" t="str">
        <f t="shared" si="20"/>
        <v>PADUKA-SILPaduka</v>
      </c>
    </row>
    <row r="1342" spans="1:11" ht="15" customHeight="1" x14ac:dyDescent="0.25">
      <c r="A1342" s="1">
        <v>5</v>
      </c>
      <c r="B1342" s="1"/>
      <c r="C1342" t="s">
        <v>475</v>
      </c>
      <c r="D1342" t="s">
        <v>1547</v>
      </c>
      <c r="E1342" t="s">
        <v>659</v>
      </c>
      <c r="F1342">
        <v>75</v>
      </c>
      <c r="H1342" t="s">
        <v>647</v>
      </c>
      <c r="I1342">
        <v>0</v>
      </c>
      <c r="J1342" t="s">
        <v>10</v>
      </c>
      <c r="K1342" t="str">
        <f t="shared" si="20"/>
        <v>PADUKA-SILPAULE</v>
      </c>
    </row>
    <row r="1343" spans="1:11" ht="15" customHeight="1" x14ac:dyDescent="0.25">
      <c r="A1343" s="1">
        <v>5</v>
      </c>
      <c r="B1343" s="1"/>
      <c r="C1343" t="s">
        <v>297</v>
      </c>
      <c r="D1343" t="s">
        <v>298</v>
      </c>
      <c r="E1343" t="s">
        <v>702</v>
      </c>
      <c r="F1343">
        <v>32</v>
      </c>
      <c r="H1343" t="s">
        <v>647</v>
      </c>
      <c r="I1343">
        <v>0</v>
      </c>
      <c r="J1343" t="s">
        <v>10</v>
      </c>
      <c r="K1343" t="str">
        <f t="shared" si="20"/>
        <v>PALANA-SILPalana</v>
      </c>
    </row>
    <row r="1344" spans="1:11" ht="15" customHeight="1" x14ac:dyDescent="0.25">
      <c r="A1344" s="1">
        <v>5</v>
      </c>
      <c r="B1344" s="1"/>
      <c r="C1344" t="s">
        <v>297</v>
      </c>
      <c r="D1344" t="s">
        <v>469</v>
      </c>
      <c r="E1344" t="s">
        <v>722</v>
      </c>
      <c r="F1344">
        <v>41</v>
      </c>
      <c r="H1344" t="s">
        <v>647</v>
      </c>
      <c r="I1344">
        <v>0</v>
      </c>
      <c r="J1344" t="s">
        <v>10</v>
      </c>
      <c r="K1344" t="str">
        <f t="shared" si="20"/>
        <v>PALANA-SILSTAND PALANA</v>
      </c>
    </row>
    <row r="1345" spans="1:11" ht="15" customHeight="1" x14ac:dyDescent="0.25">
      <c r="A1345" s="1">
        <v>0</v>
      </c>
      <c r="B1345" s="1"/>
      <c r="C1345" t="s">
        <v>1548</v>
      </c>
      <c r="D1345" t="s">
        <v>1549</v>
      </c>
      <c r="E1345" t="s">
        <v>12</v>
      </c>
      <c r="F1345">
        <v>0</v>
      </c>
      <c r="H1345" t="s">
        <v>647</v>
      </c>
      <c r="I1345">
        <v>0.01</v>
      </c>
      <c r="J1345" t="s">
        <v>20</v>
      </c>
      <c r="K1345" t="str">
        <f t="shared" si="20"/>
        <v>PATI-M SILPATI</v>
      </c>
    </row>
    <row r="1346" spans="1:11" ht="15" customHeight="1" x14ac:dyDescent="0.25">
      <c r="A1346" s="1">
        <v>0</v>
      </c>
      <c r="B1346" s="1"/>
      <c r="C1346" t="s">
        <v>1550</v>
      </c>
      <c r="D1346" t="s">
        <v>1551</v>
      </c>
      <c r="E1346" t="s">
        <v>1552</v>
      </c>
      <c r="F1346">
        <v>2</v>
      </c>
      <c r="H1346" t="s">
        <v>647</v>
      </c>
      <c r="I1346">
        <v>0</v>
      </c>
      <c r="J1346" t="s">
        <v>10</v>
      </c>
      <c r="K1346" t="str">
        <f t="shared" si="20"/>
        <v>PATI-SILPati Sil</v>
      </c>
    </row>
    <row r="1347" spans="1:11" ht="15" customHeight="1" x14ac:dyDescent="0.25">
      <c r="A1347" s="1">
        <v>5</v>
      </c>
      <c r="B1347" s="1"/>
      <c r="C1347" t="s">
        <v>82</v>
      </c>
      <c r="D1347" t="s">
        <v>626</v>
      </c>
      <c r="E1347" t="s">
        <v>702</v>
      </c>
      <c r="F1347">
        <v>32</v>
      </c>
      <c r="H1347" t="s">
        <v>647</v>
      </c>
      <c r="I1347">
        <v>0</v>
      </c>
      <c r="J1347" t="s">
        <v>10</v>
      </c>
      <c r="K1347" t="str">
        <f t="shared" si="20"/>
        <v>PAYAL (WT) - SILD PAYAL</v>
      </c>
    </row>
    <row r="1348" spans="1:11" ht="15" customHeight="1" x14ac:dyDescent="0.25">
      <c r="A1348" s="1">
        <v>5</v>
      </c>
      <c r="B1348" s="1"/>
      <c r="C1348" t="s">
        <v>82</v>
      </c>
      <c r="D1348" t="s">
        <v>83</v>
      </c>
      <c r="E1348" t="s">
        <v>702</v>
      </c>
      <c r="F1348">
        <v>32</v>
      </c>
      <c r="H1348" t="s">
        <v>647</v>
      </c>
      <c r="I1348">
        <v>0</v>
      </c>
      <c r="J1348" t="s">
        <v>10</v>
      </c>
      <c r="K1348" t="str">
        <f t="shared" si="20"/>
        <v>PAYAL (WT) - SILM ARJOO</v>
      </c>
    </row>
    <row r="1349" spans="1:11" ht="15" customHeight="1" x14ac:dyDescent="0.25">
      <c r="A1349" s="1">
        <v>5</v>
      </c>
      <c r="B1349" s="1"/>
      <c r="C1349" t="s">
        <v>82</v>
      </c>
      <c r="D1349" t="s">
        <v>84</v>
      </c>
      <c r="E1349" t="s">
        <v>654</v>
      </c>
      <c r="F1349">
        <v>35</v>
      </c>
      <c r="H1349" t="s">
        <v>647</v>
      </c>
      <c r="I1349">
        <v>0</v>
      </c>
      <c r="J1349" t="s">
        <v>10</v>
      </c>
      <c r="K1349" t="str">
        <f t="shared" si="20"/>
        <v>PAYAL (WT) - SILM STONE</v>
      </c>
    </row>
    <row r="1350" spans="1:11" ht="15" customHeight="1" x14ac:dyDescent="0.25">
      <c r="A1350" s="1">
        <v>5</v>
      </c>
      <c r="B1350" s="1"/>
      <c r="C1350" t="s">
        <v>82</v>
      </c>
      <c r="D1350" t="s">
        <v>244</v>
      </c>
      <c r="E1350" t="s">
        <v>877</v>
      </c>
      <c r="F1350">
        <v>33</v>
      </c>
      <c r="H1350" t="s">
        <v>647</v>
      </c>
      <c r="I1350">
        <v>0</v>
      </c>
      <c r="J1350" t="s">
        <v>10</v>
      </c>
      <c r="K1350" t="str">
        <f t="shared" si="20"/>
        <v>PAYAL (WT) - SILSELAM BIGAR SAKHALI</v>
      </c>
    </row>
    <row r="1351" spans="1:11" ht="15" customHeight="1" x14ac:dyDescent="0.25">
      <c r="A1351" s="1">
        <v>5</v>
      </c>
      <c r="B1351" s="1"/>
      <c r="C1351" t="s">
        <v>82</v>
      </c>
      <c r="D1351" t="s">
        <v>247</v>
      </c>
      <c r="E1351" t="s">
        <v>702</v>
      </c>
      <c r="F1351">
        <v>32</v>
      </c>
      <c r="H1351" t="s">
        <v>647</v>
      </c>
      <c r="I1351">
        <v>0</v>
      </c>
      <c r="J1351" t="s">
        <v>10</v>
      </c>
      <c r="K1351" t="str">
        <f t="shared" si="20"/>
        <v>PAYAL (WT) - SILSELAM KHUSHABOO BIGAR SAKHAL</v>
      </c>
    </row>
    <row r="1352" spans="1:11" ht="15" customHeight="1" x14ac:dyDescent="0.25">
      <c r="A1352" s="1">
        <v>5</v>
      </c>
      <c r="B1352" s="1"/>
      <c r="C1352" t="s">
        <v>82</v>
      </c>
      <c r="D1352" t="s">
        <v>246</v>
      </c>
      <c r="E1352" t="s">
        <v>702</v>
      </c>
      <c r="F1352">
        <v>32</v>
      </c>
      <c r="H1352" t="s">
        <v>647</v>
      </c>
      <c r="I1352">
        <v>0</v>
      </c>
      <c r="J1352" t="s">
        <v>10</v>
      </c>
      <c r="K1352" t="str">
        <f t="shared" si="20"/>
        <v>PAYAL (WT) - SILSELAM KHUSHABOO SAKHALI</v>
      </c>
    </row>
    <row r="1353" spans="1:11" ht="15" customHeight="1" x14ac:dyDescent="0.25">
      <c r="A1353" s="1">
        <v>5</v>
      </c>
      <c r="B1353" s="1"/>
      <c r="C1353" t="s">
        <v>82</v>
      </c>
      <c r="D1353" t="s">
        <v>245</v>
      </c>
      <c r="E1353" t="s">
        <v>702</v>
      </c>
      <c r="F1353">
        <v>32</v>
      </c>
      <c r="H1353" t="s">
        <v>647</v>
      </c>
      <c r="I1353">
        <v>0</v>
      </c>
      <c r="J1353" t="s">
        <v>10</v>
      </c>
      <c r="K1353" t="str">
        <f t="shared" ref="K1353:K1416" si="21">C1353&amp;D1353</f>
        <v>PAYAL (WT) - SILSELAM SAKHLI</v>
      </c>
    </row>
    <row r="1354" spans="1:11" ht="15" customHeight="1" x14ac:dyDescent="0.25">
      <c r="A1354" s="1">
        <v>5</v>
      </c>
      <c r="B1354" s="1"/>
      <c r="C1354" t="s">
        <v>72</v>
      </c>
      <c r="D1354" t="s">
        <v>1553</v>
      </c>
      <c r="E1354" t="s">
        <v>725</v>
      </c>
      <c r="F1354">
        <v>34</v>
      </c>
      <c r="H1354" t="s">
        <v>647</v>
      </c>
      <c r="I1354">
        <v>0</v>
      </c>
      <c r="J1354" t="s">
        <v>10</v>
      </c>
      <c r="K1354" t="str">
        <f t="shared" si="21"/>
        <v>PAYAL-SILARJOO DIAMOND 3-KADI</v>
      </c>
    </row>
    <row r="1355" spans="1:11" ht="15" customHeight="1" x14ac:dyDescent="0.25">
      <c r="A1355" s="1">
        <v>5</v>
      </c>
      <c r="B1355" s="1"/>
      <c r="C1355" t="s">
        <v>72</v>
      </c>
      <c r="D1355" t="s">
        <v>356</v>
      </c>
      <c r="E1355" t="s">
        <v>895</v>
      </c>
      <c r="F1355">
        <v>30</v>
      </c>
      <c r="H1355" t="s">
        <v>647</v>
      </c>
      <c r="I1355">
        <v>0</v>
      </c>
      <c r="J1355" t="s">
        <v>10</v>
      </c>
      <c r="K1355" t="str">
        <f t="shared" si="21"/>
        <v>PAYAL-SILArjoo Double Kadi</v>
      </c>
    </row>
    <row r="1356" spans="1:11" ht="15" customHeight="1" x14ac:dyDescent="0.25">
      <c r="A1356" s="1">
        <v>5</v>
      </c>
      <c r="B1356" s="1"/>
      <c r="C1356" t="s">
        <v>72</v>
      </c>
      <c r="D1356" t="s">
        <v>351</v>
      </c>
      <c r="E1356" t="s">
        <v>895</v>
      </c>
      <c r="F1356">
        <v>30</v>
      </c>
      <c r="H1356" t="s">
        <v>647</v>
      </c>
      <c r="I1356">
        <v>0</v>
      </c>
      <c r="J1356" t="s">
        <v>10</v>
      </c>
      <c r="K1356" t="str">
        <f t="shared" si="21"/>
        <v>PAYAL-SILArjoo Double Sakhali</v>
      </c>
    </row>
    <row r="1357" spans="1:11" ht="15" customHeight="1" x14ac:dyDescent="0.25">
      <c r="A1357" s="1">
        <v>5</v>
      </c>
      <c r="B1357" s="1"/>
      <c r="C1357" t="s">
        <v>72</v>
      </c>
      <c r="D1357" t="s">
        <v>349</v>
      </c>
      <c r="E1357" t="s">
        <v>895</v>
      </c>
      <c r="F1357">
        <v>30</v>
      </c>
      <c r="H1357" t="s">
        <v>647</v>
      </c>
      <c r="I1357">
        <v>0</v>
      </c>
      <c r="J1357" t="s">
        <v>10</v>
      </c>
      <c r="K1357" t="str">
        <f t="shared" si="21"/>
        <v>PAYAL-SILArjoo Singal Kadi</v>
      </c>
    </row>
    <row r="1358" spans="1:11" ht="15" customHeight="1" x14ac:dyDescent="0.25">
      <c r="A1358" s="1">
        <v>5</v>
      </c>
      <c r="B1358" s="1"/>
      <c r="C1358" t="s">
        <v>72</v>
      </c>
      <c r="D1358" t="s">
        <v>346</v>
      </c>
      <c r="E1358" t="s">
        <v>895</v>
      </c>
      <c r="F1358">
        <v>30</v>
      </c>
      <c r="H1358" t="s">
        <v>647</v>
      </c>
      <c r="I1358">
        <v>0</v>
      </c>
      <c r="J1358" t="s">
        <v>10</v>
      </c>
      <c r="K1358" t="str">
        <f t="shared" si="21"/>
        <v>PAYAL-SILArjoo Singal Sakhali</v>
      </c>
    </row>
    <row r="1359" spans="1:11" ht="15" customHeight="1" x14ac:dyDescent="0.25">
      <c r="A1359" s="1">
        <v>5</v>
      </c>
      <c r="B1359" s="1"/>
      <c r="C1359" t="s">
        <v>72</v>
      </c>
      <c r="D1359" t="s">
        <v>432</v>
      </c>
      <c r="E1359" t="s">
        <v>877</v>
      </c>
      <c r="F1359">
        <v>33</v>
      </c>
      <c r="H1359" t="s">
        <v>647</v>
      </c>
      <c r="I1359">
        <v>0</v>
      </c>
      <c r="J1359" t="s">
        <v>10</v>
      </c>
      <c r="K1359" t="str">
        <f t="shared" si="21"/>
        <v>PAYAL-SILChatai Payal</v>
      </c>
    </row>
    <row r="1360" spans="1:11" ht="15" customHeight="1" x14ac:dyDescent="0.25">
      <c r="A1360" s="1">
        <v>5</v>
      </c>
      <c r="B1360" s="1"/>
      <c r="C1360" t="s">
        <v>72</v>
      </c>
      <c r="D1360" t="s">
        <v>77</v>
      </c>
      <c r="E1360" t="s">
        <v>877</v>
      </c>
      <c r="F1360">
        <v>33</v>
      </c>
      <c r="H1360" t="s">
        <v>647</v>
      </c>
      <c r="I1360">
        <v>0</v>
      </c>
      <c r="J1360" t="s">
        <v>10</v>
      </c>
      <c r="K1360" t="str">
        <f t="shared" si="21"/>
        <v>PAYAL-SILCHHUMCHHUM BIG GHUNGARU</v>
      </c>
    </row>
    <row r="1361" spans="1:11" ht="15" customHeight="1" x14ac:dyDescent="0.25">
      <c r="A1361" s="1">
        <v>5</v>
      </c>
      <c r="B1361" s="1"/>
      <c r="C1361" t="s">
        <v>72</v>
      </c>
      <c r="D1361" t="s">
        <v>1554</v>
      </c>
      <c r="E1361" t="s">
        <v>725</v>
      </c>
      <c r="F1361">
        <v>34</v>
      </c>
      <c r="H1361" t="s">
        <v>647</v>
      </c>
      <c r="I1361">
        <v>0</v>
      </c>
      <c r="J1361" t="s">
        <v>10</v>
      </c>
      <c r="K1361" t="str">
        <f t="shared" si="21"/>
        <v>PAYAL-SILCHHUMCHHUM DIAMOND KADI</v>
      </c>
    </row>
    <row r="1362" spans="1:11" ht="15" customHeight="1" x14ac:dyDescent="0.25">
      <c r="A1362" s="1">
        <v>5</v>
      </c>
      <c r="B1362" s="1"/>
      <c r="C1362" t="s">
        <v>72</v>
      </c>
      <c r="D1362" t="s">
        <v>73</v>
      </c>
      <c r="E1362" t="s">
        <v>895</v>
      </c>
      <c r="F1362">
        <v>30</v>
      </c>
      <c r="H1362" t="s">
        <v>647</v>
      </c>
      <c r="I1362">
        <v>0</v>
      </c>
      <c r="J1362" t="s">
        <v>10</v>
      </c>
      <c r="K1362" t="str">
        <f t="shared" si="21"/>
        <v>PAYAL-SILChhumchhum Double Kadi</v>
      </c>
    </row>
    <row r="1363" spans="1:11" ht="15" customHeight="1" x14ac:dyDescent="0.25">
      <c r="A1363" s="1">
        <v>5</v>
      </c>
      <c r="B1363" s="1"/>
      <c r="C1363" t="s">
        <v>72</v>
      </c>
      <c r="D1363" t="s">
        <v>355</v>
      </c>
      <c r="E1363" t="s">
        <v>895</v>
      </c>
      <c r="F1363">
        <v>30</v>
      </c>
      <c r="H1363" t="s">
        <v>647</v>
      </c>
      <c r="I1363">
        <v>0</v>
      </c>
      <c r="J1363" t="s">
        <v>10</v>
      </c>
      <c r="K1363" t="str">
        <f t="shared" si="21"/>
        <v>PAYAL-SILChhumchhum Double Sakhali</v>
      </c>
    </row>
    <row r="1364" spans="1:11" ht="15" customHeight="1" x14ac:dyDescent="0.25">
      <c r="A1364" s="1">
        <v>5</v>
      </c>
      <c r="B1364" s="1"/>
      <c r="C1364" t="s">
        <v>72</v>
      </c>
      <c r="D1364" t="s">
        <v>353</v>
      </c>
      <c r="E1364" t="s">
        <v>895</v>
      </c>
      <c r="F1364">
        <v>30</v>
      </c>
      <c r="H1364" t="s">
        <v>647</v>
      </c>
      <c r="I1364">
        <v>0</v>
      </c>
      <c r="J1364" t="s">
        <v>10</v>
      </c>
      <c r="K1364" t="str">
        <f t="shared" si="21"/>
        <v>PAYAL-SILChhumchhum Singal Kadi</v>
      </c>
    </row>
    <row r="1365" spans="1:11" ht="15" customHeight="1" x14ac:dyDescent="0.25">
      <c r="A1365" s="1">
        <v>5</v>
      </c>
      <c r="B1365" s="1"/>
      <c r="C1365" t="s">
        <v>72</v>
      </c>
      <c r="D1365" t="s">
        <v>348</v>
      </c>
      <c r="E1365" t="s">
        <v>895</v>
      </c>
      <c r="F1365">
        <v>30</v>
      </c>
      <c r="H1365" t="s">
        <v>647</v>
      </c>
      <c r="I1365">
        <v>0</v>
      </c>
      <c r="J1365" t="s">
        <v>10</v>
      </c>
      <c r="K1365" t="str">
        <f t="shared" si="21"/>
        <v>PAYAL-SILChhumchhum Singal Sakhali</v>
      </c>
    </row>
    <row r="1366" spans="1:11" ht="15" customHeight="1" x14ac:dyDescent="0.25">
      <c r="A1366" s="1">
        <v>5</v>
      </c>
      <c r="B1366" s="1"/>
      <c r="C1366" t="s">
        <v>72</v>
      </c>
      <c r="D1366" t="s">
        <v>1555</v>
      </c>
      <c r="E1366" t="s">
        <v>702</v>
      </c>
      <c r="F1366">
        <v>32</v>
      </c>
      <c r="H1366" t="s">
        <v>647</v>
      </c>
      <c r="I1366">
        <v>0</v>
      </c>
      <c r="J1366" t="s">
        <v>10</v>
      </c>
      <c r="K1366" t="str">
        <f t="shared" si="21"/>
        <v>PAYAL-SILD Payal</v>
      </c>
    </row>
    <row r="1367" spans="1:11" ht="15" customHeight="1" x14ac:dyDescent="0.25">
      <c r="A1367" s="1">
        <v>5</v>
      </c>
      <c r="B1367" s="1"/>
      <c r="C1367" t="s">
        <v>72</v>
      </c>
      <c r="D1367" t="s">
        <v>359</v>
      </c>
      <c r="E1367" t="s">
        <v>895</v>
      </c>
      <c r="F1367">
        <v>30</v>
      </c>
      <c r="H1367" t="s">
        <v>647</v>
      </c>
      <c r="I1367">
        <v>0</v>
      </c>
      <c r="J1367" t="s">
        <v>10</v>
      </c>
      <c r="K1367" t="str">
        <f t="shared" si="21"/>
        <v>PAYAL-SILGAJASHRI 20 GEJ</v>
      </c>
    </row>
    <row r="1368" spans="1:11" ht="15" customHeight="1" x14ac:dyDescent="0.25">
      <c r="A1368" s="1">
        <v>5</v>
      </c>
      <c r="B1368" s="1"/>
      <c r="C1368" t="s">
        <v>72</v>
      </c>
      <c r="D1368" t="s">
        <v>360</v>
      </c>
      <c r="E1368" t="s">
        <v>895</v>
      </c>
      <c r="F1368">
        <v>30</v>
      </c>
      <c r="H1368" t="s">
        <v>647</v>
      </c>
      <c r="I1368">
        <v>0</v>
      </c>
      <c r="J1368" t="s">
        <v>10</v>
      </c>
      <c r="K1368" t="str">
        <f t="shared" si="21"/>
        <v>PAYAL-SILGAJASHRI 21 GEJ</v>
      </c>
    </row>
    <row r="1369" spans="1:11" ht="15" customHeight="1" x14ac:dyDescent="0.25">
      <c r="A1369" s="1">
        <v>5</v>
      </c>
      <c r="B1369" s="1"/>
      <c r="C1369" t="s">
        <v>72</v>
      </c>
      <c r="D1369" t="s">
        <v>350</v>
      </c>
      <c r="E1369" t="s">
        <v>895</v>
      </c>
      <c r="F1369">
        <v>30</v>
      </c>
      <c r="H1369" t="s">
        <v>647</v>
      </c>
      <c r="I1369">
        <v>0</v>
      </c>
      <c r="J1369" t="s">
        <v>10</v>
      </c>
      <c r="K1369" t="str">
        <f t="shared" si="21"/>
        <v>PAYAL-SILGAJASHRI 22 GEJ</v>
      </c>
    </row>
    <row r="1370" spans="1:11" ht="15" customHeight="1" x14ac:dyDescent="0.25">
      <c r="A1370" s="1">
        <v>5</v>
      </c>
      <c r="B1370" s="1"/>
      <c r="C1370" t="s">
        <v>72</v>
      </c>
      <c r="D1370" t="s">
        <v>1556</v>
      </c>
      <c r="E1370" t="s">
        <v>725</v>
      </c>
      <c r="F1370">
        <v>34</v>
      </c>
      <c r="H1370" t="s">
        <v>647</v>
      </c>
      <c r="I1370">
        <v>0</v>
      </c>
      <c r="J1370" t="s">
        <v>10</v>
      </c>
      <c r="K1370" t="str">
        <f t="shared" si="21"/>
        <v>PAYAL-SILGajashri Diamond 3-Kadi</v>
      </c>
    </row>
    <row r="1371" spans="1:11" ht="15" customHeight="1" x14ac:dyDescent="0.25">
      <c r="A1371" s="1">
        <v>5</v>
      </c>
      <c r="B1371" s="1"/>
      <c r="C1371" t="s">
        <v>72</v>
      </c>
      <c r="D1371" t="s">
        <v>345</v>
      </c>
      <c r="E1371" t="s">
        <v>895</v>
      </c>
      <c r="F1371">
        <v>30</v>
      </c>
      <c r="H1371" t="s">
        <v>647</v>
      </c>
      <c r="I1371">
        <v>0</v>
      </c>
      <c r="J1371" t="s">
        <v>10</v>
      </c>
      <c r="K1371" t="str">
        <f t="shared" si="21"/>
        <v>PAYAL-SILGAJASHRI KURHADHI 21 GEJ</v>
      </c>
    </row>
    <row r="1372" spans="1:11" ht="15" customHeight="1" x14ac:dyDescent="0.25">
      <c r="A1372" s="1">
        <v>5</v>
      </c>
      <c r="B1372" s="1"/>
      <c r="C1372" t="s">
        <v>72</v>
      </c>
      <c r="D1372" t="s">
        <v>361</v>
      </c>
      <c r="E1372" t="s">
        <v>895</v>
      </c>
      <c r="F1372">
        <v>30</v>
      </c>
      <c r="H1372" t="s">
        <v>647</v>
      </c>
      <c r="I1372">
        <v>0</v>
      </c>
      <c r="J1372" t="s">
        <v>10</v>
      </c>
      <c r="K1372" t="str">
        <f t="shared" si="21"/>
        <v>PAYAL-SILGAJASHRI KURHADHI 22 GEJ</v>
      </c>
    </row>
    <row r="1373" spans="1:11" ht="15" customHeight="1" x14ac:dyDescent="0.25">
      <c r="A1373" s="1">
        <v>5</v>
      </c>
      <c r="B1373" s="1"/>
      <c r="C1373" t="s">
        <v>72</v>
      </c>
      <c r="D1373" t="s">
        <v>347</v>
      </c>
      <c r="E1373" t="s">
        <v>895</v>
      </c>
      <c r="F1373">
        <v>30</v>
      </c>
      <c r="H1373" t="s">
        <v>647</v>
      </c>
      <c r="I1373">
        <v>0</v>
      </c>
      <c r="J1373" t="s">
        <v>10</v>
      </c>
      <c r="K1373" t="str">
        <f t="shared" si="21"/>
        <v>PAYAL-SILGajashri Nakewali</v>
      </c>
    </row>
    <row r="1374" spans="1:11" ht="15" customHeight="1" x14ac:dyDescent="0.25">
      <c r="A1374" s="1">
        <v>5</v>
      </c>
      <c r="B1374" s="1"/>
      <c r="C1374" t="s">
        <v>72</v>
      </c>
      <c r="D1374" t="s">
        <v>1557</v>
      </c>
      <c r="E1374" t="s">
        <v>895</v>
      </c>
      <c r="F1374">
        <v>30</v>
      </c>
      <c r="H1374" t="s">
        <v>647</v>
      </c>
      <c r="I1374">
        <v>0</v>
      </c>
      <c r="J1374" t="s">
        <v>10</v>
      </c>
      <c r="K1374" t="str">
        <f t="shared" si="21"/>
        <v>PAYAL-SILGajashri-22 Gej Sakhali</v>
      </c>
    </row>
    <row r="1375" spans="1:11" ht="15" customHeight="1" x14ac:dyDescent="0.25">
      <c r="A1375" s="1">
        <v>5</v>
      </c>
      <c r="B1375" s="1"/>
      <c r="C1375" t="s">
        <v>72</v>
      </c>
      <c r="D1375" t="s">
        <v>610</v>
      </c>
      <c r="E1375" t="s">
        <v>877</v>
      </c>
      <c r="F1375">
        <v>33</v>
      </c>
      <c r="H1375" t="s">
        <v>647</v>
      </c>
      <c r="I1375">
        <v>0</v>
      </c>
      <c r="J1375" t="s">
        <v>10</v>
      </c>
      <c r="K1375" t="str">
        <f t="shared" si="21"/>
        <v>PAYAL-SILMATHURA CHHUMCHHUM</v>
      </c>
    </row>
    <row r="1376" spans="1:11" ht="15" customHeight="1" x14ac:dyDescent="0.25">
      <c r="A1376" s="1">
        <v>5</v>
      </c>
      <c r="B1376" s="1"/>
      <c r="C1376" t="s">
        <v>72</v>
      </c>
      <c r="D1376" t="s">
        <v>535</v>
      </c>
      <c r="E1376" t="s">
        <v>977</v>
      </c>
      <c r="F1376">
        <v>31</v>
      </c>
      <c r="H1376" t="s">
        <v>647</v>
      </c>
      <c r="I1376">
        <v>0</v>
      </c>
      <c r="J1376" t="s">
        <v>10</v>
      </c>
      <c r="K1376" t="str">
        <f t="shared" si="21"/>
        <v>PAYAL-SILMATHURA KHUSHABOO CHHUMCHHUM</v>
      </c>
    </row>
    <row r="1377" spans="1:11" ht="15" customHeight="1" x14ac:dyDescent="0.25">
      <c r="A1377" s="1">
        <v>5</v>
      </c>
      <c r="B1377" s="1"/>
      <c r="C1377" t="s">
        <v>72</v>
      </c>
      <c r="D1377" t="s">
        <v>21</v>
      </c>
      <c r="E1377" t="s">
        <v>977</v>
      </c>
      <c r="F1377">
        <v>31</v>
      </c>
      <c r="H1377" t="s">
        <v>647</v>
      </c>
      <c r="I1377">
        <v>0</v>
      </c>
      <c r="J1377" t="s">
        <v>10</v>
      </c>
      <c r="K1377" t="str">
        <f t="shared" si="21"/>
        <v>PAYAL-SILOther</v>
      </c>
    </row>
    <row r="1378" spans="1:11" ht="15" customHeight="1" x14ac:dyDescent="0.25">
      <c r="A1378" s="1">
        <v>5</v>
      </c>
      <c r="B1378" s="1"/>
      <c r="C1378" t="s">
        <v>72</v>
      </c>
      <c r="D1378" t="s">
        <v>352</v>
      </c>
      <c r="E1378" t="s">
        <v>895</v>
      </c>
      <c r="F1378">
        <v>30</v>
      </c>
      <c r="H1378" t="s">
        <v>647</v>
      </c>
      <c r="I1378">
        <v>0</v>
      </c>
      <c r="J1378" t="s">
        <v>10</v>
      </c>
      <c r="K1378" t="str">
        <f t="shared" si="21"/>
        <v>PAYAL-SILRawa Double Sakhali</v>
      </c>
    </row>
    <row r="1379" spans="1:11" ht="15" customHeight="1" x14ac:dyDescent="0.25">
      <c r="A1379" s="1">
        <v>5</v>
      </c>
      <c r="B1379" s="1"/>
      <c r="C1379" t="s">
        <v>72</v>
      </c>
      <c r="D1379" t="s">
        <v>358</v>
      </c>
      <c r="E1379" t="s">
        <v>895</v>
      </c>
      <c r="F1379">
        <v>30</v>
      </c>
      <c r="H1379" t="s">
        <v>647</v>
      </c>
      <c r="I1379">
        <v>0</v>
      </c>
      <c r="J1379" t="s">
        <v>10</v>
      </c>
      <c r="K1379" t="str">
        <f t="shared" si="21"/>
        <v>PAYAL-SILRawa Singal Sakhali</v>
      </c>
    </row>
    <row r="1380" spans="1:11" ht="15" customHeight="1" x14ac:dyDescent="0.25">
      <c r="A1380" s="1">
        <v>5</v>
      </c>
      <c r="B1380" s="1"/>
      <c r="C1380" t="s">
        <v>72</v>
      </c>
      <c r="D1380" t="s">
        <v>362</v>
      </c>
      <c r="E1380" t="s">
        <v>895</v>
      </c>
      <c r="F1380">
        <v>30</v>
      </c>
      <c r="H1380" t="s">
        <v>647</v>
      </c>
      <c r="I1380">
        <v>0</v>
      </c>
      <c r="J1380" t="s">
        <v>10</v>
      </c>
      <c r="K1380" t="str">
        <f t="shared" si="21"/>
        <v>PAYAL-SILRUPALI 21 GEJ</v>
      </c>
    </row>
    <row r="1381" spans="1:11" ht="15" customHeight="1" x14ac:dyDescent="0.25">
      <c r="A1381" s="1">
        <v>5</v>
      </c>
      <c r="B1381" s="1"/>
      <c r="C1381" t="s">
        <v>72</v>
      </c>
      <c r="D1381" t="s">
        <v>363</v>
      </c>
      <c r="E1381" t="s">
        <v>895</v>
      </c>
      <c r="F1381">
        <v>30</v>
      </c>
      <c r="H1381" t="s">
        <v>647</v>
      </c>
      <c r="I1381">
        <v>0</v>
      </c>
      <c r="J1381" t="s">
        <v>10</v>
      </c>
      <c r="K1381" t="str">
        <f t="shared" si="21"/>
        <v>PAYAL-SILRUPALI 22 GEJ</v>
      </c>
    </row>
    <row r="1382" spans="1:11" ht="15" customHeight="1" x14ac:dyDescent="0.25">
      <c r="A1382" s="1">
        <v>5</v>
      </c>
      <c r="B1382" s="1"/>
      <c r="C1382" t="s">
        <v>72</v>
      </c>
      <c r="D1382" t="s">
        <v>354</v>
      </c>
      <c r="E1382" t="s">
        <v>977</v>
      </c>
      <c r="F1382">
        <v>31</v>
      </c>
      <c r="H1382" t="s">
        <v>647</v>
      </c>
      <c r="I1382">
        <v>0</v>
      </c>
      <c r="J1382" t="s">
        <v>10</v>
      </c>
      <c r="K1382" t="str">
        <f t="shared" si="21"/>
        <v>PAYAL-SILRUPALI 23 GEJ</v>
      </c>
    </row>
    <row r="1383" spans="1:11" ht="15" customHeight="1" x14ac:dyDescent="0.25">
      <c r="A1383" s="1">
        <v>5</v>
      </c>
      <c r="B1383" s="1"/>
      <c r="C1383" t="s">
        <v>72</v>
      </c>
      <c r="D1383" t="s">
        <v>357</v>
      </c>
      <c r="E1383" t="s">
        <v>895</v>
      </c>
      <c r="F1383">
        <v>30</v>
      </c>
      <c r="H1383" t="s">
        <v>647</v>
      </c>
      <c r="I1383">
        <v>0</v>
      </c>
      <c r="J1383" t="s">
        <v>10</v>
      </c>
      <c r="K1383" t="str">
        <f t="shared" si="21"/>
        <v>PAYAL-SILRupali Nakewali</v>
      </c>
    </row>
    <row r="1384" spans="1:11" ht="15" customHeight="1" x14ac:dyDescent="0.25">
      <c r="A1384" s="1">
        <v>5</v>
      </c>
      <c r="B1384" s="1"/>
      <c r="C1384" t="s">
        <v>72</v>
      </c>
      <c r="D1384" t="s">
        <v>1558</v>
      </c>
      <c r="E1384" t="s">
        <v>977</v>
      </c>
      <c r="F1384">
        <v>31</v>
      </c>
      <c r="H1384" t="s">
        <v>647</v>
      </c>
      <c r="I1384">
        <v>0</v>
      </c>
      <c r="J1384" t="s">
        <v>10</v>
      </c>
      <c r="K1384" t="str">
        <f t="shared" si="21"/>
        <v>PAYAL-SILRUPALI-22 GEJ SAKHALI</v>
      </c>
    </row>
    <row r="1385" spans="1:11" ht="15" customHeight="1" x14ac:dyDescent="0.25">
      <c r="A1385" s="1">
        <v>5</v>
      </c>
      <c r="B1385" s="1"/>
      <c r="C1385" t="s">
        <v>72</v>
      </c>
      <c r="D1385" t="s">
        <v>241</v>
      </c>
      <c r="E1385" t="s">
        <v>730</v>
      </c>
      <c r="F1385">
        <v>36</v>
      </c>
      <c r="H1385" t="s">
        <v>647</v>
      </c>
      <c r="I1385">
        <v>0</v>
      </c>
      <c r="J1385" t="s">
        <v>10</v>
      </c>
      <c r="K1385" t="str">
        <f t="shared" si="21"/>
        <v>PAYAL-SILSELAM ARYA</v>
      </c>
    </row>
    <row r="1386" spans="1:11" ht="15" customHeight="1" x14ac:dyDescent="0.25">
      <c r="A1386" s="1">
        <v>5</v>
      </c>
      <c r="B1386" s="1"/>
      <c r="C1386" t="s">
        <v>72</v>
      </c>
      <c r="D1386" t="s">
        <v>240</v>
      </c>
      <c r="E1386" t="s">
        <v>654</v>
      </c>
      <c r="F1386">
        <v>35</v>
      </c>
      <c r="H1386" t="s">
        <v>647</v>
      </c>
      <c r="I1386">
        <v>0</v>
      </c>
      <c r="J1386" t="s">
        <v>10</v>
      </c>
      <c r="K1386" t="str">
        <f t="shared" si="21"/>
        <v>PAYAL-SILSelam Chumchum</v>
      </c>
    </row>
    <row r="1387" spans="1:11" ht="15" customHeight="1" x14ac:dyDescent="0.25">
      <c r="A1387" s="1">
        <v>5</v>
      </c>
      <c r="B1387" s="1"/>
      <c r="C1387" t="s">
        <v>72</v>
      </c>
      <c r="D1387" t="s">
        <v>242</v>
      </c>
      <c r="E1387" t="s">
        <v>877</v>
      </c>
      <c r="F1387">
        <v>33</v>
      </c>
      <c r="H1387" t="s">
        <v>647</v>
      </c>
      <c r="I1387">
        <v>0</v>
      </c>
      <c r="J1387" t="s">
        <v>10</v>
      </c>
      <c r="K1387" t="str">
        <f t="shared" si="21"/>
        <v>PAYAL-SILSELAM KHUSHABOO ARYA</v>
      </c>
    </row>
    <row r="1388" spans="1:11" ht="15" customHeight="1" x14ac:dyDescent="0.25">
      <c r="A1388" s="1">
        <v>5</v>
      </c>
      <c r="B1388" s="1"/>
      <c r="C1388" t="s">
        <v>72</v>
      </c>
      <c r="D1388" t="s">
        <v>243</v>
      </c>
      <c r="E1388" t="s">
        <v>877</v>
      </c>
      <c r="F1388">
        <v>33</v>
      </c>
      <c r="H1388" t="s">
        <v>647</v>
      </c>
      <c r="I1388">
        <v>0</v>
      </c>
      <c r="J1388" t="s">
        <v>10</v>
      </c>
      <c r="K1388" t="str">
        <f t="shared" si="21"/>
        <v>PAYAL-SILSELAM KHUSHABOO CHHUMCHHUM</v>
      </c>
    </row>
    <row r="1389" spans="1:11" ht="15" customHeight="1" x14ac:dyDescent="0.25">
      <c r="A1389" s="1">
        <v>5</v>
      </c>
      <c r="B1389" s="1"/>
      <c r="C1389" t="s">
        <v>72</v>
      </c>
      <c r="D1389" t="s">
        <v>609</v>
      </c>
      <c r="E1389" t="s">
        <v>977</v>
      </c>
      <c r="F1389">
        <v>31</v>
      </c>
      <c r="H1389" t="s">
        <v>647</v>
      </c>
      <c r="I1389">
        <v>0</v>
      </c>
      <c r="J1389" t="s">
        <v>10</v>
      </c>
      <c r="K1389" t="str">
        <f t="shared" si="21"/>
        <v>PAYAL-SILSoniya Payal</v>
      </c>
    </row>
    <row r="1390" spans="1:11" ht="15" customHeight="1" x14ac:dyDescent="0.25">
      <c r="A1390" s="1">
        <v>2</v>
      </c>
      <c r="B1390" s="1"/>
      <c r="C1390" t="s">
        <v>1559</v>
      </c>
      <c r="D1390" t="s">
        <v>1560</v>
      </c>
      <c r="E1390" t="s">
        <v>895</v>
      </c>
      <c r="F1390">
        <v>30</v>
      </c>
      <c r="H1390" t="s">
        <v>647</v>
      </c>
      <c r="I1390">
        <v>0</v>
      </c>
      <c r="J1390" t="s">
        <v>10</v>
      </c>
      <c r="K1390" t="str">
        <f t="shared" si="21"/>
        <v>PEARL MALA-SILPearl</v>
      </c>
    </row>
    <row r="1391" spans="1:11" ht="15" customHeight="1" x14ac:dyDescent="0.25">
      <c r="A1391" s="1">
        <v>2</v>
      </c>
      <c r="B1391" s="1"/>
      <c r="C1391" t="s">
        <v>1559</v>
      </c>
      <c r="D1391" t="s">
        <v>25</v>
      </c>
      <c r="E1391" t="s">
        <v>1122</v>
      </c>
      <c r="F1391">
        <v>160</v>
      </c>
      <c r="H1391" t="s">
        <v>647</v>
      </c>
      <c r="I1391">
        <v>0</v>
      </c>
      <c r="J1391" t="s">
        <v>10</v>
      </c>
      <c r="K1391" t="str">
        <f t="shared" si="21"/>
        <v>PEARL MALA-SILStone</v>
      </c>
    </row>
    <row r="1392" spans="1:11" ht="15" customHeight="1" x14ac:dyDescent="0.25">
      <c r="A1392" s="1">
        <v>0</v>
      </c>
      <c r="B1392" s="1"/>
      <c r="C1392" t="s">
        <v>1561</v>
      </c>
      <c r="D1392" t="s">
        <v>1562</v>
      </c>
      <c r="E1392" t="s">
        <v>12</v>
      </c>
      <c r="F1392">
        <v>0</v>
      </c>
      <c r="H1392" t="s">
        <v>647</v>
      </c>
      <c r="I1392">
        <v>0.01</v>
      </c>
      <c r="J1392" t="s">
        <v>20</v>
      </c>
      <c r="K1392" t="str">
        <f t="shared" si="21"/>
        <v>PEN 92.5-SILPEN</v>
      </c>
    </row>
    <row r="1393" spans="1:11" ht="15" customHeight="1" x14ac:dyDescent="0.25">
      <c r="A1393" s="1">
        <v>0</v>
      </c>
      <c r="B1393" s="1"/>
      <c r="C1393" t="s">
        <v>1561</v>
      </c>
      <c r="D1393" t="s">
        <v>1563</v>
      </c>
      <c r="E1393" t="s">
        <v>12</v>
      </c>
      <c r="F1393">
        <v>0</v>
      </c>
      <c r="H1393" t="s">
        <v>647</v>
      </c>
      <c r="I1393">
        <v>0.01</v>
      </c>
      <c r="J1393" t="s">
        <v>20</v>
      </c>
      <c r="K1393" t="str">
        <f t="shared" si="21"/>
        <v>PEN 92.5-SILPEN 999</v>
      </c>
    </row>
    <row r="1394" spans="1:11" ht="15" customHeight="1" x14ac:dyDescent="0.25">
      <c r="A1394" s="1">
        <v>0</v>
      </c>
      <c r="B1394" s="1"/>
      <c r="C1394" t="s">
        <v>1564</v>
      </c>
      <c r="D1394" t="s">
        <v>1565</v>
      </c>
      <c r="E1394" t="s">
        <v>9</v>
      </c>
      <c r="F1394">
        <v>0</v>
      </c>
      <c r="H1394" t="s">
        <v>9</v>
      </c>
      <c r="I1394">
        <v>0</v>
      </c>
      <c r="J1394" t="s">
        <v>9</v>
      </c>
      <c r="K1394" t="str">
        <f t="shared" si="21"/>
        <v>PENDENT MRP-SILJP STONE</v>
      </c>
    </row>
    <row r="1395" spans="1:11" ht="15" customHeight="1" x14ac:dyDescent="0.25">
      <c r="A1395" s="1">
        <v>0</v>
      </c>
      <c r="B1395" s="1"/>
      <c r="C1395" t="s">
        <v>1566</v>
      </c>
      <c r="D1395" t="s">
        <v>1567</v>
      </c>
      <c r="E1395" t="s">
        <v>12</v>
      </c>
      <c r="F1395">
        <v>0</v>
      </c>
      <c r="H1395" t="s">
        <v>647</v>
      </c>
      <c r="I1395">
        <v>0.01</v>
      </c>
      <c r="J1395" t="s">
        <v>20</v>
      </c>
      <c r="K1395" t="str">
        <f t="shared" si="21"/>
        <v>PENDENT SET-SILPENDENT SET (ESENSE)</v>
      </c>
    </row>
    <row r="1396" spans="1:11" ht="15" customHeight="1" x14ac:dyDescent="0.25">
      <c r="A1396" s="1">
        <v>0</v>
      </c>
      <c r="B1396" s="1"/>
      <c r="C1396" t="s">
        <v>1566</v>
      </c>
      <c r="D1396" t="s">
        <v>1568</v>
      </c>
      <c r="E1396" t="s">
        <v>12</v>
      </c>
      <c r="F1396">
        <v>0</v>
      </c>
      <c r="H1396" t="s">
        <v>647</v>
      </c>
      <c r="I1396">
        <v>0.01</v>
      </c>
      <c r="J1396" t="s">
        <v>20</v>
      </c>
      <c r="K1396" t="str">
        <f t="shared" si="21"/>
        <v>PENDENT SET-SILR P- PENDENT WITH D CUT CHAIN</v>
      </c>
    </row>
    <row r="1397" spans="1:11" ht="15" customHeight="1" x14ac:dyDescent="0.25">
      <c r="A1397" s="1">
        <v>0</v>
      </c>
      <c r="B1397" s="1"/>
      <c r="C1397" t="s">
        <v>1566</v>
      </c>
      <c r="D1397" t="s">
        <v>1569</v>
      </c>
      <c r="E1397" t="s">
        <v>12</v>
      </c>
      <c r="F1397">
        <v>0</v>
      </c>
      <c r="H1397" t="s">
        <v>647</v>
      </c>
      <c r="I1397">
        <v>0.01</v>
      </c>
      <c r="J1397" t="s">
        <v>20</v>
      </c>
      <c r="K1397" t="str">
        <f t="shared" si="21"/>
        <v>PENDENT SET-SILR P-CHAIN PENDENT WITH EARING</v>
      </c>
    </row>
    <row r="1398" spans="1:11" ht="15" customHeight="1" x14ac:dyDescent="0.25">
      <c r="A1398" s="1">
        <v>0</v>
      </c>
      <c r="B1398" s="1"/>
      <c r="C1398" t="s">
        <v>1566</v>
      </c>
      <c r="D1398" t="s">
        <v>1570</v>
      </c>
      <c r="E1398" t="s">
        <v>12</v>
      </c>
      <c r="F1398">
        <v>0</v>
      </c>
      <c r="H1398" t="s">
        <v>647</v>
      </c>
      <c r="I1398">
        <v>0.01</v>
      </c>
      <c r="J1398" t="s">
        <v>20</v>
      </c>
      <c r="K1398" t="str">
        <f t="shared" si="21"/>
        <v>PENDENT SET-SILR P-CHAIN WITH PENDENT</v>
      </c>
    </row>
    <row r="1399" spans="1:11" ht="15" customHeight="1" x14ac:dyDescent="0.25">
      <c r="A1399" s="1">
        <v>0</v>
      </c>
      <c r="B1399" s="1"/>
      <c r="C1399" t="s">
        <v>1566</v>
      </c>
      <c r="D1399" t="s">
        <v>1571</v>
      </c>
      <c r="E1399" t="s">
        <v>12</v>
      </c>
      <c r="F1399">
        <v>0</v>
      </c>
      <c r="H1399" t="s">
        <v>647</v>
      </c>
      <c r="I1399">
        <v>0.01</v>
      </c>
      <c r="J1399" t="s">
        <v>20</v>
      </c>
      <c r="K1399" t="str">
        <f t="shared" si="21"/>
        <v>PENDENT SET-SILR P-STONE (CD)</v>
      </c>
    </row>
    <row r="1400" spans="1:11" ht="15" customHeight="1" x14ac:dyDescent="0.25">
      <c r="A1400" s="1">
        <v>0</v>
      </c>
      <c r="B1400" s="1"/>
      <c r="C1400" t="s">
        <v>1572</v>
      </c>
      <c r="D1400" t="s">
        <v>1573</v>
      </c>
      <c r="E1400" t="s">
        <v>12</v>
      </c>
      <c r="F1400">
        <v>0</v>
      </c>
      <c r="H1400" t="s">
        <v>647</v>
      </c>
      <c r="I1400">
        <v>0.01</v>
      </c>
      <c r="J1400" t="s">
        <v>20</v>
      </c>
      <c r="K1400" t="str">
        <f t="shared" si="21"/>
        <v>PENDENT-SILA P-GOD</v>
      </c>
    </row>
    <row r="1401" spans="1:11" ht="15" customHeight="1" x14ac:dyDescent="0.25">
      <c r="A1401" s="1">
        <v>0</v>
      </c>
      <c r="B1401" s="1"/>
      <c r="C1401" t="s">
        <v>1572</v>
      </c>
      <c r="D1401" t="s">
        <v>1574</v>
      </c>
      <c r="E1401" t="s">
        <v>12</v>
      </c>
      <c r="F1401">
        <v>0</v>
      </c>
      <c r="H1401" t="s">
        <v>647</v>
      </c>
      <c r="I1401">
        <v>0.01</v>
      </c>
      <c r="J1401" t="s">
        <v>20</v>
      </c>
      <c r="K1401" t="str">
        <f t="shared" si="21"/>
        <v>PENDENT-SILA P-PENDENT</v>
      </c>
    </row>
    <row r="1402" spans="1:11" ht="15" customHeight="1" x14ac:dyDescent="0.25">
      <c r="A1402" s="1">
        <v>0</v>
      </c>
      <c r="B1402" s="1"/>
      <c r="C1402" t="s">
        <v>1572</v>
      </c>
      <c r="D1402" t="s">
        <v>1575</v>
      </c>
      <c r="E1402" t="s">
        <v>12</v>
      </c>
      <c r="F1402">
        <v>0</v>
      </c>
      <c r="H1402" t="s">
        <v>647</v>
      </c>
      <c r="I1402">
        <v>0.01</v>
      </c>
      <c r="J1402" t="s">
        <v>20</v>
      </c>
      <c r="K1402" t="str">
        <f t="shared" si="21"/>
        <v>PENDENT-SILAlphabets</v>
      </c>
    </row>
    <row r="1403" spans="1:11" ht="15" customHeight="1" x14ac:dyDescent="0.25">
      <c r="A1403" s="1">
        <v>0</v>
      </c>
      <c r="B1403" s="1"/>
      <c r="C1403" t="s">
        <v>1572</v>
      </c>
      <c r="D1403" t="s">
        <v>1576</v>
      </c>
      <c r="E1403" t="s">
        <v>12</v>
      </c>
      <c r="F1403">
        <v>0</v>
      </c>
      <c r="H1403" t="s">
        <v>647</v>
      </c>
      <c r="I1403">
        <v>0.01</v>
      </c>
      <c r="J1403" t="s">
        <v>20</v>
      </c>
      <c r="K1403" t="str">
        <f t="shared" si="21"/>
        <v>PENDENT-SILGADHA (BHARIV)</v>
      </c>
    </row>
    <row r="1404" spans="1:11" ht="15" customHeight="1" x14ac:dyDescent="0.25">
      <c r="A1404" s="1">
        <v>0</v>
      </c>
      <c r="B1404" s="1"/>
      <c r="C1404" t="s">
        <v>1572</v>
      </c>
      <c r="D1404" t="s">
        <v>1577</v>
      </c>
      <c r="E1404" t="s">
        <v>12</v>
      </c>
      <c r="F1404">
        <v>0</v>
      </c>
      <c r="H1404" t="s">
        <v>647</v>
      </c>
      <c r="I1404">
        <v>0.01</v>
      </c>
      <c r="J1404" t="s">
        <v>20</v>
      </c>
      <c r="K1404" t="str">
        <f t="shared" si="21"/>
        <v>PENDENT-SILGADHA FANCY</v>
      </c>
    </row>
    <row r="1405" spans="1:11" ht="15" customHeight="1" x14ac:dyDescent="0.25">
      <c r="A1405" s="1">
        <v>0</v>
      </c>
      <c r="B1405" s="1"/>
      <c r="C1405" t="s">
        <v>1572</v>
      </c>
      <c r="D1405" t="s">
        <v>1578</v>
      </c>
      <c r="E1405" t="s">
        <v>12</v>
      </c>
      <c r="F1405">
        <v>0</v>
      </c>
      <c r="H1405" t="s">
        <v>647</v>
      </c>
      <c r="I1405">
        <v>0.01</v>
      </c>
      <c r="J1405" t="s">
        <v>20</v>
      </c>
      <c r="K1405" t="str">
        <f t="shared" si="21"/>
        <v>PENDENT-SILGanthan Pendant</v>
      </c>
    </row>
    <row r="1406" spans="1:11" ht="15" customHeight="1" x14ac:dyDescent="0.25">
      <c r="A1406" s="1">
        <v>0</v>
      </c>
      <c r="B1406" s="1"/>
      <c r="C1406" t="s">
        <v>1572</v>
      </c>
      <c r="D1406" t="s">
        <v>1579</v>
      </c>
      <c r="E1406" t="s">
        <v>12</v>
      </c>
      <c r="F1406">
        <v>0</v>
      </c>
      <c r="H1406" t="s">
        <v>647</v>
      </c>
      <c r="I1406">
        <v>0.01</v>
      </c>
      <c r="J1406" t="s">
        <v>20</v>
      </c>
      <c r="K1406" t="str">
        <f t="shared" si="21"/>
        <v>PENDENT-SILMARATHA</v>
      </c>
    </row>
    <row r="1407" spans="1:11" ht="15" customHeight="1" x14ac:dyDescent="0.25">
      <c r="A1407" s="1">
        <v>0</v>
      </c>
      <c r="B1407" s="1"/>
      <c r="C1407" t="s">
        <v>1572</v>
      </c>
      <c r="D1407" t="s">
        <v>1580</v>
      </c>
      <c r="E1407" t="s">
        <v>12</v>
      </c>
      <c r="F1407">
        <v>0</v>
      </c>
      <c r="H1407" t="s">
        <v>647</v>
      </c>
      <c r="I1407">
        <v>0.01</v>
      </c>
      <c r="J1407" t="s">
        <v>20</v>
      </c>
      <c r="K1407" t="str">
        <f t="shared" si="21"/>
        <v>PENDENT-SILR P-HEART FRAME</v>
      </c>
    </row>
    <row r="1408" spans="1:11" ht="15" customHeight="1" x14ac:dyDescent="0.25">
      <c r="A1408" s="1">
        <v>0</v>
      </c>
      <c r="B1408" s="1"/>
      <c r="C1408" t="s">
        <v>1572</v>
      </c>
      <c r="D1408" t="s">
        <v>676</v>
      </c>
      <c r="E1408" t="s">
        <v>12</v>
      </c>
      <c r="F1408">
        <v>0</v>
      </c>
      <c r="H1408" t="s">
        <v>647</v>
      </c>
      <c r="I1408">
        <v>0.01</v>
      </c>
      <c r="J1408" t="s">
        <v>20</v>
      </c>
      <c r="K1408" t="str">
        <f t="shared" si="21"/>
        <v>PENDENT-SILR P-STONE</v>
      </c>
    </row>
    <row r="1409" spans="1:11" ht="15" customHeight="1" x14ac:dyDescent="0.25">
      <c r="A1409" s="1">
        <v>0</v>
      </c>
      <c r="B1409" s="1"/>
      <c r="C1409" t="s">
        <v>1572</v>
      </c>
      <c r="D1409" t="s">
        <v>1581</v>
      </c>
      <c r="E1409" t="s">
        <v>12</v>
      </c>
      <c r="F1409">
        <v>0</v>
      </c>
      <c r="H1409" t="s">
        <v>647</v>
      </c>
      <c r="I1409">
        <v>0.01</v>
      </c>
      <c r="J1409" t="s">
        <v>20</v>
      </c>
      <c r="K1409" t="str">
        <f t="shared" si="21"/>
        <v>PENDENT-SILR P-STONE HEART</v>
      </c>
    </row>
    <row r="1410" spans="1:11" ht="15" customHeight="1" x14ac:dyDescent="0.25">
      <c r="A1410" s="1">
        <v>0</v>
      </c>
      <c r="B1410" s="1"/>
      <c r="C1410" t="s">
        <v>1572</v>
      </c>
      <c r="D1410" t="s">
        <v>43</v>
      </c>
      <c r="E1410" t="s">
        <v>12</v>
      </c>
      <c r="F1410">
        <v>0</v>
      </c>
      <c r="H1410" t="s">
        <v>647</v>
      </c>
      <c r="I1410">
        <v>0.01</v>
      </c>
      <c r="J1410" t="s">
        <v>20</v>
      </c>
      <c r="K1410" t="str">
        <f t="shared" si="21"/>
        <v>PENDENT-SILRajmudra</v>
      </c>
    </row>
    <row r="1411" spans="1:11" ht="15" customHeight="1" x14ac:dyDescent="0.25">
      <c r="A1411" s="1">
        <v>0</v>
      </c>
      <c r="B1411" s="1"/>
      <c r="C1411" t="s">
        <v>1572</v>
      </c>
      <c r="D1411" t="s">
        <v>1582</v>
      </c>
      <c r="E1411" t="s">
        <v>12</v>
      </c>
      <c r="F1411">
        <v>0</v>
      </c>
      <c r="H1411" t="s">
        <v>647</v>
      </c>
      <c r="I1411">
        <v>0.01</v>
      </c>
      <c r="J1411" t="s">
        <v>20</v>
      </c>
      <c r="K1411" t="str">
        <f t="shared" si="21"/>
        <v>PENDENT-SILS P-FANCY (CD)</v>
      </c>
    </row>
    <row r="1412" spans="1:11" ht="15" customHeight="1" x14ac:dyDescent="0.25">
      <c r="A1412" s="1">
        <v>0</v>
      </c>
      <c r="B1412" s="1"/>
      <c r="C1412" t="s">
        <v>1572</v>
      </c>
      <c r="D1412" t="s">
        <v>1583</v>
      </c>
      <c r="E1412" t="s">
        <v>12</v>
      </c>
      <c r="F1412">
        <v>0</v>
      </c>
      <c r="H1412" t="s">
        <v>647</v>
      </c>
      <c r="I1412">
        <v>0.01</v>
      </c>
      <c r="J1412" t="s">
        <v>20</v>
      </c>
      <c r="K1412" t="str">
        <f t="shared" si="21"/>
        <v>PENDENT-SILS P-GOD</v>
      </c>
    </row>
    <row r="1413" spans="1:11" ht="15" customHeight="1" x14ac:dyDescent="0.25">
      <c r="A1413" s="1">
        <v>0</v>
      </c>
      <c r="B1413" s="1"/>
      <c r="C1413" t="s">
        <v>1572</v>
      </c>
      <c r="D1413" t="s">
        <v>1584</v>
      </c>
      <c r="E1413" t="s">
        <v>12</v>
      </c>
      <c r="F1413">
        <v>0</v>
      </c>
      <c r="H1413" t="s">
        <v>647</v>
      </c>
      <c r="I1413">
        <v>0.01</v>
      </c>
      <c r="J1413" t="s">
        <v>20</v>
      </c>
      <c r="K1413" t="str">
        <f t="shared" si="21"/>
        <v>PENDENT-SILS-M PENDENT</v>
      </c>
    </row>
    <row r="1414" spans="1:11" ht="15" customHeight="1" x14ac:dyDescent="0.25">
      <c r="A1414" s="1">
        <v>0</v>
      </c>
      <c r="B1414" s="1"/>
      <c r="C1414" t="s">
        <v>1572</v>
      </c>
      <c r="D1414" t="s">
        <v>1585</v>
      </c>
      <c r="E1414" t="s">
        <v>12</v>
      </c>
      <c r="F1414">
        <v>0</v>
      </c>
      <c r="H1414" t="s">
        <v>647</v>
      </c>
      <c r="I1414">
        <v>0.01</v>
      </c>
      <c r="J1414" t="s">
        <v>20</v>
      </c>
      <c r="K1414" t="str">
        <f t="shared" si="21"/>
        <v>PENDENT-SILS-P GOD-(CD)</v>
      </c>
    </row>
    <row r="1415" spans="1:11" ht="15" customHeight="1" x14ac:dyDescent="0.25">
      <c r="A1415" s="1">
        <v>0</v>
      </c>
      <c r="B1415" s="1"/>
      <c r="C1415" t="s">
        <v>1572</v>
      </c>
      <c r="D1415" t="s">
        <v>1459</v>
      </c>
      <c r="E1415" t="s">
        <v>12</v>
      </c>
      <c r="F1415">
        <v>0</v>
      </c>
      <c r="H1415" t="s">
        <v>647</v>
      </c>
      <c r="I1415">
        <v>0.01</v>
      </c>
      <c r="J1415" t="s">
        <v>20</v>
      </c>
      <c r="K1415" t="str">
        <f t="shared" si="21"/>
        <v>PENDENT-SILTAIET</v>
      </c>
    </row>
    <row r="1416" spans="1:11" ht="15" customHeight="1" x14ac:dyDescent="0.25">
      <c r="A1416" s="1">
        <v>5</v>
      </c>
      <c r="B1416" s="1"/>
      <c r="C1416" t="s">
        <v>74</v>
      </c>
      <c r="D1416" t="s">
        <v>1586</v>
      </c>
      <c r="E1416" t="s">
        <v>685</v>
      </c>
      <c r="F1416">
        <v>40</v>
      </c>
      <c r="H1416" t="s">
        <v>647</v>
      </c>
      <c r="I1416">
        <v>0</v>
      </c>
      <c r="J1416" t="s">
        <v>10</v>
      </c>
      <c r="K1416" t="str">
        <f t="shared" si="21"/>
        <v>PHASE-SILADJUST PHASE</v>
      </c>
    </row>
    <row r="1417" spans="1:11" ht="15" customHeight="1" x14ac:dyDescent="0.25">
      <c r="A1417" s="1">
        <v>5</v>
      </c>
      <c r="B1417" s="1"/>
      <c r="C1417" t="s">
        <v>74</v>
      </c>
      <c r="D1417" t="s">
        <v>1587</v>
      </c>
      <c r="E1417" t="s">
        <v>937</v>
      </c>
      <c r="F1417">
        <v>25</v>
      </c>
      <c r="H1417" t="s">
        <v>647</v>
      </c>
      <c r="I1417">
        <v>0</v>
      </c>
      <c r="J1417" t="s">
        <v>10</v>
      </c>
      <c r="K1417" t="str">
        <f t="shared" ref="K1417:K1480" si="22">C1417&amp;D1417</f>
        <v>PHASE-SILGhungaru Phasa</v>
      </c>
    </row>
    <row r="1418" spans="1:11" ht="15" customHeight="1" x14ac:dyDescent="0.25">
      <c r="A1418" s="1">
        <v>5</v>
      </c>
      <c r="B1418" s="1"/>
      <c r="C1418" t="s">
        <v>74</v>
      </c>
      <c r="D1418" t="s">
        <v>1588</v>
      </c>
      <c r="E1418" t="s">
        <v>895</v>
      </c>
      <c r="F1418">
        <v>30</v>
      </c>
      <c r="H1418" t="s">
        <v>647</v>
      </c>
      <c r="I1418">
        <v>0</v>
      </c>
      <c r="J1418" t="s">
        <v>10</v>
      </c>
      <c r="K1418" t="str">
        <f t="shared" si="22"/>
        <v>PHASE-SILM PHASE</v>
      </c>
    </row>
    <row r="1419" spans="1:11" ht="15" customHeight="1" x14ac:dyDescent="0.25">
      <c r="A1419" s="1">
        <v>5</v>
      </c>
      <c r="B1419" s="1"/>
      <c r="C1419" t="s">
        <v>74</v>
      </c>
      <c r="D1419" t="s">
        <v>1589</v>
      </c>
      <c r="E1419" t="s">
        <v>937</v>
      </c>
      <c r="F1419">
        <v>25</v>
      </c>
      <c r="H1419" t="s">
        <v>647</v>
      </c>
      <c r="I1419">
        <v>0</v>
      </c>
      <c r="J1419" t="s">
        <v>10</v>
      </c>
      <c r="K1419" t="str">
        <f t="shared" si="22"/>
        <v>PHASE-SILPhase 60 %</v>
      </c>
    </row>
    <row r="1420" spans="1:11" ht="15" customHeight="1" x14ac:dyDescent="0.25">
      <c r="A1420" s="1">
        <v>5</v>
      </c>
      <c r="B1420" s="1"/>
      <c r="C1420" t="s">
        <v>74</v>
      </c>
      <c r="D1420" t="s">
        <v>1590</v>
      </c>
      <c r="E1420" t="s">
        <v>937</v>
      </c>
      <c r="F1420">
        <v>25</v>
      </c>
      <c r="H1420" t="s">
        <v>647</v>
      </c>
      <c r="I1420">
        <v>0</v>
      </c>
      <c r="J1420" t="s">
        <v>10</v>
      </c>
      <c r="K1420" t="str">
        <f t="shared" si="22"/>
        <v>PHASE-SILPHASE 65 %</v>
      </c>
    </row>
    <row r="1421" spans="1:11" ht="15" customHeight="1" x14ac:dyDescent="0.25">
      <c r="A1421" s="1">
        <v>5</v>
      </c>
      <c r="B1421" s="1"/>
      <c r="C1421" t="s">
        <v>74</v>
      </c>
      <c r="D1421" t="s">
        <v>75</v>
      </c>
      <c r="E1421" t="s">
        <v>937</v>
      </c>
      <c r="F1421">
        <v>25</v>
      </c>
      <c r="H1421" t="s">
        <v>647</v>
      </c>
      <c r="I1421">
        <v>0</v>
      </c>
      <c r="J1421" t="s">
        <v>10</v>
      </c>
      <c r="K1421" t="str">
        <f t="shared" si="22"/>
        <v>PHASE-SILPhase 70 %</v>
      </c>
    </row>
    <row r="1422" spans="1:11" ht="15" customHeight="1" x14ac:dyDescent="0.25">
      <c r="A1422" s="1">
        <v>5</v>
      </c>
      <c r="B1422" s="1"/>
      <c r="C1422" t="s">
        <v>158</v>
      </c>
      <c r="D1422" t="s">
        <v>1591</v>
      </c>
      <c r="E1422" t="s">
        <v>1592</v>
      </c>
      <c r="F1422">
        <v>103</v>
      </c>
      <c r="H1422" t="s">
        <v>647</v>
      </c>
      <c r="I1422">
        <v>0</v>
      </c>
      <c r="J1422" t="s">
        <v>10</v>
      </c>
      <c r="K1422" t="str">
        <f t="shared" si="22"/>
        <v>POKALMURTI-SIL99.9 NAYMURTI</v>
      </c>
    </row>
    <row r="1423" spans="1:11" ht="15" customHeight="1" x14ac:dyDescent="0.25">
      <c r="A1423" s="1">
        <v>5</v>
      </c>
      <c r="B1423" s="1"/>
      <c r="C1423" t="s">
        <v>158</v>
      </c>
      <c r="D1423" t="s">
        <v>1593</v>
      </c>
      <c r="E1423" t="s">
        <v>1592</v>
      </c>
      <c r="F1423">
        <v>103</v>
      </c>
      <c r="H1423" t="s">
        <v>647</v>
      </c>
      <c r="I1423">
        <v>0</v>
      </c>
      <c r="J1423" t="s">
        <v>10</v>
      </c>
      <c r="K1423" t="str">
        <f t="shared" si="22"/>
        <v>POKALMURTI-SIL99.9 R Balkrishna</v>
      </c>
    </row>
    <row r="1424" spans="1:11" ht="15" customHeight="1" x14ac:dyDescent="0.25">
      <c r="A1424" s="1">
        <v>5</v>
      </c>
      <c r="B1424" s="1"/>
      <c r="C1424" t="s">
        <v>158</v>
      </c>
      <c r="D1424" t="s">
        <v>1594</v>
      </c>
      <c r="E1424" t="s">
        <v>1592</v>
      </c>
      <c r="F1424">
        <v>103</v>
      </c>
      <c r="H1424" t="s">
        <v>647</v>
      </c>
      <c r="I1424">
        <v>0</v>
      </c>
      <c r="J1424" t="s">
        <v>10</v>
      </c>
      <c r="K1424" t="str">
        <f t="shared" si="22"/>
        <v>POKALMURTI-SIL99.9 R DURGA</v>
      </c>
    </row>
    <row r="1425" spans="1:11" ht="15" customHeight="1" x14ac:dyDescent="0.25">
      <c r="A1425" s="1">
        <v>5</v>
      </c>
      <c r="B1425" s="1"/>
      <c r="C1425" t="s">
        <v>158</v>
      </c>
      <c r="D1425" t="s">
        <v>1595</v>
      </c>
      <c r="E1425" t="s">
        <v>1592</v>
      </c>
      <c r="F1425">
        <v>103</v>
      </c>
      <c r="H1425" t="s">
        <v>647</v>
      </c>
      <c r="I1425">
        <v>0</v>
      </c>
      <c r="J1425" t="s">
        <v>10</v>
      </c>
      <c r="K1425" t="str">
        <f t="shared" si="22"/>
        <v>POKALMURTI-SIL99.9 R GANPATI</v>
      </c>
    </row>
    <row r="1426" spans="1:11" ht="15" customHeight="1" x14ac:dyDescent="0.25">
      <c r="A1426" s="1">
        <v>5</v>
      </c>
      <c r="B1426" s="1"/>
      <c r="C1426" t="s">
        <v>158</v>
      </c>
      <c r="D1426" t="s">
        <v>1596</v>
      </c>
      <c r="E1426" t="s">
        <v>1592</v>
      </c>
      <c r="F1426">
        <v>103</v>
      </c>
      <c r="H1426" t="s">
        <v>647</v>
      </c>
      <c r="I1426">
        <v>0</v>
      </c>
      <c r="J1426" t="s">
        <v>10</v>
      </c>
      <c r="K1426" t="str">
        <f t="shared" si="22"/>
        <v>POKALMURTI-SIL99.9 R GANPATI NARAL</v>
      </c>
    </row>
    <row r="1427" spans="1:11" ht="15" customHeight="1" x14ac:dyDescent="0.25">
      <c r="A1427" s="1">
        <v>5</v>
      </c>
      <c r="B1427" s="1"/>
      <c r="C1427" t="s">
        <v>158</v>
      </c>
      <c r="D1427" t="s">
        <v>1597</v>
      </c>
      <c r="E1427" t="s">
        <v>1592</v>
      </c>
      <c r="F1427">
        <v>103</v>
      </c>
      <c r="H1427" t="s">
        <v>647</v>
      </c>
      <c r="I1427">
        <v>0</v>
      </c>
      <c r="J1427" t="s">
        <v>10</v>
      </c>
      <c r="K1427" t="str">
        <f t="shared" si="22"/>
        <v>POKALMURTI-SIL99.9 R KAMALATIL LAKSHMI</v>
      </c>
    </row>
    <row r="1428" spans="1:11" ht="15" customHeight="1" x14ac:dyDescent="0.25">
      <c r="A1428" s="1">
        <v>5</v>
      </c>
      <c r="B1428" s="1"/>
      <c r="C1428" t="s">
        <v>158</v>
      </c>
      <c r="D1428" t="s">
        <v>1598</v>
      </c>
      <c r="E1428" t="s">
        <v>1592</v>
      </c>
      <c r="F1428">
        <v>103</v>
      </c>
      <c r="H1428" t="s">
        <v>647</v>
      </c>
      <c r="I1428">
        <v>0</v>
      </c>
      <c r="J1428" t="s">
        <v>10</v>
      </c>
      <c r="K1428" t="str">
        <f t="shared" si="22"/>
        <v>POKALMURTI-SIL99.9.R HANUMAN</v>
      </c>
    </row>
    <row r="1429" spans="1:11" ht="15" customHeight="1" x14ac:dyDescent="0.25">
      <c r="A1429" s="1">
        <v>5</v>
      </c>
      <c r="B1429" s="1"/>
      <c r="C1429" t="s">
        <v>158</v>
      </c>
      <c r="D1429" t="s">
        <v>186</v>
      </c>
      <c r="E1429" t="s">
        <v>895</v>
      </c>
      <c r="F1429">
        <v>30</v>
      </c>
      <c r="H1429" t="s">
        <v>647</v>
      </c>
      <c r="I1429">
        <v>0</v>
      </c>
      <c r="J1429" t="s">
        <v>10</v>
      </c>
      <c r="K1429" t="str">
        <f t="shared" si="22"/>
        <v>POKALMURTI-SILAnnapurna</v>
      </c>
    </row>
    <row r="1430" spans="1:11" ht="15" customHeight="1" x14ac:dyDescent="0.25">
      <c r="A1430" s="1">
        <v>5</v>
      </c>
      <c r="B1430" s="1"/>
      <c r="C1430" t="s">
        <v>158</v>
      </c>
      <c r="D1430" t="s">
        <v>1599</v>
      </c>
      <c r="E1430" t="s">
        <v>685</v>
      </c>
      <c r="F1430">
        <v>40</v>
      </c>
      <c r="H1430" t="s">
        <v>647</v>
      </c>
      <c r="I1430">
        <v>0</v>
      </c>
      <c r="J1430" t="s">
        <v>10</v>
      </c>
      <c r="K1430" t="str">
        <f t="shared" si="22"/>
        <v>POKALMURTI-SILASHTALAXMI</v>
      </c>
    </row>
    <row r="1431" spans="1:11" ht="15" customHeight="1" x14ac:dyDescent="0.25">
      <c r="A1431" s="1">
        <v>5</v>
      </c>
      <c r="B1431" s="1"/>
      <c r="C1431" t="s">
        <v>158</v>
      </c>
      <c r="D1431" t="s">
        <v>256</v>
      </c>
      <c r="E1431" t="s">
        <v>895</v>
      </c>
      <c r="F1431">
        <v>30</v>
      </c>
      <c r="H1431" t="s">
        <v>647</v>
      </c>
      <c r="I1431">
        <v>0</v>
      </c>
      <c r="J1431" t="s">
        <v>10</v>
      </c>
      <c r="K1431" t="str">
        <f t="shared" si="22"/>
        <v>POKALMURTI-SILBalkrishna</v>
      </c>
    </row>
    <row r="1432" spans="1:11" ht="15" customHeight="1" x14ac:dyDescent="0.25">
      <c r="A1432" s="1">
        <v>5</v>
      </c>
      <c r="B1432" s="1"/>
      <c r="C1432" t="s">
        <v>158</v>
      </c>
      <c r="D1432" t="s">
        <v>159</v>
      </c>
      <c r="E1432" t="s">
        <v>895</v>
      </c>
      <c r="F1432">
        <v>30</v>
      </c>
      <c r="H1432" t="s">
        <v>647</v>
      </c>
      <c r="I1432">
        <v>0</v>
      </c>
      <c r="J1432" t="s">
        <v>10</v>
      </c>
      <c r="K1432" t="str">
        <f t="shared" si="22"/>
        <v>POKALMURTI-SILDagaduseth Ganpati</v>
      </c>
    </row>
    <row r="1433" spans="1:11" ht="15" customHeight="1" x14ac:dyDescent="0.25">
      <c r="A1433" s="1">
        <v>5</v>
      </c>
      <c r="B1433" s="1"/>
      <c r="C1433" t="s">
        <v>158</v>
      </c>
      <c r="D1433" t="s">
        <v>261</v>
      </c>
      <c r="E1433" t="s">
        <v>895</v>
      </c>
      <c r="F1433">
        <v>30</v>
      </c>
      <c r="H1433" t="s">
        <v>647</v>
      </c>
      <c r="I1433">
        <v>0</v>
      </c>
      <c r="J1433" t="s">
        <v>10</v>
      </c>
      <c r="K1433" t="str">
        <f t="shared" si="22"/>
        <v>POKALMURTI-SILDatta</v>
      </c>
    </row>
    <row r="1434" spans="1:11" ht="15" customHeight="1" x14ac:dyDescent="0.25">
      <c r="A1434" s="1">
        <v>5</v>
      </c>
      <c r="B1434" s="1"/>
      <c r="C1434" t="s">
        <v>158</v>
      </c>
      <c r="D1434" t="s">
        <v>250</v>
      </c>
      <c r="E1434" t="s">
        <v>895</v>
      </c>
      <c r="F1434">
        <v>30</v>
      </c>
      <c r="H1434" t="s">
        <v>647</v>
      </c>
      <c r="I1434">
        <v>0</v>
      </c>
      <c r="J1434" t="s">
        <v>10</v>
      </c>
      <c r="K1434" t="str">
        <f t="shared" si="22"/>
        <v>POKALMURTI-SILDatta Gai</v>
      </c>
    </row>
    <row r="1435" spans="1:11" ht="15" customHeight="1" x14ac:dyDescent="0.25">
      <c r="A1435" s="1">
        <v>5</v>
      </c>
      <c r="B1435" s="1"/>
      <c r="C1435" t="s">
        <v>158</v>
      </c>
      <c r="D1435" t="s">
        <v>608</v>
      </c>
      <c r="E1435" t="s">
        <v>731</v>
      </c>
      <c r="F1435">
        <v>55</v>
      </c>
      <c r="H1435" t="s">
        <v>647</v>
      </c>
      <c r="I1435">
        <v>0</v>
      </c>
      <c r="J1435" t="s">
        <v>10</v>
      </c>
      <c r="K1435" t="str">
        <f t="shared" si="22"/>
        <v>POKALMURTI-SILDIE CUTTING (CD)</v>
      </c>
    </row>
    <row r="1436" spans="1:11" ht="15" customHeight="1" x14ac:dyDescent="0.25">
      <c r="A1436" s="1">
        <v>5</v>
      </c>
      <c r="B1436" s="1"/>
      <c r="C1436" t="s">
        <v>158</v>
      </c>
      <c r="D1436" t="s">
        <v>1600</v>
      </c>
      <c r="E1436" t="s">
        <v>702</v>
      </c>
      <c r="F1436">
        <v>32</v>
      </c>
      <c r="H1436" t="s">
        <v>647</v>
      </c>
      <c r="I1436">
        <v>0</v>
      </c>
      <c r="J1436" t="s">
        <v>10</v>
      </c>
      <c r="K1436" t="str">
        <f t="shared" si="22"/>
        <v>POKALMURTI-SILDOG</v>
      </c>
    </row>
    <row r="1437" spans="1:11" ht="15" customHeight="1" x14ac:dyDescent="0.25">
      <c r="A1437" s="1">
        <v>5</v>
      </c>
      <c r="B1437" s="1"/>
      <c r="C1437" t="s">
        <v>158</v>
      </c>
      <c r="D1437" t="s">
        <v>902</v>
      </c>
      <c r="E1437" t="s">
        <v>896</v>
      </c>
      <c r="F1437">
        <v>28</v>
      </c>
      <c r="H1437" t="s">
        <v>647</v>
      </c>
      <c r="I1437">
        <v>0</v>
      </c>
      <c r="J1437" t="s">
        <v>10</v>
      </c>
      <c r="K1437" t="str">
        <f t="shared" si="22"/>
        <v>POKALMURTI-SILDurga Mata</v>
      </c>
    </row>
    <row r="1438" spans="1:11" ht="15" customHeight="1" x14ac:dyDescent="0.25">
      <c r="A1438" s="1">
        <v>5</v>
      </c>
      <c r="B1438" s="1"/>
      <c r="C1438" t="s">
        <v>158</v>
      </c>
      <c r="D1438" t="s">
        <v>1601</v>
      </c>
      <c r="E1438" t="s">
        <v>896</v>
      </c>
      <c r="F1438">
        <v>28</v>
      </c>
      <c r="H1438" t="s">
        <v>647</v>
      </c>
      <c r="I1438">
        <v>0</v>
      </c>
      <c r="J1438" t="s">
        <v>10</v>
      </c>
      <c r="K1438" t="str">
        <f t="shared" si="22"/>
        <v>POKALMURTI-SILDynaneshwar Maharaj</v>
      </c>
    </row>
    <row r="1439" spans="1:11" ht="15" customHeight="1" x14ac:dyDescent="0.25">
      <c r="A1439" s="1">
        <v>5</v>
      </c>
      <c r="B1439" s="1"/>
      <c r="C1439" t="s">
        <v>158</v>
      </c>
      <c r="D1439" t="s">
        <v>257</v>
      </c>
      <c r="E1439" t="s">
        <v>654</v>
      </c>
      <c r="F1439">
        <v>35</v>
      </c>
      <c r="H1439" t="s">
        <v>647</v>
      </c>
      <c r="I1439">
        <v>0</v>
      </c>
      <c r="J1439" t="s">
        <v>10</v>
      </c>
      <c r="K1439" t="str">
        <f t="shared" si="22"/>
        <v>POKALMURTI-SILGaay Vasaru</v>
      </c>
    </row>
    <row r="1440" spans="1:11" ht="15" customHeight="1" x14ac:dyDescent="0.25">
      <c r="A1440" s="1">
        <v>5</v>
      </c>
      <c r="B1440" s="1"/>
      <c r="C1440" t="s">
        <v>158</v>
      </c>
      <c r="D1440" t="s">
        <v>903</v>
      </c>
      <c r="E1440" t="s">
        <v>895</v>
      </c>
      <c r="F1440">
        <v>30</v>
      </c>
      <c r="H1440" t="s">
        <v>647</v>
      </c>
      <c r="I1440">
        <v>0</v>
      </c>
      <c r="J1440" t="s">
        <v>10</v>
      </c>
      <c r="K1440" t="str">
        <f t="shared" si="22"/>
        <v>POKALMURTI-SILGajanan Maharaj</v>
      </c>
    </row>
    <row r="1441" spans="1:11" ht="15" customHeight="1" x14ac:dyDescent="0.25">
      <c r="A1441" s="1">
        <v>5</v>
      </c>
      <c r="B1441" s="1"/>
      <c r="C1441" t="s">
        <v>158</v>
      </c>
      <c r="D1441" t="s">
        <v>316</v>
      </c>
      <c r="E1441" t="s">
        <v>702</v>
      </c>
      <c r="F1441">
        <v>32</v>
      </c>
      <c r="H1441" t="s">
        <v>647</v>
      </c>
      <c r="I1441">
        <v>0</v>
      </c>
      <c r="J1441" t="s">
        <v>10</v>
      </c>
      <c r="K1441" t="str">
        <f t="shared" si="22"/>
        <v>POKALMURTI-SILGAJANT LAKSHMI</v>
      </c>
    </row>
    <row r="1442" spans="1:11" ht="15" customHeight="1" x14ac:dyDescent="0.25">
      <c r="A1442" s="1">
        <v>5</v>
      </c>
      <c r="B1442" s="1"/>
      <c r="C1442" t="s">
        <v>158</v>
      </c>
      <c r="D1442" t="s">
        <v>90</v>
      </c>
      <c r="E1442" t="s">
        <v>895</v>
      </c>
      <c r="F1442">
        <v>30</v>
      </c>
      <c r="H1442" t="s">
        <v>647</v>
      </c>
      <c r="I1442">
        <v>0</v>
      </c>
      <c r="J1442" t="s">
        <v>10</v>
      </c>
      <c r="K1442" t="str">
        <f t="shared" si="22"/>
        <v>POKALMURTI-SILGanpati</v>
      </c>
    </row>
    <row r="1443" spans="1:11" ht="15" customHeight="1" x14ac:dyDescent="0.25">
      <c r="A1443" s="1">
        <v>5</v>
      </c>
      <c r="B1443" s="1"/>
      <c r="C1443" t="s">
        <v>158</v>
      </c>
      <c r="D1443" t="s">
        <v>1602</v>
      </c>
      <c r="E1443" t="s">
        <v>896</v>
      </c>
      <c r="F1443">
        <v>28</v>
      </c>
      <c r="H1443" t="s">
        <v>647</v>
      </c>
      <c r="I1443">
        <v>0</v>
      </c>
      <c r="J1443" t="s">
        <v>10</v>
      </c>
      <c r="K1443" t="str">
        <f t="shared" si="22"/>
        <v>POKALMURTI-SILGAUTAM BUDDHA</v>
      </c>
    </row>
    <row r="1444" spans="1:11" ht="15" customHeight="1" x14ac:dyDescent="0.25">
      <c r="A1444" s="1">
        <v>5</v>
      </c>
      <c r="B1444" s="1"/>
      <c r="C1444" t="s">
        <v>158</v>
      </c>
      <c r="D1444" t="s">
        <v>258</v>
      </c>
      <c r="E1444" t="s">
        <v>654</v>
      </c>
      <c r="F1444">
        <v>35</v>
      </c>
      <c r="H1444" t="s">
        <v>647</v>
      </c>
      <c r="I1444">
        <v>0</v>
      </c>
      <c r="J1444" t="s">
        <v>10</v>
      </c>
      <c r="K1444" t="str">
        <f t="shared" si="22"/>
        <v>POKALMURTI-SILGhoda</v>
      </c>
    </row>
    <row r="1445" spans="1:11" ht="15" customHeight="1" x14ac:dyDescent="0.25">
      <c r="A1445" s="1">
        <v>5</v>
      </c>
      <c r="B1445" s="1"/>
      <c r="C1445" t="s">
        <v>158</v>
      </c>
      <c r="D1445" t="s">
        <v>304</v>
      </c>
      <c r="E1445" t="s">
        <v>895</v>
      </c>
      <c r="F1445">
        <v>30</v>
      </c>
      <c r="H1445" t="s">
        <v>647</v>
      </c>
      <c r="I1445">
        <v>0</v>
      </c>
      <c r="J1445" t="s">
        <v>10</v>
      </c>
      <c r="K1445" t="str">
        <f t="shared" si="22"/>
        <v>POKALMURTI-SILGondawalekar Maharaj</v>
      </c>
    </row>
    <row r="1446" spans="1:11" ht="15" customHeight="1" x14ac:dyDescent="0.25">
      <c r="A1446" s="1">
        <v>5</v>
      </c>
      <c r="B1446" s="1"/>
      <c r="C1446" t="s">
        <v>158</v>
      </c>
      <c r="D1446" t="s">
        <v>307</v>
      </c>
      <c r="E1446" t="s">
        <v>895</v>
      </c>
      <c r="F1446">
        <v>30</v>
      </c>
      <c r="H1446" t="s">
        <v>647</v>
      </c>
      <c r="I1446">
        <v>0</v>
      </c>
      <c r="J1446" t="s">
        <v>10</v>
      </c>
      <c r="K1446" t="str">
        <f t="shared" si="22"/>
        <v>POKALMURTI-SILHanuman</v>
      </c>
    </row>
    <row r="1447" spans="1:11" ht="15" customHeight="1" x14ac:dyDescent="0.25">
      <c r="A1447" s="1">
        <v>5</v>
      </c>
      <c r="B1447" s="1"/>
      <c r="C1447" t="s">
        <v>158</v>
      </c>
      <c r="D1447" t="s">
        <v>1603</v>
      </c>
      <c r="E1447" t="s">
        <v>1031</v>
      </c>
      <c r="F1447">
        <v>42</v>
      </c>
      <c r="H1447" t="s">
        <v>647</v>
      </c>
      <c r="I1447">
        <v>0</v>
      </c>
      <c r="J1447" t="s">
        <v>10</v>
      </c>
      <c r="K1447" t="str">
        <f t="shared" si="22"/>
        <v>POKALMURTI-SILHatti</v>
      </c>
    </row>
    <row r="1448" spans="1:11" ht="15" customHeight="1" x14ac:dyDescent="0.25">
      <c r="A1448" s="1">
        <v>5</v>
      </c>
      <c r="B1448" s="1"/>
      <c r="C1448" t="s">
        <v>158</v>
      </c>
      <c r="D1448" t="s">
        <v>1604</v>
      </c>
      <c r="E1448" t="s">
        <v>685</v>
      </c>
      <c r="F1448">
        <v>40</v>
      </c>
      <c r="H1448" t="s">
        <v>647</v>
      </c>
      <c r="I1448">
        <v>0</v>
      </c>
      <c r="J1448" t="s">
        <v>10</v>
      </c>
      <c r="K1448" t="str">
        <f t="shared" si="22"/>
        <v>POKALMURTI-SILHATTI-ANTIQUE</v>
      </c>
    </row>
    <row r="1449" spans="1:11" ht="15" customHeight="1" x14ac:dyDescent="0.25">
      <c r="A1449" s="1">
        <v>5</v>
      </c>
      <c r="B1449" s="1"/>
      <c r="C1449" t="s">
        <v>158</v>
      </c>
      <c r="D1449" t="s">
        <v>1605</v>
      </c>
      <c r="E1449" t="s">
        <v>702</v>
      </c>
      <c r="F1449">
        <v>32</v>
      </c>
      <c r="H1449" t="s">
        <v>647</v>
      </c>
      <c r="I1449">
        <v>0</v>
      </c>
      <c r="J1449" t="s">
        <v>10</v>
      </c>
      <c r="K1449" t="str">
        <f t="shared" si="22"/>
        <v>POKALMURTI-SILJOTIBA</v>
      </c>
    </row>
    <row r="1450" spans="1:11" ht="15" customHeight="1" x14ac:dyDescent="0.25">
      <c r="A1450" s="1">
        <v>5</v>
      </c>
      <c r="B1450" s="1"/>
      <c r="C1450" t="s">
        <v>158</v>
      </c>
      <c r="D1450" t="s">
        <v>255</v>
      </c>
      <c r="E1450" t="s">
        <v>977</v>
      </c>
      <c r="F1450">
        <v>31</v>
      </c>
      <c r="H1450" t="s">
        <v>647</v>
      </c>
      <c r="I1450">
        <v>0</v>
      </c>
      <c r="J1450" t="s">
        <v>10</v>
      </c>
      <c r="K1450" t="str">
        <f t="shared" si="22"/>
        <v>POKALMURTI-SILKamalatil Lakshmi</v>
      </c>
    </row>
    <row r="1451" spans="1:11" ht="15" customHeight="1" x14ac:dyDescent="0.25">
      <c r="A1451" s="1">
        <v>5</v>
      </c>
      <c r="B1451" s="1"/>
      <c r="C1451" t="s">
        <v>158</v>
      </c>
      <c r="D1451" t="s">
        <v>49</v>
      </c>
      <c r="E1451" t="s">
        <v>977</v>
      </c>
      <c r="F1451">
        <v>31</v>
      </c>
      <c r="H1451" t="s">
        <v>647</v>
      </c>
      <c r="I1451">
        <v>0</v>
      </c>
      <c r="J1451" t="s">
        <v>10</v>
      </c>
      <c r="K1451" t="str">
        <f t="shared" si="22"/>
        <v>POKALMURTI-SILKASAV</v>
      </c>
    </row>
    <row r="1452" spans="1:11" ht="15" customHeight="1" x14ac:dyDescent="0.25">
      <c r="A1452" s="1">
        <v>5</v>
      </c>
      <c r="B1452" s="1"/>
      <c r="C1452" t="s">
        <v>158</v>
      </c>
      <c r="D1452" t="s">
        <v>174</v>
      </c>
      <c r="E1452" t="s">
        <v>895</v>
      </c>
      <c r="F1452">
        <v>30</v>
      </c>
      <c r="H1452" t="s">
        <v>647</v>
      </c>
      <c r="I1452">
        <v>0</v>
      </c>
      <c r="J1452" t="s">
        <v>10</v>
      </c>
      <c r="K1452" t="str">
        <f t="shared" si="22"/>
        <v>POKALMURTI-SILKhandoba</v>
      </c>
    </row>
    <row r="1453" spans="1:11" ht="15" customHeight="1" x14ac:dyDescent="0.25">
      <c r="A1453" s="1">
        <v>5</v>
      </c>
      <c r="B1453" s="1"/>
      <c r="C1453" t="s">
        <v>158</v>
      </c>
      <c r="D1453" t="s">
        <v>1606</v>
      </c>
      <c r="E1453" t="s">
        <v>702</v>
      </c>
      <c r="F1453">
        <v>32</v>
      </c>
      <c r="H1453" t="s">
        <v>647</v>
      </c>
      <c r="I1453">
        <v>0</v>
      </c>
      <c r="J1453" t="s">
        <v>10</v>
      </c>
      <c r="K1453" t="str">
        <f t="shared" si="22"/>
        <v>POKALMURTI-SILKolhapurchi Mahalaximi</v>
      </c>
    </row>
    <row r="1454" spans="1:11" ht="15" customHeight="1" x14ac:dyDescent="0.25">
      <c r="A1454" s="1">
        <v>5</v>
      </c>
      <c r="B1454" s="1"/>
      <c r="C1454" t="s">
        <v>158</v>
      </c>
      <c r="D1454" t="s">
        <v>1607</v>
      </c>
      <c r="E1454" t="s">
        <v>702</v>
      </c>
      <c r="F1454">
        <v>32</v>
      </c>
      <c r="H1454" t="s">
        <v>647</v>
      </c>
      <c r="I1454">
        <v>0</v>
      </c>
      <c r="J1454" t="s">
        <v>10</v>
      </c>
      <c r="K1454" t="str">
        <f t="shared" si="22"/>
        <v>POKALMURTI-SILKOMBADA</v>
      </c>
    </row>
    <row r="1455" spans="1:11" ht="15" customHeight="1" x14ac:dyDescent="0.25">
      <c r="A1455" s="1">
        <v>5</v>
      </c>
      <c r="B1455" s="1"/>
      <c r="C1455" t="s">
        <v>158</v>
      </c>
      <c r="D1455" t="s">
        <v>88</v>
      </c>
      <c r="E1455" t="s">
        <v>895</v>
      </c>
      <c r="F1455">
        <v>30</v>
      </c>
      <c r="H1455" t="s">
        <v>647</v>
      </c>
      <c r="I1455">
        <v>0</v>
      </c>
      <c r="J1455" t="s">
        <v>10</v>
      </c>
      <c r="K1455" t="str">
        <f t="shared" si="22"/>
        <v>POKALMURTI-SILKuber</v>
      </c>
    </row>
    <row r="1456" spans="1:11" ht="15" customHeight="1" x14ac:dyDescent="0.25">
      <c r="A1456" s="1">
        <v>5</v>
      </c>
      <c r="B1456" s="1"/>
      <c r="C1456" t="s">
        <v>158</v>
      </c>
      <c r="D1456" t="s">
        <v>303</v>
      </c>
      <c r="E1456" t="s">
        <v>895</v>
      </c>
      <c r="F1456">
        <v>30</v>
      </c>
      <c r="H1456" t="s">
        <v>647</v>
      </c>
      <c r="I1456">
        <v>0</v>
      </c>
      <c r="J1456" t="s">
        <v>10</v>
      </c>
      <c r="K1456" t="str">
        <f t="shared" si="22"/>
        <v>POKALMURTI-SILLakshmi Narayan</v>
      </c>
    </row>
    <row r="1457" spans="1:11" ht="15" customHeight="1" x14ac:dyDescent="0.25">
      <c r="A1457" s="1">
        <v>5</v>
      </c>
      <c r="B1457" s="1"/>
      <c r="C1457" t="s">
        <v>158</v>
      </c>
      <c r="D1457" t="s">
        <v>1608</v>
      </c>
      <c r="E1457" t="s">
        <v>877</v>
      </c>
      <c r="F1457">
        <v>33</v>
      </c>
      <c r="H1457" t="s">
        <v>647</v>
      </c>
      <c r="I1457">
        <v>0</v>
      </c>
      <c r="J1457" t="s">
        <v>10</v>
      </c>
      <c r="K1457" t="str">
        <f t="shared" si="22"/>
        <v>POKALMURTI-SILLaxmi (Stone)</v>
      </c>
    </row>
    <row r="1458" spans="1:11" ht="15" customHeight="1" x14ac:dyDescent="0.25">
      <c r="A1458" s="1">
        <v>5</v>
      </c>
      <c r="B1458" s="1"/>
      <c r="C1458" t="s">
        <v>158</v>
      </c>
      <c r="D1458" t="s">
        <v>300</v>
      </c>
      <c r="E1458" t="s">
        <v>895</v>
      </c>
      <c r="F1458">
        <v>30</v>
      </c>
      <c r="H1458" t="s">
        <v>647</v>
      </c>
      <c r="I1458">
        <v>0</v>
      </c>
      <c r="J1458" t="s">
        <v>10</v>
      </c>
      <c r="K1458" t="str">
        <f t="shared" si="22"/>
        <v>POKALMURTI-SILMahavir Bhagavan</v>
      </c>
    </row>
    <row r="1459" spans="1:11" ht="15" customHeight="1" x14ac:dyDescent="0.25">
      <c r="A1459" s="1">
        <v>5</v>
      </c>
      <c r="B1459" s="1"/>
      <c r="C1459" t="s">
        <v>158</v>
      </c>
      <c r="D1459" t="s">
        <v>1609</v>
      </c>
      <c r="E1459" t="s">
        <v>702</v>
      </c>
      <c r="F1459">
        <v>32</v>
      </c>
      <c r="H1459" t="s">
        <v>647</v>
      </c>
      <c r="I1459">
        <v>0</v>
      </c>
      <c r="J1459" t="s">
        <v>10</v>
      </c>
      <c r="K1459" t="str">
        <f t="shared" si="22"/>
        <v>POKALMURTI-SILMOR</v>
      </c>
    </row>
    <row r="1460" spans="1:11" ht="15" customHeight="1" x14ac:dyDescent="0.25">
      <c r="A1460" s="1">
        <v>5</v>
      </c>
      <c r="B1460" s="1"/>
      <c r="C1460" t="s">
        <v>158</v>
      </c>
      <c r="D1460" t="s">
        <v>263</v>
      </c>
      <c r="E1460" t="s">
        <v>877</v>
      </c>
      <c r="F1460">
        <v>33</v>
      </c>
      <c r="H1460" t="s">
        <v>647</v>
      </c>
      <c r="I1460">
        <v>0</v>
      </c>
      <c r="J1460" t="s">
        <v>10</v>
      </c>
      <c r="K1460" t="str">
        <f t="shared" si="22"/>
        <v>POKALMURTI-SILNaag</v>
      </c>
    </row>
    <row r="1461" spans="1:11" ht="15" customHeight="1" x14ac:dyDescent="0.25">
      <c r="A1461" s="1">
        <v>5</v>
      </c>
      <c r="B1461" s="1"/>
      <c r="C1461" t="s">
        <v>158</v>
      </c>
      <c r="D1461" t="s">
        <v>251</v>
      </c>
      <c r="E1461" t="s">
        <v>877</v>
      </c>
      <c r="F1461">
        <v>33</v>
      </c>
      <c r="H1461" t="s">
        <v>647</v>
      </c>
      <c r="I1461">
        <v>0</v>
      </c>
      <c r="J1461" t="s">
        <v>10</v>
      </c>
      <c r="K1461" t="str">
        <f t="shared" si="22"/>
        <v>POKALMURTI-SILNandi</v>
      </c>
    </row>
    <row r="1462" spans="1:11" ht="15" customHeight="1" x14ac:dyDescent="0.25">
      <c r="A1462" s="1">
        <v>5</v>
      </c>
      <c r="B1462" s="1"/>
      <c r="C1462" t="s">
        <v>158</v>
      </c>
      <c r="D1462" t="s">
        <v>1610</v>
      </c>
      <c r="E1462" t="s">
        <v>896</v>
      </c>
      <c r="F1462">
        <v>28</v>
      </c>
      <c r="H1462" t="s">
        <v>647</v>
      </c>
      <c r="I1462">
        <v>0</v>
      </c>
      <c r="J1462" t="s">
        <v>10</v>
      </c>
      <c r="K1462" t="str">
        <f t="shared" si="22"/>
        <v>POKALMURTI-SILOther (Pokalmurti)</v>
      </c>
    </row>
    <row r="1463" spans="1:11" ht="15" customHeight="1" x14ac:dyDescent="0.25">
      <c r="A1463" s="1">
        <v>5</v>
      </c>
      <c r="B1463" s="1"/>
      <c r="C1463" t="s">
        <v>158</v>
      </c>
      <c r="D1463" t="s">
        <v>1611</v>
      </c>
      <c r="E1463" t="s">
        <v>896</v>
      </c>
      <c r="F1463">
        <v>28</v>
      </c>
      <c r="H1463" t="s">
        <v>647</v>
      </c>
      <c r="I1463">
        <v>0</v>
      </c>
      <c r="J1463" t="s">
        <v>10</v>
      </c>
      <c r="K1463" t="str">
        <f t="shared" si="22"/>
        <v>POKALMURTI-SILParshwanath Bhagwan</v>
      </c>
    </row>
    <row r="1464" spans="1:11" ht="15" customHeight="1" x14ac:dyDescent="0.25">
      <c r="A1464" s="1">
        <v>5</v>
      </c>
      <c r="B1464" s="1"/>
      <c r="C1464" t="s">
        <v>158</v>
      </c>
      <c r="D1464" t="s">
        <v>306</v>
      </c>
      <c r="E1464" t="s">
        <v>896</v>
      </c>
      <c r="F1464">
        <v>28</v>
      </c>
      <c r="H1464" t="s">
        <v>647</v>
      </c>
      <c r="I1464">
        <v>0</v>
      </c>
      <c r="J1464" t="s">
        <v>10</v>
      </c>
      <c r="K1464" t="str">
        <f t="shared" si="22"/>
        <v>POKALMURTI-SILPatavaril Lakshmi</v>
      </c>
    </row>
    <row r="1465" spans="1:11" ht="15" customHeight="1" x14ac:dyDescent="0.25">
      <c r="A1465" s="1">
        <v>5</v>
      </c>
      <c r="B1465" s="1"/>
      <c r="C1465" t="s">
        <v>158</v>
      </c>
      <c r="D1465" t="s">
        <v>259</v>
      </c>
      <c r="E1465" t="s">
        <v>877</v>
      </c>
      <c r="F1465">
        <v>33</v>
      </c>
      <c r="H1465" t="s">
        <v>647</v>
      </c>
      <c r="I1465">
        <v>0</v>
      </c>
      <c r="J1465" t="s">
        <v>10</v>
      </c>
      <c r="K1465" t="str">
        <f t="shared" si="22"/>
        <v>POKALMURTI-SILPind</v>
      </c>
    </row>
    <row r="1466" spans="1:11" ht="15" customHeight="1" x14ac:dyDescent="0.25">
      <c r="A1466" s="1">
        <v>5</v>
      </c>
      <c r="B1466" s="1"/>
      <c r="C1466" t="s">
        <v>158</v>
      </c>
      <c r="D1466" t="s">
        <v>1612</v>
      </c>
      <c r="E1466" t="s">
        <v>877</v>
      </c>
      <c r="F1466">
        <v>33</v>
      </c>
      <c r="H1466" t="s">
        <v>647</v>
      </c>
      <c r="I1466">
        <v>0</v>
      </c>
      <c r="J1466" t="s">
        <v>10</v>
      </c>
      <c r="K1466" t="str">
        <f t="shared" si="22"/>
        <v>POKALMURTI-SILPIND (SPATIK)</v>
      </c>
    </row>
    <row r="1467" spans="1:11" ht="15" customHeight="1" x14ac:dyDescent="0.25">
      <c r="A1467" s="1">
        <v>5</v>
      </c>
      <c r="B1467" s="1"/>
      <c r="C1467" t="s">
        <v>158</v>
      </c>
      <c r="D1467" t="s">
        <v>262</v>
      </c>
      <c r="E1467" t="s">
        <v>895</v>
      </c>
      <c r="F1467">
        <v>30</v>
      </c>
      <c r="H1467" t="s">
        <v>647</v>
      </c>
      <c r="I1467">
        <v>0</v>
      </c>
      <c r="J1467" t="s">
        <v>10</v>
      </c>
      <c r="K1467" t="str">
        <f t="shared" si="22"/>
        <v>POKALMURTI-SILRadha Krishna</v>
      </c>
    </row>
    <row r="1468" spans="1:11" ht="15" customHeight="1" x14ac:dyDescent="0.25">
      <c r="A1468" s="1">
        <v>5</v>
      </c>
      <c r="B1468" s="1"/>
      <c r="C1468" t="s">
        <v>158</v>
      </c>
      <c r="D1468" t="s">
        <v>1613</v>
      </c>
      <c r="E1468" t="s">
        <v>895</v>
      </c>
      <c r="F1468">
        <v>30</v>
      </c>
      <c r="H1468" t="s">
        <v>647</v>
      </c>
      <c r="I1468">
        <v>0</v>
      </c>
      <c r="J1468" t="s">
        <v>10</v>
      </c>
      <c r="K1468" t="str">
        <f t="shared" si="22"/>
        <v>POKALMURTI-SILRam Seeta</v>
      </c>
    </row>
    <row r="1469" spans="1:11" ht="15" customHeight="1" x14ac:dyDescent="0.25">
      <c r="A1469" s="1">
        <v>5</v>
      </c>
      <c r="B1469" s="1"/>
      <c r="C1469" t="s">
        <v>158</v>
      </c>
      <c r="D1469" t="s">
        <v>252</v>
      </c>
      <c r="E1469" t="s">
        <v>895</v>
      </c>
      <c r="F1469">
        <v>30</v>
      </c>
      <c r="H1469" t="s">
        <v>647</v>
      </c>
      <c r="I1469">
        <v>0</v>
      </c>
      <c r="J1469" t="s">
        <v>10</v>
      </c>
      <c r="K1469" t="str">
        <f t="shared" si="22"/>
        <v>POKALMURTI-SILSaibaba</v>
      </c>
    </row>
    <row r="1470" spans="1:11" ht="15" customHeight="1" x14ac:dyDescent="0.25">
      <c r="A1470" s="1">
        <v>5</v>
      </c>
      <c r="B1470" s="1"/>
      <c r="C1470" t="s">
        <v>158</v>
      </c>
      <c r="D1470" t="s">
        <v>301</v>
      </c>
      <c r="E1470" t="s">
        <v>895</v>
      </c>
      <c r="F1470">
        <v>30</v>
      </c>
      <c r="H1470" t="s">
        <v>647</v>
      </c>
      <c r="I1470">
        <v>0</v>
      </c>
      <c r="J1470" t="s">
        <v>10</v>
      </c>
      <c r="K1470" t="str">
        <f t="shared" si="22"/>
        <v>POKALMURTI-SILSaraswati</v>
      </c>
    </row>
    <row r="1471" spans="1:11" ht="15" customHeight="1" x14ac:dyDescent="0.25">
      <c r="A1471" s="1">
        <v>5</v>
      </c>
      <c r="B1471" s="1"/>
      <c r="C1471" t="s">
        <v>158</v>
      </c>
      <c r="D1471" t="s">
        <v>192</v>
      </c>
      <c r="E1471" t="s">
        <v>896</v>
      </c>
      <c r="F1471">
        <v>28</v>
      </c>
      <c r="H1471" t="s">
        <v>647</v>
      </c>
      <c r="I1471">
        <v>0</v>
      </c>
      <c r="J1471" t="s">
        <v>10</v>
      </c>
      <c r="K1471" t="str">
        <f t="shared" si="22"/>
        <v>POKALMURTI-SILShankar</v>
      </c>
    </row>
    <row r="1472" spans="1:11" ht="15" customHeight="1" x14ac:dyDescent="0.25">
      <c r="A1472" s="1">
        <v>5</v>
      </c>
      <c r="B1472" s="1"/>
      <c r="C1472" t="s">
        <v>158</v>
      </c>
      <c r="D1472" t="s">
        <v>305</v>
      </c>
      <c r="E1472" t="s">
        <v>895</v>
      </c>
      <c r="F1472">
        <v>30</v>
      </c>
      <c r="H1472" t="s">
        <v>647</v>
      </c>
      <c r="I1472">
        <v>0</v>
      </c>
      <c r="J1472" t="s">
        <v>10</v>
      </c>
      <c r="K1472" t="str">
        <f t="shared" si="22"/>
        <v>POKALMURTI-SILShrikrishna</v>
      </c>
    </row>
    <row r="1473" spans="1:11" ht="15" customHeight="1" x14ac:dyDescent="0.25">
      <c r="A1473" s="1">
        <v>5</v>
      </c>
      <c r="B1473" s="1"/>
      <c r="C1473" t="s">
        <v>158</v>
      </c>
      <c r="D1473" t="s">
        <v>193</v>
      </c>
      <c r="E1473" t="s">
        <v>895</v>
      </c>
      <c r="F1473">
        <v>30</v>
      </c>
      <c r="H1473" t="s">
        <v>647</v>
      </c>
      <c r="I1473">
        <v>0</v>
      </c>
      <c r="J1473" t="s">
        <v>10</v>
      </c>
      <c r="K1473" t="str">
        <f t="shared" si="22"/>
        <v>POKALMURTI-SILSwami Samarth</v>
      </c>
    </row>
    <row r="1474" spans="1:11" ht="15" customHeight="1" x14ac:dyDescent="0.25">
      <c r="A1474" s="1">
        <v>5</v>
      </c>
      <c r="B1474" s="1"/>
      <c r="C1474" t="s">
        <v>158</v>
      </c>
      <c r="D1474" t="s">
        <v>302</v>
      </c>
      <c r="E1474" t="s">
        <v>895</v>
      </c>
      <c r="F1474">
        <v>30</v>
      </c>
      <c r="H1474" t="s">
        <v>647</v>
      </c>
      <c r="I1474">
        <v>0</v>
      </c>
      <c r="J1474" t="s">
        <v>10</v>
      </c>
      <c r="K1474" t="str">
        <f t="shared" si="22"/>
        <v>POKALMURTI-SILTulaja Bhavani</v>
      </c>
    </row>
    <row r="1475" spans="1:11" ht="15" customHeight="1" x14ac:dyDescent="0.25">
      <c r="A1475" s="1">
        <v>5</v>
      </c>
      <c r="B1475" s="1"/>
      <c r="C1475" t="s">
        <v>158</v>
      </c>
      <c r="D1475" t="s">
        <v>260</v>
      </c>
      <c r="E1475" t="s">
        <v>895</v>
      </c>
      <c r="F1475">
        <v>30</v>
      </c>
      <c r="H1475" t="s">
        <v>647</v>
      </c>
      <c r="I1475">
        <v>0</v>
      </c>
      <c r="J1475" t="s">
        <v>10</v>
      </c>
      <c r="K1475" t="str">
        <f t="shared" si="22"/>
        <v>POKALMURTI-SILUbhi Lakshmi</v>
      </c>
    </row>
    <row r="1476" spans="1:11" ht="15" customHeight="1" x14ac:dyDescent="0.25">
      <c r="A1476" s="1">
        <v>5</v>
      </c>
      <c r="B1476" s="1"/>
      <c r="C1476" t="s">
        <v>158</v>
      </c>
      <c r="D1476" t="s">
        <v>481</v>
      </c>
      <c r="E1476" t="s">
        <v>654</v>
      </c>
      <c r="F1476">
        <v>35</v>
      </c>
      <c r="H1476" t="s">
        <v>647</v>
      </c>
      <c r="I1476">
        <v>0</v>
      </c>
      <c r="J1476" t="s">
        <v>10</v>
      </c>
      <c r="K1476" t="str">
        <f t="shared" si="22"/>
        <v>POKALMURTI-SILUndir</v>
      </c>
    </row>
    <row r="1477" spans="1:11" ht="15" customHeight="1" x14ac:dyDescent="0.25">
      <c r="A1477" s="1">
        <v>5</v>
      </c>
      <c r="B1477" s="1"/>
      <c r="C1477" t="s">
        <v>158</v>
      </c>
      <c r="D1477" t="s">
        <v>1614</v>
      </c>
      <c r="E1477" t="s">
        <v>883</v>
      </c>
      <c r="F1477">
        <v>60</v>
      </c>
      <c r="H1477" t="s">
        <v>647</v>
      </c>
      <c r="I1477">
        <v>0</v>
      </c>
      <c r="J1477" t="s">
        <v>10</v>
      </c>
      <c r="K1477" t="str">
        <f t="shared" si="22"/>
        <v>POKALMURTI-SILUndir R</v>
      </c>
    </row>
    <row r="1478" spans="1:11" ht="15" customHeight="1" x14ac:dyDescent="0.25">
      <c r="A1478" s="1">
        <v>5</v>
      </c>
      <c r="B1478" s="1"/>
      <c r="C1478" t="s">
        <v>158</v>
      </c>
      <c r="D1478" t="s">
        <v>253</v>
      </c>
      <c r="E1478" t="s">
        <v>896</v>
      </c>
      <c r="F1478">
        <v>28</v>
      </c>
      <c r="H1478" t="s">
        <v>647</v>
      </c>
      <c r="I1478">
        <v>0</v>
      </c>
      <c r="J1478" t="s">
        <v>10</v>
      </c>
      <c r="K1478" t="str">
        <f t="shared" si="22"/>
        <v>POKALMURTI-SILVishnu</v>
      </c>
    </row>
    <row r="1479" spans="1:11" ht="15" customHeight="1" x14ac:dyDescent="0.25">
      <c r="A1479" s="1">
        <v>5</v>
      </c>
      <c r="B1479" s="1"/>
      <c r="C1479" t="s">
        <v>158</v>
      </c>
      <c r="D1479" t="s">
        <v>254</v>
      </c>
      <c r="E1479" t="s">
        <v>895</v>
      </c>
      <c r="F1479">
        <v>30</v>
      </c>
      <c r="H1479" t="s">
        <v>647</v>
      </c>
      <c r="I1479">
        <v>0</v>
      </c>
      <c r="J1479" t="s">
        <v>10</v>
      </c>
      <c r="K1479" t="str">
        <f t="shared" si="22"/>
        <v>POKALMURTI-SILVitthal Rukmini</v>
      </c>
    </row>
    <row r="1480" spans="1:11" ht="15" customHeight="1" x14ac:dyDescent="0.25">
      <c r="A1480" s="1">
        <v>5</v>
      </c>
      <c r="B1480" s="1"/>
      <c r="C1480" t="s">
        <v>1615</v>
      </c>
      <c r="D1480" t="s">
        <v>1616</v>
      </c>
      <c r="E1480" t="s">
        <v>12</v>
      </c>
      <c r="F1480">
        <v>0</v>
      </c>
      <c r="H1480" t="s">
        <v>647</v>
      </c>
      <c r="I1480">
        <v>0.01</v>
      </c>
      <c r="J1480" t="s">
        <v>20</v>
      </c>
      <c r="K1480" t="str">
        <f t="shared" si="22"/>
        <v>POOJA ITEM MRP-SILSIL PHOOL</v>
      </c>
    </row>
    <row r="1481" spans="1:11" ht="15" customHeight="1" x14ac:dyDescent="0.25">
      <c r="A1481" s="1">
        <v>5</v>
      </c>
      <c r="B1481" s="1"/>
      <c r="C1481" t="s">
        <v>69</v>
      </c>
      <c r="D1481" t="s">
        <v>1617</v>
      </c>
      <c r="E1481" t="s">
        <v>980</v>
      </c>
      <c r="F1481">
        <v>50</v>
      </c>
      <c r="H1481" t="s">
        <v>647</v>
      </c>
      <c r="I1481">
        <v>0</v>
      </c>
      <c r="J1481" t="s">
        <v>10</v>
      </c>
      <c r="K1481" t="str">
        <f t="shared" ref="K1481:K1544" si="23">C1481&amp;D1481</f>
        <v>POOJA ITEMS-SIL92.5 Japmal</v>
      </c>
    </row>
    <row r="1482" spans="1:11" ht="15" customHeight="1" x14ac:dyDescent="0.25">
      <c r="A1482" s="1">
        <v>5</v>
      </c>
      <c r="B1482" s="1"/>
      <c r="C1482" t="s">
        <v>69</v>
      </c>
      <c r="D1482" t="s">
        <v>1618</v>
      </c>
      <c r="E1482" t="s">
        <v>1619</v>
      </c>
      <c r="F1482">
        <v>67</v>
      </c>
      <c r="H1482" t="s">
        <v>647</v>
      </c>
      <c r="I1482">
        <v>0</v>
      </c>
      <c r="J1482" t="s">
        <v>10</v>
      </c>
      <c r="K1482" t="str">
        <f t="shared" si="23"/>
        <v>POOJA ITEMS-SILAkshata</v>
      </c>
    </row>
    <row r="1483" spans="1:11" ht="15" customHeight="1" x14ac:dyDescent="0.25">
      <c r="A1483" s="1">
        <v>5</v>
      </c>
      <c r="B1483" s="1"/>
      <c r="C1483" t="s">
        <v>69</v>
      </c>
      <c r="D1483" t="s">
        <v>1620</v>
      </c>
      <c r="E1483" t="s">
        <v>654</v>
      </c>
      <c r="F1483">
        <v>35</v>
      </c>
      <c r="H1483" t="s">
        <v>647</v>
      </c>
      <c r="I1483">
        <v>0</v>
      </c>
      <c r="J1483" t="s">
        <v>10</v>
      </c>
      <c r="K1483" t="str">
        <f t="shared" si="23"/>
        <v>POOJA ITEMS-SILASTAMANGAL</v>
      </c>
    </row>
    <row r="1484" spans="1:11" ht="15" customHeight="1" x14ac:dyDescent="0.25">
      <c r="A1484" s="1">
        <v>5</v>
      </c>
      <c r="B1484" s="1"/>
      <c r="C1484" t="s">
        <v>69</v>
      </c>
      <c r="D1484" t="s">
        <v>1621</v>
      </c>
      <c r="E1484" t="s">
        <v>1031</v>
      </c>
      <c r="F1484">
        <v>42</v>
      </c>
      <c r="H1484" t="s">
        <v>647</v>
      </c>
      <c r="I1484">
        <v>0</v>
      </c>
      <c r="J1484" t="s">
        <v>10</v>
      </c>
      <c r="K1484" t="str">
        <f t="shared" si="23"/>
        <v>POOJA ITEMS-SILChaurang (Wooden)</v>
      </c>
    </row>
    <row r="1485" spans="1:11" ht="15" customHeight="1" x14ac:dyDescent="0.25">
      <c r="A1485" s="1">
        <v>5</v>
      </c>
      <c r="B1485" s="1"/>
      <c r="C1485" t="s">
        <v>69</v>
      </c>
      <c r="D1485" t="s">
        <v>507</v>
      </c>
      <c r="E1485" t="s">
        <v>702</v>
      </c>
      <c r="F1485">
        <v>32</v>
      </c>
      <c r="H1485" t="s">
        <v>647</v>
      </c>
      <c r="I1485">
        <v>0</v>
      </c>
      <c r="J1485" t="s">
        <v>10</v>
      </c>
      <c r="K1485" t="str">
        <f t="shared" si="23"/>
        <v>POOJA ITEMS-SILChourang</v>
      </c>
    </row>
    <row r="1486" spans="1:11" ht="15" customHeight="1" x14ac:dyDescent="0.25">
      <c r="A1486" s="1">
        <v>5</v>
      </c>
      <c r="B1486" s="1"/>
      <c r="C1486" t="s">
        <v>69</v>
      </c>
      <c r="D1486" t="s">
        <v>1622</v>
      </c>
      <c r="E1486" t="s">
        <v>702</v>
      </c>
      <c r="F1486">
        <v>32</v>
      </c>
      <c r="H1486" t="s">
        <v>647</v>
      </c>
      <c r="I1486">
        <v>0</v>
      </c>
      <c r="J1486" t="s">
        <v>10</v>
      </c>
      <c r="K1486" t="str">
        <f t="shared" si="23"/>
        <v>POOJA ITEMS-SILFAN (JAIN BAJANA)</v>
      </c>
    </row>
    <row r="1487" spans="1:11" ht="15" customHeight="1" x14ac:dyDescent="0.25">
      <c r="A1487" s="1">
        <v>5</v>
      </c>
      <c r="B1487" s="1"/>
      <c r="C1487" t="s">
        <v>69</v>
      </c>
      <c r="D1487" t="s">
        <v>1623</v>
      </c>
      <c r="E1487" t="s">
        <v>952</v>
      </c>
      <c r="F1487">
        <v>65</v>
      </c>
      <c r="H1487" t="s">
        <v>647</v>
      </c>
      <c r="I1487">
        <v>0</v>
      </c>
      <c r="J1487" t="s">
        <v>10</v>
      </c>
      <c r="K1487" t="str">
        <f t="shared" si="23"/>
        <v>POOJA ITEMS-SILFruits</v>
      </c>
    </row>
    <row r="1488" spans="1:11" ht="15" customHeight="1" x14ac:dyDescent="0.25">
      <c r="A1488" s="1">
        <v>5</v>
      </c>
      <c r="B1488" s="1"/>
      <c r="C1488" t="s">
        <v>69</v>
      </c>
      <c r="D1488" t="s">
        <v>337</v>
      </c>
      <c r="E1488" t="s">
        <v>702</v>
      </c>
      <c r="F1488">
        <v>32</v>
      </c>
      <c r="H1488" t="s">
        <v>647</v>
      </c>
      <c r="I1488">
        <v>0</v>
      </c>
      <c r="J1488" t="s">
        <v>10</v>
      </c>
      <c r="K1488" t="str">
        <f t="shared" si="23"/>
        <v>POOJA ITEMS-SILGandh Thali</v>
      </c>
    </row>
    <row r="1489" spans="1:11" ht="15" customHeight="1" x14ac:dyDescent="0.25">
      <c r="A1489" s="1">
        <v>5</v>
      </c>
      <c r="B1489" s="1"/>
      <c r="C1489" t="s">
        <v>69</v>
      </c>
      <c r="D1489" t="s">
        <v>1624</v>
      </c>
      <c r="E1489" t="s">
        <v>745</v>
      </c>
      <c r="F1489">
        <v>90</v>
      </c>
      <c r="H1489" t="s">
        <v>647</v>
      </c>
      <c r="I1489">
        <v>0</v>
      </c>
      <c r="J1489" t="s">
        <v>10</v>
      </c>
      <c r="K1489" t="str">
        <f t="shared" si="23"/>
        <v>POOJA ITEMS-SILGanpati Dul</v>
      </c>
    </row>
    <row r="1490" spans="1:11" ht="15" customHeight="1" x14ac:dyDescent="0.25">
      <c r="A1490" s="1">
        <v>5</v>
      </c>
      <c r="B1490" s="1"/>
      <c r="C1490" t="s">
        <v>69</v>
      </c>
      <c r="D1490" t="s">
        <v>338</v>
      </c>
      <c r="E1490" t="s">
        <v>702</v>
      </c>
      <c r="F1490">
        <v>32</v>
      </c>
      <c r="H1490" t="s">
        <v>647</v>
      </c>
      <c r="I1490">
        <v>0</v>
      </c>
      <c r="J1490" t="s">
        <v>10</v>
      </c>
      <c r="K1490" t="str">
        <f t="shared" si="23"/>
        <v>POOJA ITEMS-SILGhanti Nakshi</v>
      </c>
    </row>
    <row r="1491" spans="1:11" ht="15" customHeight="1" x14ac:dyDescent="0.25">
      <c r="A1491" s="1">
        <v>5</v>
      </c>
      <c r="B1491" s="1"/>
      <c r="C1491" t="s">
        <v>69</v>
      </c>
      <c r="D1491" t="s">
        <v>1625</v>
      </c>
      <c r="E1491" t="s">
        <v>720</v>
      </c>
      <c r="F1491">
        <v>45</v>
      </c>
      <c r="H1491" t="s">
        <v>647</v>
      </c>
      <c r="I1491">
        <v>0</v>
      </c>
      <c r="J1491" t="s">
        <v>10</v>
      </c>
      <c r="K1491" t="str">
        <f t="shared" si="23"/>
        <v>POOJA ITEMS-SILGhanti Naxi 92.5</v>
      </c>
    </row>
    <row r="1492" spans="1:11" ht="15" customHeight="1" x14ac:dyDescent="0.25">
      <c r="A1492" s="1">
        <v>5</v>
      </c>
      <c r="B1492" s="1"/>
      <c r="C1492" t="s">
        <v>69</v>
      </c>
      <c r="D1492" t="s">
        <v>339</v>
      </c>
      <c r="E1492" t="s">
        <v>895</v>
      </c>
      <c r="F1492">
        <v>30</v>
      </c>
      <c r="H1492" t="s">
        <v>647</v>
      </c>
      <c r="I1492">
        <v>0</v>
      </c>
      <c r="J1492" t="s">
        <v>10</v>
      </c>
      <c r="K1492" t="str">
        <f t="shared" si="23"/>
        <v>POOJA ITEMS-SILGhanti Plain</v>
      </c>
    </row>
    <row r="1493" spans="1:11" ht="15" customHeight="1" x14ac:dyDescent="0.25">
      <c r="A1493" s="1">
        <v>5</v>
      </c>
      <c r="B1493" s="1"/>
      <c r="C1493" t="s">
        <v>69</v>
      </c>
      <c r="D1493" t="s">
        <v>1626</v>
      </c>
      <c r="E1493" t="s">
        <v>654</v>
      </c>
      <c r="F1493">
        <v>35</v>
      </c>
      <c r="H1493" t="s">
        <v>647</v>
      </c>
      <c r="I1493">
        <v>0</v>
      </c>
      <c r="J1493" t="s">
        <v>10</v>
      </c>
      <c r="K1493" t="str">
        <f t="shared" si="23"/>
        <v>POOJA ITEMS-SILGHANTI-ANTIQUE</v>
      </c>
    </row>
    <row r="1494" spans="1:11" ht="15" customHeight="1" x14ac:dyDescent="0.25">
      <c r="A1494" s="1">
        <v>5</v>
      </c>
      <c r="B1494" s="1"/>
      <c r="C1494" t="s">
        <v>69</v>
      </c>
      <c r="D1494" t="s">
        <v>1627</v>
      </c>
      <c r="E1494" t="s">
        <v>654</v>
      </c>
      <c r="F1494">
        <v>35</v>
      </c>
      <c r="H1494" t="s">
        <v>647</v>
      </c>
      <c r="I1494">
        <v>0</v>
      </c>
      <c r="J1494" t="s">
        <v>10</v>
      </c>
      <c r="K1494" t="str">
        <f t="shared" si="23"/>
        <v>POOJA ITEMS-SILGhar</v>
      </c>
    </row>
    <row r="1495" spans="1:11" ht="15" customHeight="1" x14ac:dyDescent="0.25">
      <c r="A1495" s="1">
        <v>5</v>
      </c>
      <c r="B1495" s="1"/>
      <c r="C1495" t="s">
        <v>69</v>
      </c>
      <c r="D1495" t="s">
        <v>1628</v>
      </c>
      <c r="E1495" t="s">
        <v>1188</v>
      </c>
      <c r="F1495">
        <v>47</v>
      </c>
      <c r="H1495" t="s">
        <v>647</v>
      </c>
      <c r="I1495">
        <v>0</v>
      </c>
      <c r="J1495" t="s">
        <v>10</v>
      </c>
      <c r="K1495" t="str">
        <f t="shared" si="23"/>
        <v>POOJA ITEMS-SILGulab Phool</v>
      </c>
    </row>
    <row r="1496" spans="1:11" ht="15" customHeight="1" x14ac:dyDescent="0.25">
      <c r="A1496" s="1">
        <v>5</v>
      </c>
      <c r="B1496" s="1"/>
      <c r="C1496" t="s">
        <v>69</v>
      </c>
      <c r="D1496" t="s">
        <v>70</v>
      </c>
      <c r="E1496" t="s">
        <v>1130</v>
      </c>
      <c r="F1496">
        <v>52</v>
      </c>
      <c r="H1496" t="s">
        <v>647</v>
      </c>
      <c r="I1496">
        <v>0</v>
      </c>
      <c r="J1496" t="s">
        <v>10</v>
      </c>
      <c r="K1496" t="str">
        <f t="shared" si="23"/>
        <v>POOJA ITEMS-SILJapmaal</v>
      </c>
    </row>
    <row r="1497" spans="1:11" ht="15" customHeight="1" x14ac:dyDescent="0.25">
      <c r="A1497" s="1">
        <v>5</v>
      </c>
      <c r="B1497" s="1"/>
      <c r="C1497" t="s">
        <v>69</v>
      </c>
      <c r="D1497" t="s">
        <v>1629</v>
      </c>
      <c r="E1497" t="s">
        <v>1130</v>
      </c>
      <c r="F1497">
        <v>52</v>
      </c>
      <c r="H1497" t="s">
        <v>647</v>
      </c>
      <c r="I1497">
        <v>0</v>
      </c>
      <c r="J1497" t="s">
        <v>10</v>
      </c>
      <c r="K1497" t="str">
        <f t="shared" si="23"/>
        <v>POOJA ITEMS-SILJapmaal (Dhaga)</v>
      </c>
    </row>
    <row r="1498" spans="1:11" ht="15" customHeight="1" x14ac:dyDescent="0.25">
      <c r="A1498" s="1">
        <v>5</v>
      </c>
      <c r="B1498" s="1"/>
      <c r="C1498" t="s">
        <v>69</v>
      </c>
      <c r="D1498" t="s">
        <v>1630</v>
      </c>
      <c r="E1498" t="s">
        <v>1631</v>
      </c>
      <c r="F1498">
        <v>180</v>
      </c>
      <c r="H1498" t="s">
        <v>647</v>
      </c>
      <c r="I1498">
        <v>0</v>
      </c>
      <c r="J1498" t="s">
        <v>10</v>
      </c>
      <c r="K1498" t="str">
        <f t="shared" si="23"/>
        <v>POOJA ITEMS-SILJAPMAL ASHTPAILU</v>
      </c>
    </row>
    <row r="1499" spans="1:11" ht="15" customHeight="1" x14ac:dyDescent="0.25">
      <c r="A1499" s="1">
        <v>5</v>
      </c>
      <c r="B1499" s="1"/>
      <c r="C1499" t="s">
        <v>69</v>
      </c>
      <c r="D1499" t="s">
        <v>509</v>
      </c>
      <c r="E1499" t="s">
        <v>702</v>
      </c>
      <c r="F1499">
        <v>32</v>
      </c>
      <c r="H1499" t="s">
        <v>647</v>
      </c>
      <c r="I1499">
        <v>0</v>
      </c>
      <c r="J1499" t="s">
        <v>10</v>
      </c>
      <c r="K1499" t="str">
        <f t="shared" si="23"/>
        <v>POOJA ITEMS-SILKalash Dindi</v>
      </c>
    </row>
    <row r="1500" spans="1:11" ht="15" customHeight="1" x14ac:dyDescent="0.25">
      <c r="A1500" s="1">
        <v>5</v>
      </c>
      <c r="B1500" s="1"/>
      <c r="C1500" t="s">
        <v>69</v>
      </c>
      <c r="D1500" t="s">
        <v>1632</v>
      </c>
      <c r="E1500" t="s">
        <v>654</v>
      </c>
      <c r="F1500">
        <v>35</v>
      </c>
      <c r="H1500" t="s">
        <v>647</v>
      </c>
      <c r="I1500">
        <v>0</v>
      </c>
      <c r="J1500" t="s">
        <v>10</v>
      </c>
      <c r="K1500" t="str">
        <f t="shared" si="23"/>
        <v>POOJA ITEMS-SILKALASH NARAL</v>
      </c>
    </row>
    <row r="1501" spans="1:11" ht="15" customHeight="1" x14ac:dyDescent="0.25">
      <c r="A1501" s="1">
        <v>5</v>
      </c>
      <c r="B1501" s="1"/>
      <c r="C1501" t="s">
        <v>69</v>
      </c>
      <c r="D1501" t="s">
        <v>1633</v>
      </c>
      <c r="E1501" t="s">
        <v>877</v>
      </c>
      <c r="F1501">
        <v>33</v>
      </c>
      <c r="H1501" t="s">
        <v>647</v>
      </c>
      <c r="I1501">
        <v>0</v>
      </c>
      <c r="J1501" t="s">
        <v>10</v>
      </c>
      <c r="K1501" t="str">
        <f t="shared" si="23"/>
        <v>POOJA ITEMS-SILKALASH NARAL NAXI</v>
      </c>
    </row>
    <row r="1502" spans="1:11" ht="15" customHeight="1" x14ac:dyDescent="0.25">
      <c r="A1502" s="1">
        <v>5</v>
      </c>
      <c r="B1502" s="1"/>
      <c r="C1502" t="s">
        <v>69</v>
      </c>
      <c r="D1502" t="s">
        <v>1634</v>
      </c>
      <c r="E1502" t="s">
        <v>877</v>
      </c>
      <c r="F1502">
        <v>33</v>
      </c>
      <c r="H1502" t="s">
        <v>647</v>
      </c>
      <c r="I1502">
        <v>0</v>
      </c>
      <c r="J1502" t="s">
        <v>10</v>
      </c>
      <c r="K1502" t="str">
        <f t="shared" si="23"/>
        <v>POOJA ITEMS-SILKALASH NARAL PLAIN</v>
      </c>
    </row>
    <row r="1503" spans="1:11" ht="15" customHeight="1" x14ac:dyDescent="0.25">
      <c r="A1503" s="1">
        <v>5</v>
      </c>
      <c r="B1503" s="1"/>
      <c r="C1503" t="s">
        <v>69</v>
      </c>
      <c r="D1503" t="s">
        <v>517</v>
      </c>
      <c r="E1503" t="s">
        <v>895</v>
      </c>
      <c r="F1503">
        <v>30</v>
      </c>
      <c r="H1503" t="s">
        <v>647</v>
      </c>
      <c r="I1503">
        <v>0</v>
      </c>
      <c r="J1503" t="s">
        <v>10</v>
      </c>
      <c r="K1503" t="str">
        <f t="shared" si="23"/>
        <v>POOJA ITEMS-SILKALASH PAAN NARAL</v>
      </c>
    </row>
    <row r="1504" spans="1:11" ht="15" customHeight="1" x14ac:dyDescent="0.25">
      <c r="A1504" s="1">
        <v>5</v>
      </c>
      <c r="B1504" s="1"/>
      <c r="C1504" t="s">
        <v>69</v>
      </c>
      <c r="D1504" t="s">
        <v>1635</v>
      </c>
      <c r="E1504" t="s">
        <v>1188</v>
      </c>
      <c r="F1504">
        <v>47</v>
      </c>
      <c r="H1504" t="s">
        <v>647</v>
      </c>
      <c r="I1504">
        <v>0</v>
      </c>
      <c r="J1504" t="s">
        <v>10</v>
      </c>
      <c r="K1504" t="str">
        <f t="shared" si="23"/>
        <v>POOJA ITEMS-SILKALASH PAAN NARAL (MINAWORK)</v>
      </c>
    </row>
    <row r="1505" spans="1:11" ht="15" customHeight="1" x14ac:dyDescent="0.25">
      <c r="A1505" s="1">
        <v>5</v>
      </c>
      <c r="B1505" s="1"/>
      <c r="C1505" t="s">
        <v>69</v>
      </c>
      <c r="D1505" t="s">
        <v>629</v>
      </c>
      <c r="E1505" t="s">
        <v>937</v>
      </c>
      <c r="F1505">
        <v>25</v>
      </c>
      <c r="H1505" t="s">
        <v>647</v>
      </c>
      <c r="I1505">
        <v>0</v>
      </c>
      <c r="J1505" t="s">
        <v>10</v>
      </c>
      <c r="K1505" t="str">
        <f t="shared" si="23"/>
        <v>POOJA ITEMS-SILKamal</v>
      </c>
    </row>
    <row r="1506" spans="1:11" ht="15" customHeight="1" x14ac:dyDescent="0.25">
      <c r="A1506" s="1">
        <v>5</v>
      </c>
      <c r="B1506" s="1"/>
      <c r="C1506" t="s">
        <v>69</v>
      </c>
      <c r="D1506" t="s">
        <v>1636</v>
      </c>
      <c r="E1506" t="s">
        <v>732</v>
      </c>
      <c r="F1506">
        <v>70</v>
      </c>
      <c r="H1506" t="s">
        <v>647</v>
      </c>
      <c r="I1506">
        <v>0</v>
      </c>
      <c r="J1506" t="s">
        <v>10</v>
      </c>
      <c r="K1506" t="str">
        <f t="shared" si="23"/>
        <v>POOJA ITEMS-SILKamal Phool</v>
      </c>
    </row>
    <row r="1507" spans="1:11" ht="15" customHeight="1" x14ac:dyDescent="0.25">
      <c r="A1507" s="1">
        <v>5</v>
      </c>
      <c r="B1507" s="1"/>
      <c r="C1507" t="s">
        <v>69</v>
      </c>
      <c r="D1507" t="s">
        <v>843</v>
      </c>
      <c r="E1507" t="s">
        <v>654</v>
      </c>
      <c r="F1507">
        <v>35</v>
      </c>
      <c r="H1507" t="s">
        <v>647</v>
      </c>
      <c r="I1507">
        <v>0</v>
      </c>
      <c r="J1507" t="s">
        <v>10</v>
      </c>
      <c r="K1507" t="str">
        <f t="shared" si="23"/>
        <v>POOJA ITEMS-SILKAMANDAL</v>
      </c>
    </row>
    <row r="1508" spans="1:11" ht="15" customHeight="1" x14ac:dyDescent="0.25">
      <c r="A1508" s="1">
        <v>5</v>
      </c>
      <c r="B1508" s="1"/>
      <c r="C1508" t="s">
        <v>69</v>
      </c>
      <c r="D1508" t="s">
        <v>600</v>
      </c>
      <c r="E1508" t="s">
        <v>980</v>
      </c>
      <c r="F1508">
        <v>50</v>
      </c>
      <c r="H1508" t="s">
        <v>647</v>
      </c>
      <c r="I1508">
        <v>0</v>
      </c>
      <c r="J1508" t="s">
        <v>10</v>
      </c>
      <c r="K1508" t="str">
        <f t="shared" si="23"/>
        <v>POOJA ITEMS-SILKarlavel</v>
      </c>
    </row>
    <row r="1509" spans="1:11" ht="15" customHeight="1" x14ac:dyDescent="0.25">
      <c r="A1509" s="1">
        <v>5</v>
      </c>
      <c r="B1509" s="1"/>
      <c r="C1509" t="s">
        <v>69</v>
      </c>
      <c r="D1509" t="s">
        <v>1637</v>
      </c>
      <c r="E1509" t="s">
        <v>1638</v>
      </c>
      <c r="F1509">
        <v>210</v>
      </c>
      <c r="H1509" t="s">
        <v>647</v>
      </c>
      <c r="I1509">
        <v>0</v>
      </c>
      <c r="J1509" t="s">
        <v>10</v>
      </c>
      <c r="K1509" t="str">
        <f t="shared" si="23"/>
        <v>POOJA ITEMS-SILKOKILA</v>
      </c>
    </row>
    <row r="1510" spans="1:11" ht="15" customHeight="1" x14ac:dyDescent="0.25">
      <c r="A1510" s="1">
        <v>5</v>
      </c>
      <c r="B1510" s="1"/>
      <c r="C1510" t="s">
        <v>69</v>
      </c>
      <c r="D1510" t="s">
        <v>601</v>
      </c>
      <c r="E1510" t="s">
        <v>1639</v>
      </c>
      <c r="F1510">
        <v>202</v>
      </c>
      <c r="H1510" t="s">
        <v>647</v>
      </c>
      <c r="I1510">
        <v>0</v>
      </c>
      <c r="J1510" t="s">
        <v>10</v>
      </c>
      <c r="K1510" t="str">
        <f t="shared" si="23"/>
        <v>POOJA ITEMS-SILLavanga</v>
      </c>
    </row>
    <row r="1511" spans="1:11" ht="15" customHeight="1" x14ac:dyDescent="0.25">
      <c r="A1511" s="1">
        <v>5</v>
      </c>
      <c r="B1511" s="1"/>
      <c r="C1511" t="s">
        <v>69</v>
      </c>
      <c r="D1511" t="s">
        <v>519</v>
      </c>
      <c r="E1511" t="s">
        <v>895</v>
      </c>
      <c r="F1511">
        <v>30</v>
      </c>
      <c r="H1511" t="s">
        <v>647</v>
      </c>
      <c r="I1511">
        <v>0</v>
      </c>
      <c r="J1511" t="s">
        <v>10</v>
      </c>
      <c r="K1511" t="str">
        <f t="shared" si="23"/>
        <v>POOJA ITEMS-SILLOTA</v>
      </c>
    </row>
    <row r="1512" spans="1:11" ht="15" customHeight="1" x14ac:dyDescent="0.25">
      <c r="A1512" s="1">
        <v>5</v>
      </c>
      <c r="B1512" s="1"/>
      <c r="C1512" t="s">
        <v>69</v>
      </c>
      <c r="D1512" t="s">
        <v>1640</v>
      </c>
      <c r="E1512" t="s">
        <v>1031</v>
      </c>
      <c r="F1512">
        <v>42</v>
      </c>
      <c r="H1512" t="s">
        <v>647</v>
      </c>
      <c r="I1512">
        <v>0</v>
      </c>
      <c r="J1512" t="s">
        <v>10</v>
      </c>
      <c r="K1512" t="str">
        <f t="shared" si="23"/>
        <v>POOJA ITEMS-SILMalatya</v>
      </c>
    </row>
    <row r="1513" spans="1:11" ht="15" customHeight="1" x14ac:dyDescent="0.25">
      <c r="A1513" s="1">
        <v>5</v>
      </c>
      <c r="B1513" s="1"/>
      <c r="C1513" t="s">
        <v>69</v>
      </c>
      <c r="D1513" t="s">
        <v>1641</v>
      </c>
      <c r="E1513" t="s">
        <v>702</v>
      </c>
      <c r="F1513">
        <v>32</v>
      </c>
      <c r="H1513" t="s">
        <v>647</v>
      </c>
      <c r="I1513">
        <v>0</v>
      </c>
      <c r="J1513" t="s">
        <v>10</v>
      </c>
      <c r="K1513" t="str">
        <f t="shared" si="23"/>
        <v>POOJA ITEMS-SILMandir</v>
      </c>
    </row>
    <row r="1514" spans="1:11" ht="15" customHeight="1" x14ac:dyDescent="0.25">
      <c r="A1514" s="1">
        <v>5</v>
      </c>
      <c r="B1514" s="1"/>
      <c r="C1514" t="s">
        <v>69</v>
      </c>
      <c r="D1514" t="s">
        <v>1642</v>
      </c>
      <c r="E1514" t="s">
        <v>685</v>
      </c>
      <c r="F1514">
        <v>40</v>
      </c>
      <c r="H1514" t="s">
        <v>647</v>
      </c>
      <c r="I1514">
        <v>0</v>
      </c>
      <c r="J1514" t="s">
        <v>10</v>
      </c>
      <c r="K1514" t="str">
        <f t="shared" si="23"/>
        <v>POOJA ITEMS-SILMIRRAR</v>
      </c>
    </row>
    <row r="1515" spans="1:11" ht="15" customHeight="1" x14ac:dyDescent="0.25">
      <c r="A1515" s="1">
        <v>5</v>
      </c>
      <c r="B1515" s="1"/>
      <c r="C1515" t="s">
        <v>69</v>
      </c>
      <c r="D1515" t="s">
        <v>1643</v>
      </c>
      <c r="E1515" t="s">
        <v>937</v>
      </c>
      <c r="F1515">
        <v>25</v>
      </c>
      <c r="H1515" t="s">
        <v>647</v>
      </c>
      <c r="I1515">
        <v>0</v>
      </c>
      <c r="J1515" t="s">
        <v>10</v>
      </c>
      <c r="K1515" t="str">
        <f t="shared" si="23"/>
        <v>POOJA ITEMS-SILNaral</v>
      </c>
    </row>
    <row r="1516" spans="1:11" ht="15" customHeight="1" x14ac:dyDescent="0.25">
      <c r="A1516" s="1">
        <v>5</v>
      </c>
      <c r="B1516" s="1"/>
      <c r="C1516" t="s">
        <v>69</v>
      </c>
      <c r="D1516" t="s">
        <v>1644</v>
      </c>
      <c r="E1516" t="s">
        <v>980</v>
      </c>
      <c r="F1516">
        <v>50</v>
      </c>
      <c r="H1516" t="s">
        <v>647</v>
      </c>
      <c r="I1516">
        <v>0</v>
      </c>
      <c r="J1516" t="s">
        <v>10</v>
      </c>
      <c r="K1516" t="str">
        <f t="shared" si="23"/>
        <v>POOJA ITEMS-SILNARAL-SMALL</v>
      </c>
    </row>
    <row r="1517" spans="1:11" ht="15" customHeight="1" x14ac:dyDescent="0.25">
      <c r="A1517" s="1">
        <v>5</v>
      </c>
      <c r="B1517" s="1"/>
      <c r="C1517" t="s">
        <v>69</v>
      </c>
      <c r="D1517" t="s">
        <v>1645</v>
      </c>
      <c r="E1517" t="s">
        <v>654</v>
      </c>
      <c r="F1517">
        <v>35</v>
      </c>
      <c r="H1517" t="s">
        <v>647</v>
      </c>
      <c r="I1517">
        <v>0</v>
      </c>
      <c r="J1517" t="s">
        <v>10</v>
      </c>
      <c r="K1517" t="str">
        <f t="shared" si="23"/>
        <v>POOJA ITEMS-SILNAXI LOTA</v>
      </c>
    </row>
    <row r="1518" spans="1:11" ht="15" customHeight="1" x14ac:dyDescent="0.25">
      <c r="A1518" s="1">
        <v>5</v>
      </c>
      <c r="B1518" s="1"/>
      <c r="C1518" t="s">
        <v>69</v>
      </c>
      <c r="D1518" t="s">
        <v>510</v>
      </c>
      <c r="E1518" t="s">
        <v>702</v>
      </c>
      <c r="F1518">
        <v>32</v>
      </c>
      <c r="H1518" t="s">
        <v>647</v>
      </c>
      <c r="I1518">
        <v>0</v>
      </c>
      <c r="J1518" t="s">
        <v>10</v>
      </c>
      <c r="K1518" t="str">
        <f t="shared" si="23"/>
        <v>POOJA ITEMS-SILNaxi Naral</v>
      </c>
    </row>
    <row r="1519" spans="1:11" ht="15" customHeight="1" x14ac:dyDescent="0.25">
      <c r="A1519" s="1">
        <v>5</v>
      </c>
      <c r="B1519" s="1"/>
      <c r="C1519" t="s">
        <v>69</v>
      </c>
      <c r="D1519" t="s">
        <v>21</v>
      </c>
      <c r="E1519" t="s">
        <v>895</v>
      </c>
      <c r="F1519">
        <v>30</v>
      </c>
      <c r="H1519" t="s">
        <v>647</v>
      </c>
      <c r="I1519">
        <v>0</v>
      </c>
      <c r="J1519" t="s">
        <v>10</v>
      </c>
      <c r="K1519" t="str">
        <f t="shared" si="23"/>
        <v>POOJA ITEMS-SILOther</v>
      </c>
    </row>
    <row r="1520" spans="1:11" ht="15" customHeight="1" x14ac:dyDescent="0.25">
      <c r="A1520" s="1">
        <v>5</v>
      </c>
      <c r="B1520" s="1"/>
      <c r="C1520" t="s">
        <v>69</v>
      </c>
      <c r="D1520" t="s">
        <v>511</v>
      </c>
      <c r="E1520" t="s">
        <v>1026</v>
      </c>
      <c r="F1520">
        <v>27</v>
      </c>
      <c r="H1520" t="s">
        <v>647</v>
      </c>
      <c r="I1520">
        <v>0</v>
      </c>
      <c r="J1520" t="s">
        <v>10</v>
      </c>
      <c r="K1520" t="str">
        <f t="shared" si="23"/>
        <v>POOJA ITEMS-SILPaan Naral</v>
      </c>
    </row>
    <row r="1521" spans="1:11" ht="15" customHeight="1" x14ac:dyDescent="0.25">
      <c r="A1521" s="1">
        <v>5</v>
      </c>
      <c r="B1521" s="1"/>
      <c r="C1521" t="s">
        <v>69</v>
      </c>
      <c r="D1521" t="s">
        <v>1646</v>
      </c>
      <c r="E1521" t="s">
        <v>1031</v>
      </c>
      <c r="F1521">
        <v>42</v>
      </c>
      <c r="H1521" t="s">
        <v>647</v>
      </c>
      <c r="I1521">
        <v>0</v>
      </c>
      <c r="J1521" t="s">
        <v>10</v>
      </c>
      <c r="K1521" t="str">
        <f t="shared" si="23"/>
        <v>POOJA ITEMS-SILPaat (wooden)</v>
      </c>
    </row>
    <row r="1522" spans="1:11" ht="15" customHeight="1" x14ac:dyDescent="0.25">
      <c r="A1522" s="1">
        <v>5</v>
      </c>
      <c r="B1522" s="1"/>
      <c r="C1522" t="s">
        <v>69</v>
      </c>
      <c r="D1522" t="s">
        <v>1647</v>
      </c>
      <c r="E1522" t="s">
        <v>654</v>
      </c>
      <c r="F1522">
        <v>35</v>
      </c>
      <c r="H1522" t="s">
        <v>647</v>
      </c>
      <c r="I1522">
        <v>0</v>
      </c>
      <c r="J1522" t="s">
        <v>10</v>
      </c>
      <c r="K1522" t="str">
        <f t="shared" si="23"/>
        <v>POOJA ITEMS-SILPANCHMERU</v>
      </c>
    </row>
    <row r="1523" spans="1:11" ht="15" customHeight="1" x14ac:dyDescent="0.25">
      <c r="A1523" s="1">
        <v>5</v>
      </c>
      <c r="B1523" s="1"/>
      <c r="C1523" t="s">
        <v>69</v>
      </c>
      <c r="D1523" t="s">
        <v>1648</v>
      </c>
      <c r="E1523" t="s">
        <v>654</v>
      </c>
      <c r="F1523">
        <v>35</v>
      </c>
      <c r="H1523" t="s">
        <v>647</v>
      </c>
      <c r="I1523">
        <v>0</v>
      </c>
      <c r="J1523" t="s">
        <v>10</v>
      </c>
      <c r="K1523" t="str">
        <f t="shared" si="23"/>
        <v>POOJA ITEMS-SILPOOJA THALI SET</v>
      </c>
    </row>
    <row r="1524" spans="1:11" ht="15" customHeight="1" x14ac:dyDescent="0.25">
      <c r="A1524" s="1">
        <v>5</v>
      </c>
      <c r="B1524" s="1"/>
      <c r="C1524" t="s">
        <v>69</v>
      </c>
      <c r="D1524" t="s">
        <v>1649</v>
      </c>
      <c r="E1524" t="s">
        <v>702</v>
      </c>
      <c r="F1524">
        <v>32</v>
      </c>
      <c r="H1524" t="s">
        <v>647</v>
      </c>
      <c r="I1524">
        <v>0</v>
      </c>
      <c r="J1524" t="s">
        <v>10</v>
      </c>
      <c r="K1524" t="str">
        <f t="shared" si="23"/>
        <v>POOJA ITEMS-SILPoojathali Plain</v>
      </c>
    </row>
    <row r="1525" spans="1:11" ht="15" customHeight="1" x14ac:dyDescent="0.25">
      <c r="A1525" s="1">
        <v>5</v>
      </c>
      <c r="B1525" s="1"/>
      <c r="C1525" t="s">
        <v>69</v>
      </c>
      <c r="D1525" t="s">
        <v>1650</v>
      </c>
      <c r="E1525" t="s">
        <v>720</v>
      </c>
      <c r="F1525">
        <v>45</v>
      </c>
      <c r="H1525" t="s">
        <v>647</v>
      </c>
      <c r="I1525">
        <v>0</v>
      </c>
      <c r="J1525" t="s">
        <v>10</v>
      </c>
      <c r="K1525" t="str">
        <f t="shared" si="23"/>
        <v>POOJA ITEMS-SILSHANK</v>
      </c>
    </row>
    <row r="1526" spans="1:11" ht="15" customHeight="1" x14ac:dyDescent="0.25">
      <c r="A1526" s="1">
        <v>5</v>
      </c>
      <c r="B1526" s="1"/>
      <c r="C1526" t="s">
        <v>69</v>
      </c>
      <c r="D1526" t="s">
        <v>1651</v>
      </c>
      <c r="E1526" t="s">
        <v>702</v>
      </c>
      <c r="F1526">
        <v>32</v>
      </c>
      <c r="H1526" t="s">
        <v>647</v>
      </c>
      <c r="I1526">
        <v>0</v>
      </c>
      <c r="J1526" t="s">
        <v>10</v>
      </c>
      <c r="K1526" t="str">
        <f t="shared" si="23"/>
        <v>POOJA ITEMS-SILSHANKA AADNI</v>
      </c>
    </row>
    <row r="1527" spans="1:11" ht="15" customHeight="1" x14ac:dyDescent="0.25">
      <c r="A1527" s="1">
        <v>5</v>
      </c>
      <c r="B1527" s="1"/>
      <c r="C1527" t="s">
        <v>69</v>
      </c>
      <c r="D1527" t="s">
        <v>1652</v>
      </c>
      <c r="E1527" t="s">
        <v>654</v>
      </c>
      <c r="F1527">
        <v>35</v>
      </c>
      <c r="H1527" t="s">
        <v>647</v>
      </c>
      <c r="I1527">
        <v>0</v>
      </c>
      <c r="J1527" t="s">
        <v>10</v>
      </c>
      <c r="K1527" t="str">
        <f t="shared" si="23"/>
        <v>POOJA ITEMS-SILSHIHASAN-ANTIQUE</v>
      </c>
    </row>
    <row r="1528" spans="1:11" ht="15" customHeight="1" x14ac:dyDescent="0.25">
      <c r="A1528" s="1">
        <v>5</v>
      </c>
      <c r="B1528" s="1"/>
      <c r="C1528" t="s">
        <v>69</v>
      </c>
      <c r="D1528" t="s">
        <v>602</v>
      </c>
      <c r="E1528" t="s">
        <v>1118</v>
      </c>
      <c r="F1528">
        <v>102</v>
      </c>
      <c r="H1528" t="s">
        <v>647</v>
      </c>
      <c r="I1528">
        <v>0</v>
      </c>
      <c r="J1528" t="s">
        <v>10</v>
      </c>
      <c r="K1528" t="str">
        <f t="shared" si="23"/>
        <v>POOJA ITEMS-SILSi Phool</v>
      </c>
    </row>
    <row r="1529" spans="1:11" ht="15" customHeight="1" x14ac:dyDescent="0.25">
      <c r="A1529" s="1">
        <v>5</v>
      </c>
      <c r="B1529" s="1"/>
      <c r="C1529" t="s">
        <v>69</v>
      </c>
      <c r="D1529" t="s">
        <v>512</v>
      </c>
      <c r="E1529" t="s">
        <v>654</v>
      </c>
      <c r="F1529">
        <v>35</v>
      </c>
      <c r="H1529" t="s">
        <v>647</v>
      </c>
      <c r="I1529">
        <v>0</v>
      </c>
      <c r="J1529" t="s">
        <v>10</v>
      </c>
      <c r="K1529" t="str">
        <f t="shared" si="23"/>
        <v>POOJA ITEMS-SILSinhasan</v>
      </c>
    </row>
    <row r="1530" spans="1:11" ht="15" customHeight="1" x14ac:dyDescent="0.25">
      <c r="A1530" s="1">
        <v>5</v>
      </c>
      <c r="B1530" s="1"/>
      <c r="C1530" t="s">
        <v>69</v>
      </c>
      <c r="D1530" t="s">
        <v>1653</v>
      </c>
      <c r="E1530" t="s">
        <v>720</v>
      </c>
      <c r="F1530">
        <v>45</v>
      </c>
      <c r="H1530" t="s">
        <v>647</v>
      </c>
      <c r="I1530">
        <v>0</v>
      </c>
      <c r="J1530" t="s">
        <v>10</v>
      </c>
      <c r="K1530" t="str">
        <f t="shared" si="23"/>
        <v>POOJA ITEMS-SILSINHASAN FANCY</v>
      </c>
    </row>
    <row r="1531" spans="1:11" ht="15" customHeight="1" x14ac:dyDescent="0.25">
      <c r="A1531" s="1">
        <v>5</v>
      </c>
      <c r="B1531" s="1"/>
      <c r="C1531" t="s">
        <v>69</v>
      </c>
      <c r="D1531" t="s">
        <v>516</v>
      </c>
      <c r="E1531" t="s">
        <v>702</v>
      </c>
      <c r="F1531">
        <v>32</v>
      </c>
      <c r="H1531" t="s">
        <v>647</v>
      </c>
      <c r="I1531">
        <v>0</v>
      </c>
      <c r="J1531" t="s">
        <v>10</v>
      </c>
      <c r="K1531" t="str">
        <f t="shared" si="23"/>
        <v>POOJA ITEMS-SILSMALL KALASH</v>
      </c>
    </row>
    <row r="1532" spans="1:11" ht="15" customHeight="1" x14ac:dyDescent="0.25">
      <c r="A1532" s="1">
        <v>5</v>
      </c>
      <c r="B1532" s="1"/>
      <c r="C1532" t="s">
        <v>69</v>
      </c>
      <c r="D1532" t="s">
        <v>1654</v>
      </c>
      <c r="E1532" t="s">
        <v>683</v>
      </c>
      <c r="F1532">
        <v>37</v>
      </c>
      <c r="H1532" t="s">
        <v>647</v>
      </c>
      <c r="I1532">
        <v>0</v>
      </c>
      <c r="J1532" t="s">
        <v>10</v>
      </c>
      <c r="K1532" t="str">
        <f t="shared" si="23"/>
        <v>POOJA ITEMS-SILSMALL KALASH(G)</v>
      </c>
    </row>
    <row r="1533" spans="1:11" ht="15" customHeight="1" x14ac:dyDescent="0.25">
      <c r="A1533" s="1">
        <v>5</v>
      </c>
      <c r="B1533" s="1"/>
      <c r="C1533" t="s">
        <v>69</v>
      </c>
      <c r="D1533" t="s">
        <v>603</v>
      </c>
      <c r="E1533" t="s">
        <v>702</v>
      </c>
      <c r="F1533">
        <v>32</v>
      </c>
      <c r="H1533" t="s">
        <v>647</v>
      </c>
      <c r="I1533">
        <v>0</v>
      </c>
      <c r="J1533" t="s">
        <v>10</v>
      </c>
      <c r="K1533" t="str">
        <f t="shared" si="23"/>
        <v>POOJA ITEMS-SILSMALL PLAIN VATI</v>
      </c>
    </row>
    <row r="1534" spans="1:11" ht="15" customHeight="1" x14ac:dyDescent="0.25">
      <c r="A1534" s="1">
        <v>5</v>
      </c>
      <c r="B1534" s="1"/>
      <c r="C1534" t="s">
        <v>69</v>
      </c>
      <c r="D1534" t="s">
        <v>1655</v>
      </c>
      <c r="E1534" t="s">
        <v>683</v>
      </c>
      <c r="F1534">
        <v>37</v>
      </c>
      <c r="H1534" t="s">
        <v>647</v>
      </c>
      <c r="I1534">
        <v>0</v>
      </c>
      <c r="J1534" t="s">
        <v>10</v>
      </c>
      <c r="K1534" t="str">
        <f t="shared" si="23"/>
        <v>POOJA ITEMS-SILSMALL PLAIN VATI(G)</v>
      </c>
    </row>
    <row r="1535" spans="1:11" ht="15" customHeight="1" x14ac:dyDescent="0.25">
      <c r="A1535" s="1">
        <v>5</v>
      </c>
      <c r="B1535" s="1"/>
      <c r="C1535" t="s">
        <v>69</v>
      </c>
      <c r="D1535" t="s">
        <v>1656</v>
      </c>
      <c r="E1535" t="s">
        <v>702</v>
      </c>
      <c r="F1535">
        <v>32</v>
      </c>
      <c r="H1535" t="s">
        <v>647</v>
      </c>
      <c r="I1535">
        <v>0</v>
      </c>
      <c r="J1535" t="s">
        <v>10</v>
      </c>
      <c r="K1535" t="str">
        <f t="shared" si="23"/>
        <v>POOJA ITEMS-SILSONGATI</v>
      </c>
    </row>
    <row r="1536" spans="1:11" ht="15" customHeight="1" x14ac:dyDescent="0.25">
      <c r="A1536" s="1">
        <v>5</v>
      </c>
      <c r="B1536" s="1"/>
      <c r="C1536" t="s">
        <v>69</v>
      </c>
      <c r="D1536" t="s">
        <v>513</v>
      </c>
      <c r="E1536" t="s">
        <v>702</v>
      </c>
      <c r="F1536">
        <v>32</v>
      </c>
      <c r="H1536" t="s">
        <v>647</v>
      </c>
      <c r="I1536">
        <v>0</v>
      </c>
      <c r="J1536" t="s">
        <v>10</v>
      </c>
      <c r="K1536" t="str">
        <f t="shared" si="23"/>
        <v>POOJA ITEMS-SILSthapana</v>
      </c>
    </row>
    <row r="1537" spans="1:11" ht="15" customHeight="1" x14ac:dyDescent="0.25">
      <c r="A1537" s="1">
        <v>5</v>
      </c>
      <c r="B1537" s="1"/>
      <c r="C1537" t="s">
        <v>69</v>
      </c>
      <c r="D1537" t="s">
        <v>1657</v>
      </c>
      <c r="E1537" t="s">
        <v>702</v>
      </c>
      <c r="F1537">
        <v>32</v>
      </c>
      <c r="H1537" t="s">
        <v>647</v>
      </c>
      <c r="I1537">
        <v>0</v>
      </c>
      <c r="J1537" t="s">
        <v>10</v>
      </c>
      <c r="K1537" t="str">
        <f t="shared" si="23"/>
        <v>POOJA ITEMS-SILSTHAPANA (JP)</v>
      </c>
    </row>
    <row r="1538" spans="1:11" ht="15" customHeight="1" x14ac:dyDescent="0.25">
      <c r="A1538" s="1">
        <v>5</v>
      </c>
      <c r="B1538" s="1"/>
      <c r="C1538" t="s">
        <v>69</v>
      </c>
      <c r="D1538" t="s">
        <v>1658</v>
      </c>
      <c r="E1538" t="s">
        <v>654</v>
      </c>
      <c r="F1538">
        <v>35</v>
      </c>
      <c r="H1538" t="s">
        <v>647</v>
      </c>
      <c r="I1538">
        <v>0</v>
      </c>
      <c r="J1538" t="s">
        <v>10</v>
      </c>
      <c r="K1538" t="str">
        <f t="shared" si="23"/>
        <v>POOJA ITEMS-SILSTHAPANA SWETAMBAR</v>
      </c>
    </row>
    <row r="1539" spans="1:11" ht="15" customHeight="1" x14ac:dyDescent="0.25">
      <c r="A1539" s="1">
        <v>5</v>
      </c>
      <c r="B1539" s="1"/>
      <c r="C1539" t="s">
        <v>69</v>
      </c>
      <c r="D1539" t="s">
        <v>518</v>
      </c>
      <c r="E1539" t="s">
        <v>683</v>
      </c>
      <c r="F1539">
        <v>37</v>
      </c>
      <c r="H1539" t="s">
        <v>647</v>
      </c>
      <c r="I1539">
        <v>0</v>
      </c>
      <c r="J1539" t="s">
        <v>10</v>
      </c>
      <c r="K1539" t="str">
        <f t="shared" si="23"/>
        <v>POOJA ITEMS-SILTULAS</v>
      </c>
    </row>
    <row r="1540" spans="1:11" ht="15" customHeight="1" x14ac:dyDescent="0.25">
      <c r="A1540" s="1">
        <v>5</v>
      </c>
      <c r="B1540" s="1"/>
      <c r="C1540" t="s">
        <v>69</v>
      </c>
      <c r="D1540" t="s">
        <v>1659</v>
      </c>
      <c r="E1540" t="s">
        <v>683</v>
      </c>
      <c r="F1540">
        <v>37</v>
      </c>
      <c r="H1540" t="s">
        <v>647</v>
      </c>
      <c r="I1540">
        <v>0</v>
      </c>
      <c r="J1540" t="s">
        <v>10</v>
      </c>
      <c r="K1540" t="str">
        <f t="shared" si="23"/>
        <v>POOJA ITEMS-SILUDABATTI GHAR(NAXI)</v>
      </c>
    </row>
    <row r="1541" spans="1:11" ht="15" customHeight="1" x14ac:dyDescent="0.25">
      <c r="A1541" s="1">
        <v>5</v>
      </c>
      <c r="B1541" s="1"/>
      <c r="C1541" t="s">
        <v>69</v>
      </c>
      <c r="D1541" t="s">
        <v>514</v>
      </c>
      <c r="E1541" t="s">
        <v>702</v>
      </c>
      <c r="F1541">
        <v>32</v>
      </c>
      <c r="H1541" t="s">
        <v>647</v>
      </c>
      <c r="I1541">
        <v>0</v>
      </c>
      <c r="J1541" t="s">
        <v>10</v>
      </c>
      <c r="K1541" t="str">
        <f t="shared" si="23"/>
        <v>POOJA ITEMS-SILUdabatti Ghar-Double</v>
      </c>
    </row>
    <row r="1542" spans="1:11" ht="15" customHeight="1" x14ac:dyDescent="0.25">
      <c r="A1542" s="1">
        <v>5</v>
      </c>
      <c r="B1542" s="1"/>
      <c r="C1542" t="s">
        <v>69</v>
      </c>
      <c r="D1542" t="s">
        <v>508</v>
      </c>
      <c r="E1542" t="s">
        <v>702</v>
      </c>
      <c r="F1542">
        <v>32</v>
      </c>
      <c r="H1542" t="s">
        <v>647</v>
      </c>
      <c r="I1542">
        <v>0</v>
      </c>
      <c r="J1542" t="s">
        <v>10</v>
      </c>
      <c r="K1542" t="str">
        <f t="shared" si="23"/>
        <v>POOJA ITEMS-SILUdabatti Ghar-Fancy</v>
      </c>
    </row>
    <row r="1543" spans="1:11" ht="15" customHeight="1" x14ac:dyDescent="0.25">
      <c r="A1543" s="1">
        <v>5</v>
      </c>
      <c r="B1543" s="1"/>
      <c r="C1543" t="s">
        <v>69</v>
      </c>
      <c r="D1543" t="s">
        <v>515</v>
      </c>
      <c r="E1543" t="s">
        <v>702</v>
      </c>
      <c r="F1543">
        <v>32</v>
      </c>
      <c r="H1543" t="s">
        <v>647</v>
      </c>
      <c r="I1543">
        <v>0</v>
      </c>
      <c r="J1543" t="s">
        <v>10</v>
      </c>
      <c r="K1543" t="str">
        <f t="shared" si="23"/>
        <v>POOJA ITEMS-SILUdabatti Ghar-Singal</v>
      </c>
    </row>
    <row r="1544" spans="1:11" ht="15" customHeight="1" x14ac:dyDescent="0.25">
      <c r="A1544" s="1">
        <v>0</v>
      </c>
      <c r="B1544" s="1"/>
      <c r="C1544" t="s">
        <v>155</v>
      </c>
      <c r="D1544" t="s">
        <v>1660</v>
      </c>
      <c r="E1544" t="s">
        <v>12</v>
      </c>
      <c r="F1544">
        <v>0</v>
      </c>
      <c r="H1544" t="s">
        <v>647</v>
      </c>
      <c r="I1544">
        <v>0.01</v>
      </c>
      <c r="J1544" t="s">
        <v>20</v>
      </c>
      <c r="K1544" t="str">
        <f t="shared" si="23"/>
        <v>PRATIMA M-SILBHANGSAL</v>
      </c>
    </row>
    <row r="1545" spans="1:11" ht="15" customHeight="1" x14ac:dyDescent="0.25">
      <c r="A1545" s="1">
        <v>0</v>
      </c>
      <c r="B1545" s="1"/>
      <c r="C1545" t="s">
        <v>155</v>
      </c>
      <c r="D1545" t="s">
        <v>1661</v>
      </c>
      <c r="E1545" t="s">
        <v>12</v>
      </c>
      <c r="F1545">
        <v>0</v>
      </c>
      <c r="H1545" t="s">
        <v>647</v>
      </c>
      <c r="I1545">
        <v>0.01</v>
      </c>
      <c r="J1545" t="s">
        <v>20</v>
      </c>
      <c r="K1545" t="str">
        <f t="shared" ref="K1545:K1608" si="24">C1545&amp;D1545</f>
        <v>PRATIMA M-SILDOLE</v>
      </c>
    </row>
    <row r="1546" spans="1:11" ht="15" customHeight="1" x14ac:dyDescent="0.25">
      <c r="A1546" s="1">
        <v>0</v>
      </c>
      <c r="B1546" s="1"/>
      <c r="C1546" t="s">
        <v>155</v>
      </c>
      <c r="D1546" t="s">
        <v>1662</v>
      </c>
      <c r="E1546" t="s">
        <v>12</v>
      </c>
      <c r="F1546">
        <v>0</v>
      </c>
      <c r="H1546" t="s">
        <v>647</v>
      </c>
      <c r="I1546">
        <v>0.01</v>
      </c>
      <c r="J1546" t="s">
        <v>20</v>
      </c>
      <c r="K1546" t="str">
        <f t="shared" si="24"/>
        <v>PRATIMA M-SILFISH</v>
      </c>
    </row>
    <row r="1547" spans="1:11" ht="15" customHeight="1" x14ac:dyDescent="0.25">
      <c r="A1547" s="1">
        <v>0</v>
      </c>
      <c r="B1547" s="1"/>
      <c r="C1547" t="s">
        <v>155</v>
      </c>
      <c r="D1547" t="s">
        <v>1663</v>
      </c>
      <c r="E1547" t="s">
        <v>12</v>
      </c>
      <c r="F1547">
        <v>0</v>
      </c>
      <c r="H1547" t="s">
        <v>647</v>
      </c>
      <c r="I1547">
        <v>0.01</v>
      </c>
      <c r="J1547" t="s">
        <v>20</v>
      </c>
      <c r="K1547" t="str">
        <f t="shared" si="24"/>
        <v>PRATIMA M-SILGAAY-VASARU</v>
      </c>
    </row>
    <row r="1548" spans="1:11" ht="15" customHeight="1" x14ac:dyDescent="0.25">
      <c r="A1548" s="1">
        <v>0</v>
      </c>
      <c r="B1548" s="1"/>
      <c r="C1548" t="s">
        <v>155</v>
      </c>
      <c r="D1548" t="s">
        <v>1405</v>
      </c>
      <c r="E1548" t="s">
        <v>12</v>
      </c>
      <c r="F1548">
        <v>0</v>
      </c>
      <c r="H1548" t="s">
        <v>647</v>
      </c>
      <c r="I1548">
        <v>0.01</v>
      </c>
      <c r="J1548" t="s">
        <v>20</v>
      </c>
      <c r="K1548" t="str">
        <f t="shared" si="24"/>
        <v>PRATIMA M-SILKAAN</v>
      </c>
    </row>
    <row r="1549" spans="1:11" ht="15" customHeight="1" x14ac:dyDescent="0.25">
      <c r="A1549" s="1">
        <v>0</v>
      </c>
      <c r="B1549" s="1"/>
      <c r="C1549" t="s">
        <v>155</v>
      </c>
      <c r="D1549" t="s">
        <v>49</v>
      </c>
      <c r="E1549" t="s">
        <v>12</v>
      </c>
      <c r="F1549">
        <v>0</v>
      </c>
      <c r="H1549" t="s">
        <v>647</v>
      </c>
      <c r="I1549">
        <v>0.01</v>
      </c>
      <c r="J1549" t="s">
        <v>20</v>
      </c>
      <c r="K1549" t="str">
        <f t="shared" si="24"/>
        <v>PRATIMA M-SILKASAV</v>
      </c>
    </row>
    <row r="1550" spans="1:11" ht="15" customHeight="1" x14ac:dyDescent="0.25">
      <c r="A1550" s="1">
        <v>0</v>
      </c>
      <c r="B1550" s="1"/>
      <c r="C1550" t="s">
        <v>155</v>
      </c>
      <c r="D1550" t="s">
        <v>1664</v>
      </c>
      <c r="E1550" t="s">
        <v>12</v>
      </c>
      <c r="F1550">
        <v>0</v>
      </c>
      <c r="H1550" t="s">
        <v>647</v>
      </c>
      <c r="I1550">
        <v>0.01</v>
      </c>
      <c r="J1550" t="s">
        <v>20</v>
      </c>
      <c r="K1550" t="str">
        <f t="shared" si="24"/>
        <v>PRATIMA M-SILKUBER YANTRA</v>
      </c>
    </row>
    <row r="1551" spans="1:11" ht="15" customHeight="1" x14ac:dyDescent="0.25">
      <c r="A1551" s="1">
        <v>0</v>
      </c>
      <c r="B1551" s="1"/>
      <c r="C1551" t="s">
        <v>155</v>
      </c>
      <c r="D1551" t="s">
        <v>1665</v>
      </c>
      <c r="E1551" t="s">
        <v>12</v>
      </c>
      <c r="F1551">
        <v>0</v>
      </c>
      <c r="H1551" t="s">
        <v>647</v>
      </c>
      <c r="I1551">
        <v>0.01</v>
      </c>
      <c r="J1551" t="s">
        <v>20</v>
      </c>
      <c r="K1551" t="str">
        <f t="shared" si="24"/>
        <v>PRATIMA M-SILMAGAR</v>
      </c>
    </row>
    <row r="1552" spans="1:11" ht="15" customHeight="1" x14ac:dyDescent="0.25">
      <c r="A1552" s="1">
        <v>0</v>
      </c>
      <c r="B1552" s="1"/>
      <c r="C1552" t="s">
        <v>155</v>
      </c>
      <c r="D1552" t="s">
        <v>1666</v>
      </c>
      <c r="E1552" t="s">
        <v>12</v>
      </c>
      <c r="F1552">
        <v>0</v>
      </c>
      <c r="H1552" t="s">
        <v>647</v>
      </c>
      <c r="I1552">
        <v>0.01</v>
      </c>
      <c r="J1552" t="s">
        <v>20</v>
      </c>
      <c r="K1552" t="str">
        <f t="shared" si="24"/>
        <v>PRATIMA M-SILMISHI</v>
      </c>
    </row>
    <row r="1553" spans="1:11" ht="15" customHeight="1" x14ac:dyDescent="0.25">
      <c r="A1553" s="1">
        <v>0</v>
      </c>
      <c r="B1553" s="1"/>
      <c r="C1553" t="s">
        <v>155</v>
      </c>
      <c r="D1553" t="s">
        <v>1667</v>
      </c>
      <c r="E1553" t="s">
        <v>12</v>
      </c>
      <c r="F1553">
        <v>0</v>
      </c>
      <c r="H1553" t="s">
        <v>647</v>
      </c>
      <c r="I1553">
        <v>0.01</v>
      </c>
      <c r="J1553" t="s">
        <v>20</v>
      </c>
      <c r="K1553" t="str">
        <f t="shared" si="24"/>
        <v>PRATIMA M-SILPAAY</v>
      </c>
    </row>
    <row r="1554" spans="1:11" ht="15" customHeight="1" x14ac:dyDescent="0.25">
      <c r="A1554" s="1">
        <v>0</v>
      </c>
      <c r="B1554" s="1"/>
      <c r="C1554" t="s">
        <v>155</v>
      </c>
      <c r="D1554" t="s">
        <v>1036</v>
      </c>
      <c r="E1554" t="s">
        <v>12</v>
      </c>
      <c r="F1554">
        <v>0</v>
      </c>
      <c r="H1554" t="s">
        <v>647</v>
      </c>
      <c r="I1554">
        <v>0.01</v>
      </c>
      <c r="J1554" t="s">
        <v>20</v>
      </c>
      <c r="K1554" t="str">
        <f t="shared" si="24"/>
        <v>PRATIMA M-SILPADUKA</v>
      </c>
    </row>
    <row r="1555" spans="1:11" ht="15" customHeight="1" x14ac:dyDescent="0.25">
      <c r="A1555" s="1">
        <v>0</v>
      </c>
      <c r="B1555" s="1"/>
      <c r="C1555" t="s">
        <v>155</v>
      </c>
      <c r="D1555" t="s">
        <v>859</v>
      </c>
      <c r="E1555" t="s">
        <v>12</v>
      </c>
      <c r="F1555">
        <v>0</v>
      </c>
      <c r="H1555" t="s">
        <v>647</v>
      </c>
      <c r="I1555">
        <v>0.01</v>
      </c>
      <c r="J1555" t="s">
        <v>20</v>
      </c>
      <c r="K1555" t="str">
        <f t="shared" si="24"/>
        <v>PRATIMA M-SILPALANA</v>
      </c>
    </row>
    <row r="1556" spans="1:11" ht="15" customHeight="1" x14ac:dyDescent="0.25">
      <c r="A1556" s="1">
        <v>0</v>
      </c>
      <c r="B1556" s="1"/>
      <c r="C1556" t="s">
        <v>155</v>
      </c>
      <c r="D1556" t="s">
        <v>1668</v>
      </c>
      <c r="E1556" t="s">
        <v>12</v>
      </c>
      <c r="F1556">
        <v>0</v>
      </c>
      <c r="H1556" t="s">
        <v>647</v>
      </c>
      <c r="I1556">
        <v>0.01</v>
      </c>
      <c r="J1556" t="s">
        <v>20</v>
      </c>
      <c r="K1556" t="str">
        <f t="shared" si="24"/>
        <v>PRATIMA M-SILPHANI BHANGSAL</v>
      </c>
    </row>
    <row r="1557" spans="1:11" ht="15" customHeight="1" x14ac:dyDescent="0.25">
      <c r="A1557" s="1">
        <v>0</v>
      </c>
      <c r="B1557" s="1"/>
      <c r="C1557" t="s">
        <v>155</v>
      </c>
      <c r="D1557" t="s">
        <v>1669</v>
      </c>
      <c r="E1557" t="s">
        <v>12</v>
      </c>
      <c r="F1557">
        <v>0</v>
      </c>
      <c r="H1557" t="s">
        <v>647</v>
      </c>
      <c r="I1557">
        <v>0.01</v>
      </c>
      <c r="J1557" t="s">
        <v>20</v>
      </c>
      <c r="K1557" t="str">
        <f t="shared" si="24"/>
        <v>PRATIMA M-SILSARP</v>
      </c>
    </row>
    <row r="1558" spans="1:11" ht="15" customHeight="1" x14ac:dyDescent="0.25">
      <c r="A1558" s="1">
        <v>0</v>
      </c>
      <c r="B1558" s="1"/>
      <c r="C1558" t="s">
        <v>155</v>
      </c>
      <c r="D1558" t="s">
        <v>156</v>
      </c>
      <c r="E1558" t="s">
        <v>12</v>
      </c>
      <c r="F1558">
        <v>0</v>
      </c>
      <c r="H1558" t="s">
        <v>647</v>
      </c>
      <c r="I1558">
        <v>0.01</v>
      </c>
      <c r="J1558" t="s">
        <v>20</v>
      </c>
      <c r="K1558" t="str">
        <f t="shared" si="24"/>
        <v>PRATIMA M-SILSATWAI</v>
      </c>
    </row>
    <row r="1559" spans="1:11" ht="15" customHeight="1" x14ac:dyDescent="0.25">
      <c r="A1559" s="1">
        <v>0</v>
      </c>
      <c r="B1559" s="1"/>
      <c r="C1559" t="s">
        <v>155</v>
      </c>
      <c r="D1559" t="s">
        <v>1670</v>
      </c>
      <c r="E1559" t="s">
        <v>12</v>
      </c>
      <c r="F1559">
        <v>0</v>
      </c>
      <c r="H1559" t="s">
        <v>647</v>
      </c>
      <c r="I1559">
        <v>0.01</v>
      </c>
      <c r="J1559" t="s">
        <v>20</v>
      </c>
      <c r="K1559" t="str">
        <f t="shared" si="24"/>
        <v>PRATIMA M-SILSHRI YANTRA</v>
      </c>
    </row>
    <row r="1560" spans="1:11" ht="15" customHeight="1" x14ac:dyDescent="0.25">
      <c r="A1560" s="1">
        <v>0</v>
      </c>
      <c r="B1560" s="1"/>
      <c r="C1560" t="s">
        <v>155</v>
      </c>
      <c r="D1560" t="s">
        <v>1456</v>
      </c>
      <c r="E1560" t="s">
        <v>12</v>
      </c>
      <c r="F1560">
        <v>0</v>
      </c>
      <c r="H1560" t="s">
        <v>647</v>
      </c>
      <c r="I1560">
        <v>0.01</v>
      </c>
      <c r="J1560" t="s">
        <v>20</v>
      </c>
      <c r="K1560" t="str">
        <f t="shared" si="24"/>
        <v>PRATIMA M-SILSWASTIK</v>
      </c>
    </row>
    <row r="1561" spans="1:11" ht="15" customHeight="1" x14ac:dyDescent="0.25">
      <c r="A1561" s="1">
        <v>0</v>
      </c>
      <c r="B1561" s="1"/>
      <c r="C1561" t="s">
        <v>155</v>
      </c>
      <c r="D1561" t="s">
        <v>1465</v>
      </c>
      <c r="E1561" t="s">
        <v>12</v>
      </c>
      <c r="F1561">
        <v>0</v>
      </c>
      <c r="H1561" t="s">
        <v>647</v>
      </c>
      <c r="I1561">
        <v>0.01</v>
      </c>
      <c r="J1561" t="s">
        <v>20</v>
      </c>
      <c r="K1561" t="str">
        <f t="shared" si="24"/>
        <v>PRATIMA M-SILUNDIR</v>
      </c>
    </row>
    <row r="1562" spans="1:11" ht="15" customHeight="1" x14ac:dyDescent="0.25">
      <c r="A1562" s="1">
        <v>0</v>
      </c>
      <c r="B1562" s="1"/>
      <c r="C1562" t="s">
        <v>155</v>
      </c>
      <c r="D1562" t="s">
        <v>1671</v>
      </c>
      <c r="E1562" t="s">
        <v>12</v>
      </c>
      <c r="F1562">
        <v>0</v>
      </c>
      <c r="H1562" t="s">
        <v>647</v>
      </c>
      <c r="I1562">
        <v>0.01</v>
      </c>
      <c r="J1562" t="s">
        <v>20</v>
      </c>
      <c r="K1562" t="str">
        <f t="shared" si="24"/>
        <v>PRATIMA M-SILVAASTU PRATIMA</v>
      </c>
    </row>
    <row r="1563" spans="1:11" ht="15" customHeight="1" x14ac:dyDescent="0.25">
      <c r="A1563" s="1">
        <v>0</v>
      </c>
      <c r="B1563" s="1"/>
      <c r="C1563" t="s">
        <v>155</v>
      </c>
      <c r="D1563" t="s">
        <v>154</v>
      </c>
      <c r="E1563" t="s">
        <v>12</v>
      </c>
      <c r="F1563">
        <v>0</v>
      </c>
      <c r="H1563" t="s">
        <v>647</v>
      </c>
      <c r="I1563">
        <v>0.01</v>
      </c>
      <c r="J1563" t="s">
        <v>20</v>
      </c>
      <c r="K1563" t="str">
        <f t="shared" si="24"/>
        <v>PRATIMA M-SILVINCHU</v>
      </c>
    </row>
    <row r="1564" spans="1:11" ht="15" customHeight="1" x14ac:dyDescent="0.25">
      <c r="A1564" s="1">
        <v>5</v>
      </c>
      <c r="B1564" s="1"/>
      <c r="C1564" t="s">
        <v>134</v>
      </c>
      <c r="D1564" t="s">
        <v>1672</v>
      </c>
      <c r="E1564" t="s">
        <v>654</v>
      </c>
      <c r="F1564">
        <v>35</v>
      </c>
      <c r="H1564" t="s">
        <v>647</v>
      </c>
      <c r="I1564">
        <v>0</v>
      </c>
      <c r="J1564" t="s">
        <v>10</v>
      </c>
      <c r="K1564" t="str">
        <f t="shared" si="24"/>
        <v>PRATIMA-SILBaglamukhi Yantra</v>
      </c>
    </row>
    <row r="1565" spans="1:11" ht="15" customHeight="1" x14ac:dyDescent="0.25">
      <c r="A1565" s="1">
        <v>5</v>
      </c>
      <c r="B1565" s="1"/>
      <c r="C1565" t="s">
        <v>134</v>
      </c>
      <c r="D1565" t="s">
        <v>144</v>
      </c>
      <c r="E1565" t="s">
        <v>980</v>
      </c>
      <c r="F1565">
        <v>50</v>
      </c>
      <c r="H1565" t="s">
        <v>647</v>
      </c>
      <c r="I1565">
        <v>0</v>
      </c>
      <c r="J1565" t="s">
        <v>10</v>
      </c>
      <c r="K1565" t="str">
        <f t="shared" si="24"/>
        <v>PRATIMA-SILBhangsal</v>
      </c>
    </row>
    <row r="1566" spans="1:11" ht="15" customHeight="1" x14ac:dyDescent="0.25">
      <c r="A1566" s="1">
        <v>5</v>
      </c>
      <c r="B1566" s="1"/>
      <c r="C1566" t="s">
        <v>134</v>
      </c>
      <c r="D1566" t="s">
        <v>137</v>
      </c>
      <c r="E1566" t="s">
        <v>720</v>
      </c>
      <c r="F1566">
        <v>45</v>
      </c>
      <c r="H1566" t="s">
        <v>647</v>
      </c>
      <c r="I1566">
        <v>0</v>
      </c>
      <c r="J1566" t="s">
        <v>10</v>
      </c>
      <c r="K1566" t="str">
        <f t="shared" si="24"/>
        <v>PRATIMA-SILDole</v>
      </c>
    </row>
    <row r="1567" spans="1:11" ht="15" customHeight="1" x14ac:dyDescent="0.25">
      <c r="A1567" s="1">
        <v>5</v>
      </c>
      <c r="B1567" s="1"/>
      <c r="C1567" t="s">
        <v>134</v>
      </c>
      <c r="D1567" t="s">
        <v>149</v>
      </c>
      <c r="E1567" t="s">
        <v>720</v>
      </c>
      <c r="F1567">
        <v>45</v>
      </c>
      <c r="H1567" t="s">
        <v>647</v>
      </c>
      <c r="I1567">
        <v>0</v>
      </c>
      <c r="J1567" t="s">
        <v>10</v>
      </c>
      <c r="K1567" t="str">
        <f t="shared" si="24"/>
        <v>PRATIMA-SILFish</v>
      </c>
    </row>
    <row r="1568" spans="1:11" ht="15" customHeight="1" x14ac:dyDescent="0.25">
      <c r="A1568" s="1">
        <v>5</v>
      </c>
      <c r="B1568" s="1"/>
      <c r="C1568" t="s">
        <v>134</v>
      </c>
      <c r="D1568" t="s">
        <v>1673</v>
      </c>
      <c r="E1568" t="s">
        <v>980</v>
      </c>
      <c r="F1568">
        <v>50</v>
      </c>
      <c r="H1568" t="s">
        <v>647</v>
      </c>
      <c r="I1568">
        <v>0</v>
      </c>
      <c r="J1568" t="s">
        <v>10</v>
      </c>
      <c r="K1568" t="str">
        <f t="shared" si="24"/>
        <v>PRATIMA-SILGAAY</v>
      </c>
    </row>
    <row r="1569" spans="1:11" ht="15" customHeight="1" x14ac:dyDescent="0.25">
      <c r="A1569" s="1">
        <v>5</v>
      </c>
      <c r="B1569" s="1"/>
      <c r="C1569" t="s">
        <v>134</v>
      </c>
      <c r="D1569" t="s">
        <v>1663</v>
      </c>
      <c r="E1569" t="s">
        <v>980</v>
      </c>
      <c r="F1569">
        <v>50</v>
      </c>
      <c r="H1569" t="s">
        <v>647</v>
      </c>
      <c r="I1569">
        <v>0</v>
      </c>
      <c r="J1569" t="s">
        <v>10</v>
      </c>
      <c r="K1569" t="str">
        <f t="shared" si="24"/>
        <v>PRATIMA-SILGAAY-VASARU</v>
      </c>
    </row>
    <row r="1570" spans="1:11" ht="15" customHeight="1" x14ac:dyDescent="0.25">
      <c r="A1570" s="1">
        <v>5</v>
      </c>
      <c r="B1570" s="1"/>
      <c r="C1570" t="s">
        <v>134</v>
      </c>
      <c r="D1570" t="s">
        <v>1674</v>
      </c>
      <c r="E1570" t="s">
        <v>980</v>
      </c>
      <c r="F1570">
        <v>50</v>
      </c>
      <c r="H1570" t="s">
        <v>647</v>
      </c>
      <c r="I1570">
        <v>0</v>
      </c>
      <c r="J1570" t="s">
        <v>10</v>
      </c>
      <c r="K1570" t="str">
        <f t="shared" si="24"/>
        <v>PRATIMA-SILGanesh Yantra</v>
      </c>
    </row>
    <row r="1571" spans="1:11" ht="15" customHeight="1" x14ac:dyDescent="0.25">
      <c r="A1571" s="1">
        <v>5</v>
      </c>
      <c r="B1571" s="1"/>
      <c r="C1571" t="s">
        <v>134</v>
      </c>
      <c r="D1571" t="s">
        <v>1675</v>
      </c>
      <c r="E1571" t="s">
        <v>720</v>
      </c>
      <c r="F1571">
        <v>45</v>
      </c>
      <c r="H1571" t="s">
        <v>647</v>
      </c>
      <c r="I1571">
        <v>0</v>
      </c>
      <c r="J1571" t="s">
        <v>10</v>
      </c>
      <c r="K1571" t="str">
        <f t="shared" si="24"/>
        <v>PRATIMA-SILGayatri Yantra</v>
      </c>
    </row>
    <row r="1572" spans="1:11" ht="15" customHeight="1" x14ac:dyDescent="0.25">
      <c r="A1572" s="1">
        <v>5</v>
      </c>
      <c r="B1572" s="1"/>
      <c r="C1572" t="s">
        <v>134</v>
      </c>
      <c r="D1572" t="s">
        <v>51</v>
      </c>
      <c r="E1572" t="s">
        <v>980</v>
      </c>
      <c r="F1572">
        <v>50</v>
      </c>
      <c r="H1572" t="s">
        <v>647</v>
      </c>
      <c r="I1572">
        <v>0</v>
      </c>
      <c r="J1572" t="s">
        <v>10</v>
      </c>
      <c r="K1572" t="str">
        <f t="shared" si="24"/>
        <v>PRATIMA-SILGHODA</v>
      </c>
    </row>
    <row r="1573" spans="1:11" ht="15" customHeight="1" x14ac:dyDescent="0.25">
      <c r="A1573" s="1">
        <v>5</v>
      </c>
      <c r="B1573" s="1"/>
      <c r="C1573" t="s">
        <v>134</v>
      </c>
      <c r="D1573" t="s">
        <v>1676</v>
      </c>
      <c r="E1573" t="s">
        <v>683</v>
      </c>
      <c r="F1573">
        <v>37</v>
      </c>
      <c r="H1573" t="s">
        <v>647</v>
      </c>
      <c r="I1573">
        <v>0</v>
      </c>
      <c r="J1573" t="s">
        <v>10</v>
      </c>
      <c r="K1573" t="str">
        <f t="shared" si="24"/>
        <v>PRATIMA-SILHaath</v>
      </c>
    </row>
    <row r="1574" spans="1:11" ht="15" customHeight="1" x14ac:dyDescent="0.25">
      <c r="A1574" s="1">
        <v>5</v>
      </c>
      <c r="B1574" s="1"/>
      <c r="C1574" t="s">
        <v>134</v>
      </c>
      <c r="D1574" t="s">
        <v>1677</v>
      </c>
      <c r="E1574" t="s">
        <v>683</v>
      </c>
      <c r="F1574">
        <v>37</v>
      </c>
      <c r="H1574" t="s">
        <v>647</v>
      </c>
      <c r="I1574">
        <v>0</v>
      </c>
      <c r="J1574" t="s">
        <v>10</v>
      </c>
      <c r="K1574" t="str">
        <f t="shared" si="24"/>
        <v>PRATIMA-SILKaal Sarp Yantra</v>
      </c>
    </row>
    <row r="1575" spans="1:11" ht="15" customHeight="1" x14ac:dyDescent="0.25">
      <c r="A1575" s="1">
        <v>5</v>
      </c>
      <c r="B1575" s="1"/>
      <c r="C1575" t="s">
        <v>134</v>
      </c>
      <c r="D1575" t="s">
        <v>143</v>
      </c>
      <c r="E1575" t="s">
        <v>720</v>
      </c>
      <c r="F1575">
        <v>45</v>
      </c>
      <c r="H1575" t="s">
        <v>647</v>
      </c>
      <c r="I1575">
        <v>0</v>
      </c>
      <c r="J1575" t="s">
        <v>10</v>
      </c>
      <c r="K1575" t="str">
        <f t="shared" si="24"/>
        <v>PRATIMA-SILKaan</v>
      </c>
    </row>
    <row r="1576" spans="1:11" ht="15" customHeight="1" x14ac:dyDescent="0.25">
      <c r="A1576" s="1">
        <v>5</v>
      </c>
      <c r="B1576" s="1"/>
      <c r="C1576" t="s">
        <v>134</v>
      </c>
      <c r="D1576" t="s">
        <v>44</v>
      </c>
      <c r="E1576" t="s">
        <v>720</v>
      </c>
      <c r="F1576">
        <v>45</v>
      </c>
      <c r="H1576" t="s">
        <v>647</v>
      </c>
      <c r="I1576">
        <v>0</v>
      </c>
      <c r="J1576" t="s">
        <v>10</v>
      </c>
      <c r="K1576" t="str">
        <f t="shared" si="24"/>
        <v>PRATIMA-SILKasav</v>
      </c>
    </row>
    <row r="1577" spans="1:11" ht="15" customHeight="1" x14ac:dyDescent="0.25">
      <c r="A1577" s="1">
        <v>5</v>
      </c>
      <c r="B1577" s="1"/>
      <c r="C1577" t="s">
        <v>134</v>
      </c>
      <c r="D1577" t="s">
        <v>138</v>
      </c>
      <c r="E1577" t="s">
        <v>731</v>
      </c>
      <c r="F1577">
        <v>55</v>
      </c>
      <c r="H1577" t="s">
        <v>647</v>
      </c>
      <c r="I1577">
        <v>0</v>
      </c>
      <c r="J1577" t="s">
        <v>10</v>
      </c>
      <c r="K1577" t="str">
        <f t="shared" si="24"/>
        <v>PRATIMA-SILKuber Yantra</v>
      </c>
    </row>
    <row r="1578" spans="1:11" ht="15" customHeight="1" x14ac:dyDescent="0.25">
      <c r="A1578" s="1">
        <v>5</v>
      </c>
      <c r="B1578" s="1"/>
      <c r="C1578" t="s">
        <v>134</v>
      </c>
      <c r="D1578" t="s">
        <v>139</v>
      </c>
      <c r="E1578" t="s">
        <v>720</v>
      </c>
      <c r="F1578">
        <v>45</v>
      </c>
      <c r="H1578" t="s">
        <v>647</v>
      </c>
      <c r="I1578">
        <v>0</v>
      </c>
      <c r="J1578" t="s">
        <v>10</v>
      </c>
      <c r="K1578" t="str">
        <f t="shared" si="24"/>
        <v>PRATIMA-SILLakshmi Yantra</v>
      </c>
    </row>
    <row r="1579" spans="1:11" ht="15" customHeight="1" x14ac:dyDescent="0.25">
      <c r="A1579" s="1">
        <v>5</v>
      </c>
      <c r="B1579" s="1"/>
      <c r="C1579" t="s">
        <v>134</v>
      </c>
      <c r="D1579" t="s">
        <v>1678</v>
      </c>
      <c r="E1579" t="s">
        <v>980</v>
      </c>
      <c r="F1579">
        <v>50</v>
      </c>
      <c r="H1579" t="s">
        <v>647</v>
      </c>
      <c r="I1579">
        <v>0</v>
      </c>
      <c r="J1579" t="s">
        <v>10</v>
      </c>
      <c r="K1579" t="str">
        <f t="shared" si="24"/>
        <v>PRATIMA-SILLION</v>
      </c>
    </row>
    <row r="1580" spans="1:11" ht="15" customHeight="1" x14ac:dyDescent="0.25">
      <c r="A1580" s="1">
        <v>5</v>
      </c>
      <c r="B1580" s="1"/>
      <c r="C1580" t="s">
        <v>134</v>
      </c>
      <c r="D1580" t="s">
        <v>136</v>
      </c>
      <c r="E1580" t="s">
        <v>683</v>
      </c>
      <c r="F1580">
        <v>37</v>
      </c>
      <c r="H1580" t="s">
        <v>647</v>
      </c>
      <c r="I1580">
        <v>0</v>
      </c>
      <c r="J1580" t="s">
        <v>10</v>
      </c>
      <c r="K1580" t="str">
        <f t="shared" si="24"/>
        <v>PRATIMA-SILMagar</v>
      </c>
    </row>
    <row r="1581" spans="1:11" ht="15" customHeight="1" x14ac:dyDescent="0.25">
      <c r="A1581" s="1">
        <v>5</v>
      </c>
      <c r="B1581" s="1"/>
      <c r="C1581" t="s">
        <v>134</v>
      </c>
      <c r="D1581" t="s">
        <v>147</v>
      </c>
      <c r="E1581" t="s">
        <v>720</v>
      </c>
      <c r="F1581">
        <v>45</v>
      </c>
      <c r="H1581" t="s">
        <v>647</v>
      </c>
      <c r="I1581">
        <v>0</v>
      </c>
      <c r="J1581" t="s">
        <v>10</v>
      </c>
      <c r="K1581" t="str">
        <f t="shared" si="24"/>
        <v>PRATIMA-SILMishi</v>
      </c>
    </row>
    <row r="1582" spans="1:11" ht="15" customHeight="1" x14ac:dyDescent="0.25">
      <c r="A1582" s="1">
        <v>5</v>
      </c>
      <c r="B1582" s="1"/>
      <c r="C1582" t="s">
        <v>134</v>
      </c>
      <c r="D1582" t="s">
        <v>1679</v>
      </c>
      <c r="E1582" t="s">
        <v>980</v>
      </c>
      <c r="F1582">
        <v>50</v>
      </c>
      <c r="H1582" t="s">
        <v>647</v>
      </c>
      <c r="I1582">
        <v>0</v>
      </c>
      <c r="J1582" t="s">
        <v>10</v>
      </c>
      <c r="K1582" t="str">
        <f t="shared" si="24"/>
        <v>PRATIMA-SILMORE</v>
      </c>
    </row>
    <row r="1583" spans="1:11" ht="15" customHeight="1" x14ac:dyDescent="0.25">
      <c r="A1583" s="1">
        <v>5</v>
      </c>
      <c r="B1583" s="1"/>
      <c r="C1583" t="s">
        <v>134</v>
      </c>
      <c r="D1583" t="s">
        <v>1680</v>
      </c>
      <c r="E1583" t="s">
        <v>683</v>
      </c>
      <c r="F1583">
        <v>37</v>
      </c>
      <c r="H1583" t="s">
        <v>647</v>
      </c>
      <c r="I1583">
        <v>0</v>
      </c>
      <c r="J1583" t="s">
        <v>10</v>
      </c>
      <c r="K1583" t="str">
        <f t="shared" si="24"/>
        <v>PRATIMA-SILNaak</v>
      </c>
    </row>
    <row r="1584" spans="1:11" ht="15" customHeight="1" x14ac:dyDescent="0.25">
      <c r="A1584" s="1">
        <v>5</v>
      </c>
      <c r="B1584" s="1"/>
      <c r="C1584" t="s">
        <v>134</v>
      </c>
      <c r="D1584" t="s">
        <v>142</v>
      </c>
      <c r="E1584" t="s">
        <v>732</v>
      </c>
      <c r="F1584">
        <v>70</v>
      </c>
      <c r="H1584" t="s">
        <v>647</v>
      </c>
      <c r="I1584">
        <v>0</v>
      </c>
      <c r="J1584" t="s">
        <v>10</v>
      </c>
      <c r="K1584" t="str">
        <f t="shared" si="24"/>
        <v>PRATIMA-SILNavgraha Pratima</v>
      </c>
    </row>
    <row r="1585" spans="1:11" ht="15" customHeight="1" x14ac:dyDescent="0.25">
      <c r="A1585" s="1">
        <v>3</v>
      </c>
      <c r="B1585" s="1"/>
      <c r="C1585" t="s">
        <v>134</v>
      </c>
      <c r="D1585" t="s">
        <v>21</v>
      </c>
      <c r="E1585" t="s">
        <v>1053</v>
      </c>
      <c r="F1585">
        <v>20</v>
      </c>
      <c r="H1585" t="s">
        <v>647</v>
      </c>
      <c r="I1585">
        <v>0</v>
      </c>
      <c r="J1585" t="s">
        <v>10</v>
      </c>
      <c r="K1585" t="str">
        <f t="shared" si="24"/>
        <v>PRATIMA-SILOther</v>
      </c>
    </row>
    <row r="1586" spans="1:11" ht="15" customHeight="1" x14ac:dyDescent="0.25">
      <c r="A1586" s="1">
        <v>5</v>
      </c>
      <c r="B1586" s="1"/>
      <c r="C1586" t="s">
        <v>134</v>
      </c>
      <c r="D1586" t="s">
        <v>135</v>
      </c>
      <c r="E1586" t="s">
        <v>683</v>
      </c>
      <c r="F1586">
        <v>37</v>
      </c>
      <c r="H1586" t="s">
        <v>647</v>
      </c>
      <c r="I1586">
        <v>0</v>
      </c>
      <c r="J1586" t="s">
        <v>10</v>
      </c>
      <c r="K1586" t="str">
        <f t="shared" si="24"/>
        <v>PRATIMA-SILPaay</v>
      </c>
    </row>
    <row r="1587" spans="1:11" ht="15" customHeight="1" x14ac:dyDescent="0.25">
      <c r="A1587" s="1">
        <v>5</v>
      </c>
      <c r="B1587" s="1"/>
      <c r="C1587" t="s">
        <v>134</v>
      </c>
      <c r="D1587" t="s">
        <v>476</v>
      </c>
      <c r="E1587" t="s">
        <v>720</v>
      </c>
      <c r="F1587">
        <v>45</v>
      </c>
      <c r="H1587" t="s">
        <v>647</v>
      </c>
      <c r="I1587">
        <v>0</v>
      </c>
      <c r="J1587" t="s">
        <v>10</v>
      </c>
      <c r="K1587" t="str">
        <f t="shared" si="24"/>
        <v>PRATIMA-SILPaduka</v>
      </c>
    </row>
    <row r="1588" spans="1:11" ht="15" customHeight="1" x14ac:dyDescent="0.25">
      <c r="A1588" s="1">
        <v>5</v>
      </c>
      <c r="B1588" s="1"/>
      <c r="C1588" t="s">
        <v>134</v>
      </c>
      <c r="D1588" t="s">
        <v>145</v>
      </c>
      <c r="E1588" t="s">
        <v>980</v>
      </c>
      <c r="F1588">
        <v>50</v>
      </c>
      <c r="H1588" t="s">
        <v>647</v>
      </c>
      <c r="I1588">
        <v>0</v>
      </c>
      <c r="J1588" t="s">
        <v>10</v>
      </c>
      <c r="K1588" t="str">
        <f t="shared" si="24"/>
        <v>PRATIMA-SILPhani Bhangsal</v>
      </c>
    </row>
    <row r="1589" spans="1:11" ht="15" customHeight="1" x14ac:dyDescent="0.25">
      <c r="A1589" s="1">
        <v>5</v>
      </c>
      <c r="B1589" s="1"/>
      <c r="C1589" t="s">
        <v>134</v>
      </c>
      <c r="D1589" t="s">
        <v>148</v>
      </c>
      <c r="E1589" t="s">
        <v>980</v>
      </c>
      <c r="F1589">
        <v>50</v>
      </c>
      <c r="H1589" t="s">
        <v>647</v>
      </c>
      <c r="I1589">
        <v>0</v>
      </c>
      <c r="J1589" t="s">
        <v>10</v>
      </c>
      <c r="K1589" t="str">
        <f t="shared" si="24"/>
        <v>PRATIMA-SILSarp</v>
      </c>
    </row>
    <row r="1590" spans="1:11" ht="15" customHeight="1" x14ac:dyDescent="0.25">
      <c r="A1590" s="1">
        <v>5</v>
      </c>
      <c r="B1590" s="1"/>
      <c r="C1590" t="s">
        <v>134</v>
      </c>
      <c r="D1590" t="s">
        <v>1681</v>
      </c>
      <c r="E1590" t="s">
        <v>683</v>
      </c>
      <c r="F1590">
        <v>37</v>
      </c>
      <c r="H1590" t="s">
        <v>647</v>
      </c>
      <c r="I1590">
        <v>0</v>
      </c>
      <c r="J1590" t="s">
        <v>10</v>
      </c>
      <c r="K1590" t="str">
        <f t="shared" si="24"/>
        <v>PRATIMA-SILSarswati Yantra</v>
      </c>
    </row>
    <row r="1591" spans="1:11" ht="15" customHeight="1" x14ac:dyDescent="0.25">
      <c r="A1591" s="1">
        <v>5</v>
      </c>
      <c r="B1591" s="1"/>
      <c r="C1591" t="s">
        <v>134</v>
      </c>
      <c r="D1591" t="s">
        <v>141</v>
      </c>
      <c r="E1591" t="s">
        <v>952</v>
      </c>
      <c r="F1591">
        <v>65</v>
      </c>
      <c r="H1591" t="s">
        <v>647</v>
      </c>
      <c r="I1591">
        <v>0</v>
      </c>
      <c r="J1591" t="s">
        <v>10</v>
      </c>
      <c r="K1591" t="str">
        <f t="shared" si="24"/>
        <v>PRATIMA-SILSatwai</v>
      </c>
    </row>
    <row r="1592" spans="1:11" ht="15" customHeight="1" x14ac:dyDescent="0.25">
      <c r="A1592" s="1">
        <v>5</v>
      </c>
      <c r="B1592" s="1"/>
      <c r="C1592" t="s">
        <v>134</v>
      </c>
      <c r="D1592" t="s">
        <v>150</v>
      </c>
      <c r="E1592" t="s">
        <v>731</v>
      </c>
      <c r="F1592">
        <v>55</v>
      </c>
      <c r="H1592" t="s">
        <v>647</v>
      </c>
      <c r="I1592">
        <v>0</v>
      </c>
      <c r="J1592" t="s">
        <v>10</v>
      </c>
      <c r="K1592" t="str">
        <f t="shared" si="24"/>
        <v>PRATIMA-SILScorpio</v>
      </c>
    </row>
    <row r="1593" spans="1:11" ht="15" customHeight="1" x14ac:dyDescent="0.25">
      <c r="A1593" s="1">
        <v>5</v>
      </c>
      <c r="B1593" s="1"/>
      <c r="C1593" t="s">
        <v>134</v>
      </c>
      <c r="D1593" t="s">
        <v>153</v>
      </c>
      <c r="E1593" t="s">
        <v>685</v>
      </c>
      <c r="F1593">
        <v>40</v>
      </c>
      <c r="H1593" t="s">
        <v>647</v>
      </c>
      <c r="I1593">
        <v>0</v>
      </c>
      <c r="J1593" t="s">
        <v>10</v>
      </c>
      <c r="K1593" t="str">
        <f t="shared" si="24"/>
        <v>PRATIMA-SILShani Yantra</v>
      </c>
    </row>
    <row r="1594" spans="1:11" ht="15" customHeight="1" x14ac:dyDescent="0.25">
      <c r="A1594" s="1">
        <v>5</v>
      </c>
      <c r="B1594" s="1"/>
      <c r="C1594" t="s">
        <v>134</v>
      </c>
      <c r="D1594" t="s">
        <v>140</v>
      </c>
      <c r="E1594" t="s">
        <v>980</v>
      </c>
      <c r="F1594">
        <v>50</v>
      </c>
      <c r="H1594" t="s">
        <v>647</v>
      </c>
      <c r="I1594">
        <v>0</v>
      </c>
      <c r="J1594" t="s">
        <v>10</v>
      </c>
      <c r="K1594" t="str">
        <f t="shared" si="24"/>
        <v>PRATIMA-SILShri Yantra</v>
      </c>
    </row>
    <row r="1595" spans="1:11" ht="15" customHeight="1" x14ac:dyDescent="0.25">
      <c r="A1595" s="1">
        <v>5</v>
      </c>
      <c r="B1595" s="1"/>
      <c r="C1595" t="s">
        <v>134</v>
      </c>
      <c r="D1595" t="s">
        <v>152</v>
      </c>
      <c r="E1595" t="s">
        <v>720</v>
      </c>
      <c r="F1595">
        <v>45</v>
      </c>
      <c r="H1595" t="s">
        <v>647</v>
      </c>
      <c r="I1595">
        <v>0</v>
      </c>
      <c r="J1595" t="s">
        <v>10</v>
      </c>
      <c r="K1595" t="str">
        <f t="shared" si="24"/>
        <v>PRATIMA-SILSurya Yantra</v>
      </c>
    </row>
    <row r="1596" spans="1:11" ht="15" customHeight="1" x14ac:dyDescent="0.25">
      <c r="A1596" s="1">
        <v>5</v>
      </c>
      <c r="B1596" s="1"/>
      <c r="C1596" t="s">
        <v>134</v>
      </c>
      <c r="D1596" t="s">
        <v>481</v>
      </c>
      <c r="E1596" t="s">
        <v>683</v>
      </c>
      <c r="F1596">
        <v>37</v>
      </c>
      <c r="H1596" t="s">
        <v>647</v>
      </c>
      <c r="I1596">
        <v>0</v>
      </c>
      <c r="J1596" t="s">
        <v>10</v>
      </c>
      <c r="K1596" t="str">
        <f t="shared" si="24"/>
        <v>PRATIMA-SILUndir</v>
      </c>
    </row>
    <row r="1597" spans="1:11" ht="15" customHeight="1" x14ac:dyDescent="0.25">
      <c r="A1597" s="1">
        <v>5</v>
      </c>
      <c r="B1597" s="1"/>
      <c r="C1597" t="s">
        <v>134</v>
      </c>
      <c r="D1597" t="s">
        <v>146</v>
      </c>
      <c r="E1597" t="s">
        <v>720</v>
      </c>
      <c r="F1597">
        <v>45</v>
      </c>
      <c r="H1597" t="s">
        <v>647</v>
      </c>
      <c r="I1597">
        <v>0</v>
      </c>
      <c r="J1597" t="s">
        <v>10</v>
      </c>
      <c r="K1597" t="str">
        <f t="shared" si="24"/>
        <v>PRATIMA-SILVaastu Pratima</v>
      </c>
    </row>
    <row r="1598" spans="1:11" ht="15" customHeight="1" x14ac:dyDescent="0.25">
      <c r="A1598" s="1">
        <v>5</v>
      </c>
      <c r="B1598" s="1"/>
      <c r="C1598" t="s">
        <v>134</v>
      </c>
      <c r="D1598" t="s">
        <v>151</v>
      </c>
      <c r="E1598" t="s">
        <v>685</v>
      </c>
      <c r="F1598">
        <v>40</v>
      </c>
      <c r="H1598" t="s">
        <v>647</v>
      </c>
      <c r="I1598">
        <v>0</v>
      </c>
      <c r="J1598" t="s">
        <v>10</v>
      </c>
      <c r="K1598" t="str">
        <f t="shared" si="24"/>
        <v>PRATIMA-SILVaibhav Laxmi Yantra</v>
      </c>
    </row>
    <row r="1599" spans="1:11" ht="15" customHeight="1" x14ac:dyDescent="0.25">
      <c r="A1599" s="1">
        <v>5</v>
      </c>
      <c r="B1599" s="1"/>
      <c r="C1599" t="s">
        <v>134</v>
      </c>
      <c r="D1599" t="s">
        <v>154</v>
      </c>
      <c r="E1599" t="s">
        <v>720</v>
      </c>
      <c r="F1599">
        <v>45</v>
      </c>
      <c r="H1599" t="s">
        <v>647</v>
      </c>
      <c r="I1599">
        <v>0</v>
      </c>
      <c r="J1599" t="s">
        <v>10</v>
      </c>
      <c r="K1599" t="str">
        <f t="shared" si="24"/>
        <v>PRATIMA-SILVINCHU</v>
      </c>
    </row>
    <row r="1600" spans="1:11" ht="15" customHeight="1" x14ac:dyDescent="0.25">
      <c r="A1600" s="1">
        <v>5</v>
      </c>
      <c r="B1600" s="1"/>
      <c r="C1600" t="s">
        <v>52</v>
      </c>
      <c r="D1600" t="s">
        <v>1682</v>
      </c>
      <c r="E1600" t="s">
        <v>980</v>
      </c>
      <c r="F1600">
        <v>50</v>
      </c>
      <c r="H1600" t="s">
        <v>647</v>
      </c>
      <c r="I1600">
        <v>0</v>
      </c>
      <c r="J1600" t="s">
        <v>10</v>
      </c>
      <c r="K1600" t="str">
        <f t="shared" si="24"/>
        <v>PRESENT ARTICLE-SILFatakde</v>
      </c>
    </row>
    <row r="1601" spans="1:11" ht="15" customHeight="1" x14ac:dyDescent="0.25">
      <c r="A1601" s="1">
        <v>5</v>
      </c>
      <c r="B1601" s="1"/>
      <c r="C1601" t="s">
        <v>52</v>
      </c>
      <c r="D1601" t="s">
        <v>1683</v>
      </c>
      <c r="E1601" t="s">
        <v>685</v>
      </c>
      <c r="F1601">
        <v>40</v>
      </c>
      <c r="H1601" t="s">
        <v>647</v>
      </c>
      <c r="I1601">
        <v>0</v>
      </c>
      <c r="J1601" t="s">
        <v>10</v>
      </c>
      <c r="K1601" t="str">
        <f t="shared" si="24"/>
        <v>PRESENT ARTICLE-SILFLOWER</v>
      </c>
    </row>
    <row r="1602" spans="1:11" ht="15" customHeight="1" x14ac:dyDescent="0.25">
      <c r="A1602" s="1">
        <v>5</v>
      </c>
      <c r="B1602" s="1"/>
      <c r="C1602" t="s">
        <v>52</v>
      </c>
      <c r="D1602" t="s">
        <v>1684</v>
      </c>
      <c r="E1602" t="s">
        <v>937</v>
      </c>
      <c r="F1602">
        <v>25</v>
      </c>
      <c r="H1602" t="s">
        <v>647</v>
      </c>
      <c r="I1602">
        <v>0</v>
      </c>
      <c r="J1602" t="s">
        <v>10</v>
      </c>
      <c r="K1602" t="str">
        <f t="shared" si="24"/>
        <v>PRESENT ARTICLE-SILJahaj</v>
      </c>
    </row>
    <row r="1603" spans="1:11" ht="15" customHeight="1" x14ac:dyDescent="0.25">
      <c r="A1603" s="1">
        <v>5</v>
      </c>
      <c r="B1603" s="1"/>
      <c r="C1603" t="s">
        <v>52</v>
      </c>
      <c r="D1603" t="s">
        <v>1685</v>
      </c>
      <c r="E1603" t="s">
        <v>720</v>
      </c>
      <c r="F1603">
        <v>45</v>
      </c>
      <c r="H1603" t="s">
        <v>647</v>
      </c>
      <c r="I1603">
        <v>0</v>
      </c>
      <c r="J1603" t="s">
        <v>10</v>
      </c>
      <c r="K1603" t="str">
        <f t="shared" si="24"/>
        <v>PRESENT ARTICLE-SILRath</v>
      </c>
    </row>
    <row r="1604" spans="1:11" ht="15" customHeight="1" x14ac:dyDescent="0.25">
      <c r="A1604" s="1">
        <v>5</v>
      </c>
      <c r="B1604" s="1"/>
      <c r="C1604" t="s">
        <v>52</v>
      </c>
      <c r="D1604" t="s">
        <v>53</v>
      </c>
      <c r="E1604" t="s">
        <v>731</v>
      </c>
      <c r="F1604">
        <v>55</v>
      </c>
      <c r="H1604" t="s">
        <v>647</v>
      </c>
      <c r="I1604">
        <v>0</v>
      </c>
      <c r="J1604" t="s">
        <v>10</v>
      </c>
      <c r="K1604" t="str">
        <f t="shared" si="24"/>
        <v>PRESENT ARTICLE-SILRATH (NATHDWAR)</v>
      </c>
    </row>
    <row r="1605" spans="1:11" ht="15" customHeight="1" x14ac:dyDescent="0.25">
      <c r="A1605" s="1">
        <v>0</v>
      </c>
      <c r="B1605" s="1"/>
      <c r="C1605" t="s">
        <v>1686</v>
      </c>
      <c r="D1605" t="s">
        <v>1687</v>
      </c>
      <c r="E1605" t="s">
        <v>12</v>
      </c>
      <c r="F1605">
        <v>0</v>
      </c>
      <c r="H1605" t="s">
        <v>647</v>
      </c>
      <c r="I1605">
        <v>0.01</v>
      </c>
      <c r="J1605" t="s">
        <v>20</v>
      </c>
      <c r="K1605" t="str">
        <f t="shared" si="24"/>
        <v>REPAIR AND POLISHAatni</v>
      </c>
    </row>
    <row r="1606" spans="1:11" ht="15" customHeight="1" x14ac:dyDescent="0.25">
      <c r="A1606" s="1">
        <v>0</v>
      </c>
      <c r="B1606" s="1"/>
      <c r="C1606" t="s">
        <v>1686</v>
      </c>
      <c r="D1606" t="s">
        <v>1688</v>
      </c>
      <c r="E1606" t="s">
        <v>12</v>
      </c>
      <c r="F1606">
        <v>0</v>
      </c>
      <c r="H1606" t="s">
        <v>647</v>
      </c>
      <c r="I1606">
        <v>0.01</v>
      </c>
      <c r="J1606" t="s">
        <v>20</v>
      </c>
      <c r="K1606" t="str">
        <f t="shared" si="24"/>
        <v>REPAIR AND POLISHKaragir Retun</v>
      </c>
    </row>
    <row r="1607" spans="1:11" ht="15" customHeight="1" x14ac:dyDescent="0.25">
      <c r="A1607" s="1">
        <v>0</v>
      </c>
      <c r="B1607" s="1"/>
      <c r="C1607" t="s">
        <v>1686</v>
      </c>
      <c r="D1607" t="s">
        <v>1689</v>
      </c>
      <c r="E1607" t="s">
        <v>12</v>
      </c>
      <c r="F1607">
        <v>0</v>
      </c>
      <c r="H1607" t="s">
        <v>647</v>
      </c>
      <c r="I1607">
        <v>0.01</v>
      </c>
      <c r="J1607" t="s">
        <v>20</v>
      </c>
      <c r="K1607" t="str">
        <f t="shared" si="24"/>
        <v>REPAIR AND POLISHPolish</v>
      </c>
    </row>
    <row r="1608" spans="1:11" ht="15" customHeight="1" x14ac:dyDescent="0.25">
      <c r="A1608" s="1">
        <v>0</v>
      </c>
      <c r="B1608" s="1"/>
      <c r="C1608" t="s">
        <v>1686</v>
      </c>
      <c r="D1608" t="s">
        <v>1690</v>
      </c>
      <c r="E1608" t="s">
        <v>12</v>
      </c>
      <c r="F1608">
        <v>0</v>
      </c>
      <c r="H1608" t="s">
        <v>647</v>
      </c>
      <c r="I1608">
        <v>0.01</v>
      </c>
      <c r="J1608" t="s">
        <v>20</v>
      </c>
      <c r="K1608" t="str">
        <f t="shared" si="24"/>
        <v>REPAIR AND POLISHRepair</v>
      </c>
    </row>
    <row r="1609" spans="1:11" ht="15" customHeight="1" x14ac:dyDescent="0.25">
      <c r="A1609" s="1">
        <v>0</v>
      </c>
      <c r="B1609" s="1"/>
      <c r="C1609" t="s">
        <v>1691</v>
      </c>
      <c r="D1609" t="s">
        <v>644</v>
      </c>
      <c r="E1609" t="s">
        <v>12</v>
      </c>
      <c r="F1609">
        <v>0</v>
      </c>
      <c r="H1609" t="s">
        <v>647</v>
      </c>
      <c r="I1609">
        <v>0.01</v>
      </c>
      <c r="J1609" t="s">
        <v>20</v>
      </c>
      <c r="K1609" t="str">
        <f t="shared" ref="K1609:K1672" si="25">C1609&amp;D1609</f>
        <v>REPAIR SILVER ORNAMENT1 BULLION SILVER-L</v>
      </c>
    </row>
    <row r="1610" spans="1:11" ht="15" customHeight="1" x14ac:dyDescent="0.25">
      <c r="A1610" s="1">
        <v>0</v>
      </c>
      <c r="B1610" s="1"/>
      <c r="C1610" t="s">
        <v>1691</v>
      </c>
      <c r="D1610" t="s">
        <v>652</v>
      </c>
      <c r="E1610" t="s">
        <v>12</v>
      </c>
      <c r="F1610">
        <v>0</v>
      </c>
      <c r="H1610" t="s">
        <v>647</v>
      </c>
      <c r="I1610">
        <v>0.01</v>
      </c>
      <c r="J1610" t="s">
        <v>20</v>
      </c>
      <c r="K1610" t="str">
        <f t="shared" si="25"/>
        <v>REPAIR SILVER ORNAMENT1 SILVER ITEM (FG)</v>
      </c>
    </row>
    <row r="1611" spans="1:11" ht="15" customHeight="1" x14ac:dyDescent="0.25">
      <c r="A1611" s="1">
        <v>0</v>
      </c>
      <c r="B1611" s="1"/>
      <c r="C1611" t="s">
        <v>1691</v>
      </c>
      <c r="D1611" t="s">
        <v>118</v>
      </c>
      <c r="E1611" t="s">
        <v>12</v>
      </c>
      <c r="F1611">
        <v>0</v>
      </c>
      <c r="H1611" t="s">
        <v>647</v>
      </c>
      <c r="I1611">
        <v>0.01</v>
      </c>
      <c r="J1611" t="s">
        <v>20</v>
      </c>
      <c r="K1611" t="str">
        <f t="shared" si="25"/>
        <v>REPAIR SILVER ORNAMENT2 COIN-SIL (FG)</v>
      </c>
    </row>
    <row r="1612" spans="1:11" ht="15" customHeight="1" x14ac:dyDescent="0.25">
      <c r="A1612" s="1">
        <v>0</v>
      </c>
      <c r="B1612" s="1"/>
      <c r="C1612" t="s">
        <v>1691</v>
      </c>
      <c r="D1612" t="s">
        <v>1692</v>
      </c>
      <c r="E1612" t="s">
        <v>12</v>
      </c>
      <c r="F1612">
        <v>0</v>
      </c>
      <c r="H1612" t="s">
        <v>647</v>
      </c>
      <c r="I1612">
        <v>0.01</v>
      </c>
      <c r="J1612" t="s">
        <v>20</v>
      </c>
      <c r="K1612" t="str">
        <f t="shared" si="25"/>
        <v>REPAIR SILVER ORNAMENT3 BULLION-SIL</v>
      </c>
    </row>
    <row r="1613" spans="1:11" ht="15" customHeight="1" x14ac:dyDescent="0.25">
      <c r="A1613" s="1">
        <v>0</v>
      </c>
      <c r="B1613" s="1"/>
      <c r="C1613" t="s">
        <v>1691</v>
      </c>
      <c r="D1613" t="s">
        <v>663</v>
      </c>
      <c r="E1613" t="s">
        <v>12</v>
      </c>
      <c r="F1613">
        <v>0</v>
      </c>
      <c r="H1613" t="s">
        <v>647</v>
      </c>
      <c r="I1613">
        <v>0.01</v>
      </c>
      <c r="J1613" t="s">
        <v>20</v>
      </c>
      <c r="K1613" t="str">
        <f t="shared" si="25"/>
        <v>REPAIR SILVER ORNAMENTA/C PAYAL 92.5-SIL</v>
      </c>
    </row>
    <row r="1614" spans="1:11" ht="15" customHeight="1" x14ac:dyDescent="0.25">
      <c r="A1614" s="1">
        <v>0</v>
      </c>
      <c r="B1614" s="1"/>
      <c r="C1614" t="s">
        <v>1691</v>
      </c>
      <c r="D1614" t="s">
        <v>681</v>
      </c>
      <c r="E1614" t="s">
        <v>12</v>
      </c>
      <c r="F1614">
        <v>0</v>
      </c>
      <c r="H1614" t="s">
        <v>647</v>
      </c>
      <c r="I1614">
        <v>0.01</v>
      </c>
      <c r="J1614" t="s">
        <v>20</v>
      </c>
      <c r="K1614" t="str">
        <f t="shared" si="25"/>
        <v>REPAIR SILVER ORNAMENTA/C PAYAL ADV-SIL</v>
      </c>
    </row>
    <row r="1615" spans="1:11" ht="15" customHeight="1" x14ac:dyDescent="0.25">
      <c r="A1615" s="1">
        <v>0</v>
      </c>
      <c r="B1615" s="1"/>
      <c r="C1615" t="s">
        <v>1691</v>
      </c>
      <c r="D1615" t="s">
        <v>56</v>
      </c>
      <c r="E1615" t="s">
        <v>12</v>
      </c>
      <c r="F1615">
        <v>0</v>
      </c>
      <c r="H1615" t="s">
        <v>647</v>
      </c>
      <c r="I1615">
        <v>0.01</v>
      </c>
      <c r="J1615" t="s">
        <v>20</v>
      </c>
      <c r="K1615" t="str">
        <f t="shared" si="25"/>
        <v>REPAIR SILVER ORNAMENTA/C PAYAL-SIL</v>
      </c>
    </row>
    <row r="1616" spans="1:11" ht="15" customHeight="1" x14ac:dyDescent="0.25">
      <c r="A1616" s="1">
        <v>0</v>
      </c>
      <c r="B1616" s="1"/>
      <c r="C1616" t="s">
        <v>1691</v>
      </c>
      <c r="D1616" t="s">
        <v>211</v>
      </c>
      <c r="E1616" t="s">
        <v>12</v>
      </c>
      <c r="F1616">
        <v>0</v>
      </c>
      <c r="H1616" t="s">
        <v>647</v>
      </c>
      <c r="I1616">
        <v>0.01</v>
      </c>
      <c r="J1616" t="s">
        <v>20</v>
      </c>
      <c r="K1616" t="str">
        <f t="shared" si="25"/>
        <v>REPAIR SILVER ORNAMENTANGUTHE-SIL</v>
      </c>
    </row>
    <row r="1617" spans="1:11" ht="15" customHeight="1" x14ac:dyDescent="0.25">
      <c r="A1617" s="1">
        <v>0</v>
      </c>
      <c r="B1617" s="1"/>
      <c r="C1617" t="s">
        <v>1691</v>
      </c>
      <c r="D1617" t="s">
        <v>746</v>
      </c>
      <c r="E1617" t="s">
        <v>12</v>
      </c>
      <c r="F1617">
        <v>0</v>
      </c>
      <c r="H1617" t="s">
        <v>647</v>
      </c>
      <c r="I1617">
        <v>0.01</v>
      </c>
      <c r="J1617" t="s">
        <v>20</v>
      </c>
      <c r="K1617" t="str">
        <f t="shared" si="25"/>
        <v>REPAIR SILVER ORNAMENTANGUTHI R-SIL</v>
      </c>
    </row>
    <row r="1618" spans="1:11" ht="15" customHeight="1" x14ac:dyDescent="0.25">
      <c r="A1618" s="1">
        <v>0</v>
      </c>
      <c r="B1618" s="1"/>
      <c r="C1618" t="s">
        <v>1691</v>
      </c>
      <c r="D1618" t="s">
        <v>752</v>
      </c>
      <c r="E1618" t="s">
        <v>12</v>
      </c>
      <c r="F1618">
        <v>0</v>
      </c>
      <c r="H1618" t="s">
        <v>647</v>
      </c>
      <c r="I1618">
        <v>0.01</v>
      </c>
      <c r="J1618" t="s">
        <v>20</v>
      </c>
      <c r="K1618" t="str">
        <f t="shared" si="25"/>
        <v>REPAIR SILVER ORNAMENTANGUTHI-SIL</v>
      </c>
    </row>
    <row r="1619" spans="1:11" ht="15" customHeight="1" x14ac:dyDescent="0.25">
      <c r="A1619" s="1">
        <v>0</v>
      </c>
      <c r="B1619" s="1"/>
      <c r="C1619" t="s">
        <v>1691</v>
      </c>
      <c r="D1619" t="s">
        <v>804</v>
      </c>
      <c r="E1619" t="s">
        <v>12</v>
      </c>
      <c r="F1619">
        <v>0</v>
      </c>
      <c r="H1619" t="s">
        <v>647</v>
      </c>
      <c r="I1619">
        <v>0.01</v>
      </c>
      <c r="J1619" t="s">
        <v>20</v>
      </c>
      <c r="K1619" t="str">
        <f t="shared" si="25"/>
        <v>REPAIR SILVER ORNAMENTANTIQUE ORN MRP-SIL</v>
      </c>
    </row>
    <row r="1620" spans="1:11" ht="15" customHeight="1" x14ac:dyDescent="0.25">
      <c r="A1620" s="1">
        <v>0</v>
      </c>
      <c r="B1620" s="1"/>
      <c r="C1620" t="s">
        <v>1691</v>
      </c>
      <c r="D1620" t="s">
        <v>814</v>
      </c>
      <c r="E1620" t="s">
        <v>12</v>
      </c>
      <c r="F1620">
        <v>0</v>
      </c>
      <c r="H1620" t="s">
        <v>647</v>
      </c>
      <c r="I1620">
        <v>0.01</v>
      </c>
      <c r="J1620" t="s">
        <v>20</v>
      </c>
      <c r="K1620" t="str">
        <f t="shared" si="25"/>
        <v>REPAIR SILVER ORNAMENTANTIQUE ORNAMENTS-SIL</v>
      </c>
    </row>
    <row r="1621" spans="1:11" ht="15" customHeight="1" x14ac:dyDescent="0.25">
      <c r="A1621" s="1">
        <v>0</v>
      </c>
      <c r="B1621" s="1"/>
      <c r="C1621" t="s">
        <v>1691</v>
      </c>
      <c r="D1621" t="s">
        <v>299</v>
      </c>
      <c r="E1621" t="s">
        <v>12</v>
      </c>
      <c r="F1621">
        <v>0</v>
      </c>
      <c r="H1621" t="s">
        <v>647</v>
      </c>
      <c r="I1621">
        <v>0.01</v>
      </c>
      <c r="J1621" t="s">
        <v>20</v>
      </c>
      <c r="K1621" t="str">
        <f t="shared" si="25"/>
        <v>REPAIR SILVER ORNAMENTATTARDANI-SIL</v>
      </c>
    </row>
    <row r="1622" spans="1:11" ht="15" customHeight="1" x14ac:dyDescent="0.25">
      <c r="A1622" s="1">
        <v>0</v>
      </c>
      <c r="B1622" s="1"/>
      <c r="C1622" t="s">
        <v>1691</v>
      </c>
      <c r="D1622" t="s">
        <v>1693</v>
      </c>
      <c r="E1622" t="s">
        <v>12</v>
      </c>
      <c r="F1622">
        <v>0</v>
      </c>
      <c r="H1622" t="s">
        <v>647</v>
      </c>
      <c r="I1622">
        <v>0.01</v>
      </c>
      <c r="J1622" t="s">
        <v>20</v>
      </c>
      <c r="K1622" t="str">
        <f t="shared" si="25"/>
        <v>REPAIR SILVER ORNAMENTATTARKANDI LOT-SIL</v>
      </c>
    </row>
    <row r="1623" spans="1:11" ht="15" customHeight="1" x14ac:dyDescent="0.25">
      <c r="A1623" s="1">
        <v>0</v>
      </c>
      <c r="B1623" s="1"/>
      <c r="C1623" t="s">
        <v>1691</v>
      </c>
      <c r="D1623" t="s">
        <v>878</v>
      </c>
      <c r="E1623" t="s">
        <v>12</v>
      </c>
      <c r="F1623">
        <v>0</v>
      </c>
      <c r="H1623" t="s">
        <v>647</v>
      </c>
      <c r="I1623">
        <v>0.01</v>
      </c>
      <c r="J1623" t="s">
        <v>20</v>
      </c>
      <c r="K1623" t="str">
        <f t="shared" si="25"/>
        <v>REPAIR SILVER ORNAMENTATTARKANDI-SIL</v>
      </c>
    </row>
    <row r="1624" spans="1:11" ht="15" customHeight="1" x14ac:dyDescent="0.25">
      <c r="A1624" s="1">
        <v>0</v>
      </c>
      <c r="B1624" s="1"/>
      <c r="C1624" t="s">
        <v>1691</v>
      </c>
      <c r="D1624" t="s">
        <v>237</v>
      </c>
      <c r="E1624" t="s">
        <v>12</v>
      </c>
      <c r="F1624">
        <v>0</v>
      </c>
      <c r="H1624" t="s">
        <v>647</v>
      </c>
      <c r="I1624">
        <v>0.01</v>
      </c>
      <c r="J1624" t="s">
        <v>20</v>
      </c>
      <c r="K1624" t="str">
        <f t="shared" si="25"/>
        <v>REPAIR SILVER ORNAMENTBAJUBAND-SIL</v>
      </c>
    </row>
    <row r="1625" spans="1:11" ht="15" customHeight="1" x14ac:dyDescent="0.25">
      <c r="A1625" s="1">
        <v>0</v>
      </c>
      <c r="B1625" s="1"/>
      <c r="C1625" t="s">
        <v>1691</v>
      </c>
      <c r="D1625" t="s">
        <v>584</v>
      </c>
      <c r="E1625" t="s">
        <v>12</v>
      </c>
      <c r="F1625">
        <v>0</v>
      </c>
      <c r="H1625" t="s">
        <v>647</v>
      </c>
      <c r="I1625">
        <v>0.01</v>
      </c>
      <c r="J1625" t="s">
        <v>20</v>
      </c>
      <c r="K1625" t="str">
        <f t="shared" si="25"/>
        <v>REPAIR SILVER ORNAMENTBANGADI-SIL</v>
      </c>
    </row>
    <row r="1626" spans="1:11" ht="15" customHeight="1" x14ac:dyDescent="0.25">
      <c r="A1626" s="1">
        <v>0</v>
      </c>
      <c r="B1626" s="1"/>
      <c r="C1626" t="s">
        <v>1691</v>
      </c>
      <c r="D1626" t="s">
        <v>889</v>
      </c>
      <c r="E1626" t="s">
        <v>12</v>
      </c>
      <c r="F1626">
        <v>0</v>
      </c>
      <c r="H1626" t="s">
        <v>647</v>
      </c>
      <c r="I1626">
        <v>0.01</v>
      </c>
      <c r="J1626" t="s">
        <v>20</v>
      </c>
      <c r="K1626" t="str">
        <f t="shared" si="25"/>
        <v>REPAIR SILVER ORNAMENTBANGELS-SIL</v>
      </c>
    </row>
    <row r="1627" spans="1:11" ht="15" customHeight="1" x14ac:dyDescent="0.25">
      <c r="A1627" s="1">
        <v>0</v>
      </c>
      <c r="B1627" s="1"/>
      <c r="C1627" t="s">
        <v>1691</v>
      </c>
      <c r="D1627" t="s">
        <v>264</v>
      </c>
      <c r="E1627" t="s">
        <v>12</v>
      </c>
      <c r="F1627">
        <v>0</v>
      </c>
      <c r="H1627" t="s">
        <v>647</v>
      </c>
      <c r="I1627">
        <v>0.01</v>
      </c>
      <c r="J1627" t="s">
        <v>20</v>
      </c>
      <c r="K1627" t="str">
        <f t="shared" si="25"/>
        <v>REPAIR SILVER ORNAMENTBHARIVMURTI-SIL</v>
      </c>
    </row>
    <row r="1628" spans="1:11" ht="15" customHeight="1" x14ac:dyDescent="0.25">
      <c r="A1628" s="1">
        <v>0</v>
      </c>
      <c r="B1628" s="1"/>
      <c r="C1628" t="s">
        <v>1691</v>
      </c>
      <c r="D1628" t="s">
        <v>944</v>
      </c>
      <c r="E1628" t="s">
        <v>12</v>
      </c>
      <c r="F1628">
        <v>0</v>
      </c>
      <c r="H1628" t="s">
        <v>647</v>
      </c>
      <c r="I1628">
        <v>0.01</v>
      </c>
      <c r="J1628" t="s">
        <v>20</v>
      </c>
      <c r="K1628" t="str">
        <f t="shared" si="25"/>
        <v>REPAIR SILVER ORNAMENTBICHAVE 92.5-SIL</v>
      </c>
    </row>
    <row r="1629" spans="1:11" ht="15" customHeight="1" x14ac:dyDescent="0.25">
      <c r="A1629" s="1">
        <v>0</v>
      </c>
      <c r="B1629" s="1"/>
      <c r="C1629" t="s">
        <v>1691</v>
      </c>
      <c r="D1629" t="s">
        <v>617</v>
      </c>
      <c r="E1629" t="s">
        <v>12</v>
      </c>
      <c r="F1629">
        <v>0</v>
      </c>
      <c r="H1629" t="s">
        <v>647</v>
      </c>
      <c r="I1629">
        <v>0.01</v>
      </c>
      <c r="J1629" t="s">
        <v>20</v>
      </c>
      <c r="K1629" t="str">
        <f t="shared" si="25"/>
        <v>REPAIR SILVER ORNAMENTBICHAVE-SIL</v>
      </c>
    </row>
    <row r="1630" spans="1:11" ht="15" customHeight="1" x14ac:dyDescent="0.25">
      <c r="A1630" s="1">
        <v>0</v>
      </c>
      <c r="B1630" s="1"/>
      <c r="C1630" t="s">
        <v>1691</v>
      </c>
      <c r="D1630" t="s">
        <v>954</v>
      </c>
      <c r="E1630" t="s">
        <v>12</v>
      </c>
      <c r="F1630">
        <v>0</v>
      </c>
      <c r="H1630" t="s">
        <v>647</v>
      </c>
      <c r="I1630">
        <v>0.01</v>
      </c>
      <c r="J1630" t="s">
        <v>20</v>
      </c>
      <c r="K1630" t="str">
        <f t="shared" si="25"/>
        <v>REPAIR SILVER ORNAMENTBINDALI M-SIL</v>
      </c>
    </row>
    <row r="1631" spans="1:11" ht="15" customHeight="1" x14ac:dyDescent="0.25">
      <c r="A1631" s="1">
        <v>0</v>
      </c>
      <c r="B1631" s="1"/>
      <c r="C1631" t="s">
        <v>1691</v>
      </c>
      <c r="D1631" t="s">
        <v>525</v>
      </c>
      <c r="E1631" t="s">
        <v>12</v>
      </c>
      <c r="F1631">
        <v>0</v>
      </c>
      <c r="H1631" t="s">
        <v>647</v>
      </c>
      <c r="I1631">
        <v>0.01</v>
      </c>
      <c r="J1631" t="s">
        <v>20</v>
      </c>
      <c r="K1631" t="str">
        <f t="shared" si="25"/>
        <v>REPAIR SILVER ORNAMENTBINDALI-SIL</v>
      </c>
    </row>
    <row r="1632" spans="1:11" ht="15" customHeight="1" x14ac:dyDescent="0.25">
      <c r="A1632" s="1">
        <v>0</v>
      </c>
      <c r="B1632" s="1"/>
      <c r="C1632" t="s">
        <v>1691</v>
      </c>
      <c r="D1632" t="s">
        <v>958</v>
      </c>
      <c r="E1632" t="s">
        <v>12</v>
      </c>
      <c r="F1632">
        <v>0</v>
      </c>
      <c r="H1632" t="s">
        <v>647</v>
      </c>
      <c r="I1632">
        <v>0.01</v>
      </c>
      <c r="J1632" t="s">
        <v>20</v>
      </c>
      <c r="K1632" t="str">
        <f t="shared" si="25"/>
        <v>REPAIR SILVER ORNAMENTBRASLATE 92.5-SIL</v>
      </c>
    </row>
    <row r="1633" spans="1:11" ht="15" customHeight="1" x14ac:dyDescent="0.25">
      <c r="A1633" s="1">
        <v>0</v>
      </c>
      <c r="B1633" s="1"/>
      <c r="C1633" t="s">
        <v>1691</v>
      </c>
      <c r="D1633" t="s">
        <v>169</v>
      </c>
      <c r="E1633" t="s">
        <v>12</v>
      </c>
      <c r="F1633">
        <v>0</v>
      </c>
      <c r="H1633" t="s">
        <v>647</v>
      </c>
      <c r="I1633">
        <v>0.01</v>
      </c>
      <c r="J1633" t="s">
        <v>20</v>
      </c>
      <c r="K1633" t="str">
        <f t="shared" si="25"/>
        <v>REPAIR SILVER ORNAMENTBRASLATE-SIL</v>
      </c>
    </row>
    <row r="1634" spans="1:11" ht="15" customHeight="1" x14ac:dyDescent="0.25">
      <c r="A1634" s="1">
        <v>0</v>
      </c>
      <c r="B1634" s="1"/>
      <c r="C1634" t="s">
        <v>1691</v>
      </c>
      <c r="D1634" t="s">
        <v>981</v>
      </c>
      <c r="E1634" t="s">
        <v>12</v>
      </c>
      <c r="F1634">
        <v>0</v>
      </c>
      <c r="H1634" t="s">
        <v>647</v>
      </c>
      <c r="I1634">
        <v>0.01</v>
      </c>
      <c r="J1634" t="s">
        <v>20</v>
      </c>
      <c r="K1634" t="str">
        <f t="shared" si="25"/>
        <v>REPAIR SILVER ORNAMENTBRASLET MRP SIL</v>
      </c>
    </row>
    <row r="1635" spans="1:11" ht="15" customHeight="1" x14ac:dyDescent="0.25">
      <c r="A1635" s="1">
        <v>0</v>
      </c>
      <c r="B1635" s="1"/>
      <c r="C1635" t="s">
        <v>1691</v>
      </c>
      <c r="D1635" t="s">
        <v>983</v>
      </c>
      <c r="E1635" t="s">
        <v>12</v>
      </c>
      <c r="F1635">
        <v>0</v>
      </c>
      <c r="H1635" t="s">
        <v>647</v>
      </c>
      <c r="I1635">
        <v>0.01</v>
      </c>
      <c r="J1635" t="s">
        <v>20</v>
      </c>
      <c r="K1635" t="str">
        <f t="shared" si="25"/>
        <v>REPAIR SILVER ORNAMENTBULLION-SIL BDD INTEREST SILVER</v>
      </c>
    </row>
    <row r="1636" spans="1:11" ht="15" customHeight="1" x14ac:dyDescent="0.25">
      <c r="A1636" s="1">
        <v>0</v>
      </c>
      <c r="B1636" s="1"/>
      <c r="C1636" t="s">
        <v>1691</v>
      </c>
      <c r="D1636" t="s">
        <v>985</v>
      </c>
      <c r="E1636" t="s">
        <v>12</v>
      </c>
      <c r="F1636">
        <v>0</v>
      </c>
      <c r="H1636" t="s">
        <v>647</v>
      </c>
      <c r="I1636">
        <v>0.01</v>
      </c>
      <c r="J1636" t="s">
        <v>20</v>
      </c>
      <c r="K1636" t="str">
        <f t="shared" si="25"/>
        <v>REPAIR SILVER ORNAMENTBULLION-SIL BDD SILVER</v>
      </c>
    </row>
    <row r="1637" spans="1:11" ht="15" customHeight="1" x14ac:dyDescent="0.25">
      <c r="A1637" s="1">
        <v>0</v>
      </c>
      <c r="B1637" s="1"/>
      <c r="C1637" t="s">
        <v>1691</v>
      </c>
      <c r="D1637" t="s">
        <v>987</v>
      </c>
      <c r="E1637" t="s">
        <v>12</v>
      </c>
      <c r="F1637">
        <v>0</v>
      </c>
      <c r="H1637" t="s">
        <v>647</v>
      </c>
      <c r="I1637">
        <v>0.01</v>
      </c>
      <c r="J1637" t="s">
        <v>20</v>
      </c>
      <c r="K1637" t="str">
        <f t="shared" si="25"/>
        <v>REPAIR SILVER ORNAMENTCHAIN 92.5-SIL</v>
      </c>
    </row>
    <row r="1638" spans="1:11" ht="15" customHeight="1" x14ac:dyDescent="0.25">
      <c r="A1638" s="1">
        <v>0</v>
      </c>
      <c r="B1638" s="1"/>
      <c r="C1638" t="s">
        <v>1691</v>
      </c>
      <c r="D1638" t="s">
        <v>550</v>
      </c>
      <c r="E1638" t="s">
        <v>12</v>
      </c>
      <c r="F1638">
        <v>0</v>
      </c>
      <c r="H1638" t="s">
        <v>647</v>
      </c>
      <c r="I1638">
        <v>0.01</v>
      </c>
      <c r="J1638" t="s">
        <v>20</v>
      </c>
      <c r="K1638" t="str">
        <f t="shared" si="25"/>
        <v>REPAIR SILVER ORNAMENTCHAIN-SIL</v>
      </c>
    </row>
    <row r="1639" spans="1:11" ht="15" customHeight="1" x14ac:dyDescent="0.25">
      <c r="A1639" s="1">
        <v>0</v>
      </c>
      <c r="B1639" s="1"/>
      <c r="C1639" t="s">
        <v>1691</v>
      </c>
      <c r="D1639" t="s">
        <v>54</v>
      </c>
      <c r="E1639" t="s">
        <v>12</v>
      </c>
      <c r="F1639">
        <v>0</v>
      </c>
      <c r="H1639" t="s">
        <v>647</v>
      </c>
      <c r="I1639">
        <v>0.01</v>
      </c>
      <c r="J1639" t="s">
        <v>20</v>
      </c>
      <c r="K1639" t="str">
        <f t="shared" si="25"/>
        <v>REPAIR SILVER ORNAMENTCHALLA-SIL</v>
      </c>
    </row>
    <row r="1640" spans="1:11" ht="15" customHeight="1" x14ac:dyDescent="0.25">
      <c r="A1640" s="1">
        <v>0</v>
      </c>
      <c r="B1640" s="1"/>
      <c r="C1640" t="s">
        <v>1691</v>
      </c>
      <c r="D1640" t="s">
        <v>308</v>
      </c>
      <c r="E1640" t="s">
        <v>12</v>
      </c>
      <c r="F1640">
        <v>0</v>
      </c>
      <c r="H1640" t="s">
        <v>647</v>
      </c>
      <c r="I1640">
        <v>0.01</v>
      </c>
      <c r="J1640" t="s">
        <v>20</v>
      </c>
      <c r="K1640" t="str">
        <f t="shared" si="25"/>
        <v>REPAIR SILVER ORNAMENTCHATRA-SIL</v>
      </c>
    </row>
    <row r="1641" spans="1:11" ht="15" customHeight="1" x14ac:dyDescent="0.25">
      <c r="A1641" s="1">
        <v>0</v>
      </c>
      <c r="B1641" s="1"/>
      <c r="C1641" t="s">
        <v>1691</v>
      </c>
      <c r="D1641" t="s">
        <v>995</v>
      </c>
      <c r="E1641" t="s">
        <v>12</v>
      </c>
      <c r="F1641">
        <v>0</v>
      </c>
      <c r="H1641" t="s">
        <v>647</v>
      </c>
      <c r="I1641">
        <v>0.01</v>
      </c>
      <c r="J1641" t="s">
        <v>20</v>
      </c>
      <c r="K1641" t="str">
        <f t="shared" si="25"/>
        <v>REPAIR SILVER ORNAMENTCHURA-SIL</v>
      </c>
    </row>
    <row r="1642" spans="1:11" ht="15" customHeight="1" x14ac:dyDescent="0.25">
      <c r="A1642" s="1">
        <v>0</v>
      </c>
      <c r="B1642" s="1"/>
      <c r="C1642" t="s">
        <v>1691</v>
      </c>
      <c r="D1642" t="s">
        <v>997</v>
      </c>
      <c r="E1642" t="s">
        <v>12</v>
      </c>
      <c r="F1642">
        <v>0</v>
      </c>
      <c r="H1642" t="s">
        <v>647</v>
      </c>
      <c r="I1642">
        <v>0.01</v>
      </c>
      <c r="J1642" t="s">
        <v>20</v>
      </c>
      <c r="K1642" t="str">
        <f t="shared" si="25"/>
        <v>REPAIR SILVER ORNAMENTCUST ORDER BULLION-SIL</v>
      </c>
    </row>
    <row r="1643" spans="1:11" ht="15" customHeight="1" x14ac:dyDescent="0.25">
      <c r="A1643" s="1">
        <v>0</v>
      </c>
      <c r="B1643" s="1"/>
      <c r="C1643" t="s">
        <v>1691</v>
      </c>
      <c r="D1643" t="s">
        <v>999</v>
      </c>
      <c r="E1643" t="s">
        <v>12</v>
      </c>
      <c r="F1643">
        <v>0</v>
      </c>
      <c r="H1643" t="s">
        <v>647</v>
      </c>
      <c r="I1643">
        <v>0.01</v>
      </c>
      <c r="J1643" t="s">
        <v>20</v>
      </c>
      <c r="K1643" t="str">
        <f t="shared" si="25"/>
        <v>REPAIR SILVER ORNAMENTCUSTOMER ORDER-SIL</v>
      </c>
    </row>
    <row r="1644" spans="1:11" ht="15" customHeight="1" x14ac:dyDescent="0.25">
      <c r="A1644" s="1">
        <v>0</v>
      </c>
      <c r="B1644" s="1"/>
      <c r="C1644" t="s">
        <v>1691</v>
      </c>
      <c r="D1644" t="s">
        <v>160</v>
      </c>
      <c r="E1644" t="s">
        <v>12</v>
      </c>
      <c r="F1644">
        <v>0</v>
      </c>
      <c r="H1644" t="s">
        <v>647</v>
      </c>
      <c r="I1644">
        <v>0.01</v>
      </c>
      <c r="J1644" t="s">
        <v>20</v>
      </c>
      <c r="K1644" t="str">
        <f t="shared" si="25"/>
        <v>REPAIR SILVER ORNAMENTDABA-SIL</v>
      </c>
    </row>
    <row r="1645" spans="1:11" ht="15" customHeight="1" x14ac:dyDescent="0.25">
      <c r="A1645" s="1">
        <v>0</v>
      </c>
      <c r="B1645" s="1"/>
      <c r="C1645" t="s">
        <v>1691</v>
      </c>
      <c r="D1645" t="s">
        <v>1070</v>
      </c>
      <c r="E1645" t="s">
        <v>12</v>
      </c>
      <c r="F1645">
        <v>0</v>
      </c>
      <c r="H1645" t="s">
        <v>647</v>
      </c>
      <c r="I1645">
        <v>0.01</v>
      </c>
      <c r="J1645" t="s">
        <v>20</v>
      </c>
      <c r="K1645" t="str">
        <f t="shared" si="25"/>
        <v>REPAIR SILVER ORNAMENTDESIGNER ITEM-SIL</v>
      </c>
    </row>
    <row r="1646" spans="1:11" ht="15" customHeight="1" x14ac:dyDescent="0.25">
      <c r="A1646" s="1">
        <v>0</v>
      </c>
      <c r="B1646" s="1"/>
      <c r="C1646" t="s">
        <v>1691</v>
      </c>
      <c r="D1646" t="s">
        <v>327</v>
      </c>
      <c r="E1646" t="s">
        <v>12</v>
      </c>
      <c r="F1646">
        <v>0</v>
      </c>
      <c r="H1646" t="s">
        <v>647</v>
      </c>
      <c r="I1646">
        <v>0.01</v>
      </c>
      <c r="J1646" t="s">
        <v>20</v>
      </c>
      <c r="K1646" t="str">
        <f t="shared" si="25"/>
        <v>REPAIR SILVER ORNAMENTDEV DIVA-SIL</v>
      </c>
    </row>
    <row r="1647" spans="1:11" ht="15" customHeight="1" x14ac:dyDescent="0.25">
      <c r="A1647" s="1">
        <v>0</v>
      </c>
      <c r="B1647" s="1"/>
      <c r="C1647" t="s">
        <v>1691</v>
      </c>
      <c r="D1647" t="s">
        <v>215</v>
      </c>
      <c r="E1647" t="s">
        <v>12</v>
      </c>
      <c r="F1647">
        <v>0</v>
      </c>
      <c r="H1647" t="s">
        <v>647</v>
      </c>
      <c r="I1647">
        <v>0.01</v>
      </c>
      <c r="J1647" t="s">
        <v>20</v>
      </c>
      <c r="K1647" t="str">
        <f t="shared" si="25"/>
        <v>REPAIR SILVER ORNAMENTDEVACHE PAAT-SIL</v>
      </c>
    </row>
    <row r="1648" spans="1:11" ht="15" customHeight="1" x14ac:dyDescent="0.25">
      <c r="A1648" s="1">
        <v>0</v>
      </c>
      <c r="B1648" s="1"/>
      <c r="C1648" t="s">
        <v>1691</v>
      </c>
      <c r="D1648" t="s">
        <v>172</v>
      </c>
      <c r="E1648" t="s">
        <v>12</v>
      </c>
      <c r="F1648">
        <v>0</v>
      </c>
      <c r="H1648" t="s">
        <v>647</v>
      </c>
      <c r="I1648">
        <v>0.01</v>
      </c>
      <c r="J1648" t="s">
        <v>20</v>
      </c>
      <c r="K1648" t="str">
        <f t="shared" si="25"/>
        <v>REPAIR SILVER ORNAMENTDEVACHE TAAK-SIL</v>
      </c>
    </row>
    <row r="1649" spans="1:11" ht="15" customHeight="1" x14ac:dyDescent="0.25">
      <c r="A1649" s="1">
        <v>0</v>
      </c>
      <c r="B1649" s="1"/>
      <c r="C1649" t="s">
        <v>1691</v>
      </c>
      <c r="D1649" t="s">
        <v>1101</v>
      </c>
      <c r="E1649" t="s">
        <v>12</v>
      </c>
      <c r="F1649">
        <v>0</v>
      </c>
      <c r="H1649" t="s">
        <v>647</v>
      </c>
      <c r="I1649">
        <v>0.01</v>
      </c>
      <c r="J1649" t="s">
        <v>20</v>
      </c>
      <c r="K1649" t="str">
        <f t="shared" si="25"/>
        <v>REPAIR SILVER ORNAMENTDINNER SET-SIL</v>
      </c>
    </row>
    <row r="1650" spans="1:11" ht="15" customHeight="1" x14ac:dyDescent="0.25">
      <c r="A1650" s="1">
        <v>0</v>
      </c>
      <c r="B1650" s="1"/>
      <c r="C1650" t="s">
        <v>1691</v>
      </c>
      <c r="D1650" t="s">
        <v>1111</v>
      </c>
      <c r="E1650" t="s">
        <v>12</v>
      </c>
      <c r="F1650">
        <v>0</v>
      </c>
      <c r="H1650" t="s">
        <v>647</v>
      </c>
      <c r="I1650">
        <v>0.01</v>
      </c>
      <c r="J1650" t="s">
        <v>20</v>
      </c>
      <c r="K1650" t="str">
        <f t="shared" si="25"/>
        <v>REPAIR SILVER ORNAMENTDIYA ITEM-SIL</v>
      </c>
    </row>
    <row r="1651" spans="1:11" ht="15" customHeight="1" x14ac:dyDescent="0.25">
      <c r="A1651" s="1">
        <v>0</v>
      </c>
      <c r="B1651" s="1"/>
      <c r="C1651" t="s">
        <v>1691</v>
      </c>
      <c r="D1651" t="s">
        <v>491</v>
      </c>
      <c r="E1651" t="s">
        <v>12</v>
      </c>
      <c r="F1651">
        <v>0</v>
      </c>
      <c r="H1651" t="s">
        <v>647</v>
      </c>
      <c r="I1651">
        <v>0.01</v>
      </c>
      <c r="J1651" t="s">
        <v>20</v>
      </c>
      <c r="K1651" t="str">
        <f t="shared" si="25"/>
        <v>REPAIR SILVER ORNAMENTDOODH BONDLE-SIL</v>
      </c>
    </row>
    <row r="1652" spans="1:11" ht="15" customHeight="1" x14ac:dyDescent="0.25">
      <c r="A1652" s="1">
        <v>0</v>
      </c>
      <c r="B1652" s="1"/>
      <c r="C1652" t="s">
        <v>1691</v>
      </c>
      <c r="D1652" t="s">
        <v>1114</v>
      </c>
      <c r="E1652" t="s">
        <v>12</v>
      </c>
      <c r="F1652">
        <v>0</v>
      </c>
      <c r="H1652" t="s">
        <v>647</v>
      </c>
      <c r="I1652">
        <v>0.01</v>
      </c>
      <c r="J1652" t="s">
        <v>20</v>
      </c>
      <c r="K1652" t="str">
        <f t="shared" si="25"/>
        <v>REPAIR SILVER ORNAMENTGANPATI BOX SMALL- SIL</v>
      </c>
    </row>
    <row r="1653" spans="1:11" ht="15" customHeight="1" x14ac:dyDescent="0.25">
      <c r="A1653" s="1">
        <v>0</v>
      </c>
      <c r="B1653" s="1"/>
      <c r="C1653" t="s">
        <v>1691</v>
      </c>
      <c r="D1653" t="s">
        <v>443</v>
      </c>
      <c r="E1653" t="s">
        <v>12</v>
      </c>
      <c r="F1653">
        <v>0</v>
      </c>
      <c r="H1653" t="s">
        <v>647</v>
      </c>
      <c r="I1653">
        <v>0.01</v>
      </c>
      <c r="J1653" t="s">
        <v>20</v>
      </c>
      <c r="K1653" t="str">
        <f t="shared" si="25"/>
        <v>REPAIR SILVER ORNAMENTGANPATI ITEM-SIL</v>
      </c>
    </row>
    <row r="1654" spans="1:11" ht="15" customHeight="1" x14ac:dyDescent="0.25">
      <c r="A1654" s="1">
        <v>0</v>
      </c>
      <c r="B1654" s="1"/>
      <c r="C1654" t="s">
        <v>1691</v>
      </c>
      <c r="D1654" t="s">
        <v>1193</v>
      </c>
      <c r="E1654" t="s">
        <v>12</v>
      </c>
      <c r="F1654">
        <v>0</v>
      </c>
      <c r="H1654" t="s">
        <v>647</v>
      </c>
      <c r="I1654">
        <v>0.01</v>
      </c>
      <c r="J1654" t="s">
        <v>20</v>
      </c>
      <c r="K1654" t="str">
        <f t="shared" si="25"/>
        <v>REPAIR SILVER ORNAMENTGANTHAN-SIL</v>
      </c>
    </row>
    <row r="1655" spans="1:11" ht="15" customHeight="1" x14ac:dyDescent="0.25">
      <c r="A1655" s="1">
        <v>0</v>
      </c>
      <c r="B1655" s="1"/>
      <c r="C1655" t="s">
        <v>1691</v>
      </c>
      <c r="D1655" t="s">
        <v>208</v>
      </c>
      <c r="E1655" t="s">
        <v>12</v>
      </c>
      <c r="F1655">
        <v>0</v>
      </c>
      <c r="H1655" t="s">
        <v>647</v>
      </c>
      <c r="I1655">
        <v>0.01</v>
      </c>
      <c r="J1655" t="s">
        <v>20</v>
      </c>
      <c r="K1655" t="str">
        <f t="shared" si="25"/>
        <v>REPAIR SILVER ORNAMENTGHUNGARU-SIL</v>
      </c>
    </row>
    <row r="1656" spans="1:11" ht="15" customHeight="1" x14ac:dyDescent="0.25">
      <c r="A1656" s="1">
        <v>0</v>
      </c>
      <c r="B1656" s="1"/>
      <c r="C1656" t="s">
        <v>1691</v>
      </c>
      <c r="D1656" t="s">
        <v>477</v>
      </c>
      <c r="E1656" t="s">
        <v>12</v>
      </c>
      <c r="F1656">
        <v>0</v>
      </c>
      <c r="H1656" t="s">
        <v>647</v>
      </c>
      <c r="I1656">
        <v>0.01</v>
      </c>
      <c r="J1656" t="s">
        <v>20</v>
      </c>
      <c r="K1656" t="str">
        <f t="shared" si="25"/>
        <v>REPAIR SILVER ORNAMENTGULAAB DANI-SIL</v>
      </c>
    </row>
    <row r="1657" spans="1:11" ht="15" customHeight="1" x14ac:dyDescent="0.25">
      <c r="A1657" s="1">
        <v>0</v>
      </c>
      <c r="B1657" s="1"/>
      <c r="C1657" t="s">
        <v>1691</v>
      </c>
      <c r="D1657" t="s">
        <v>78</v>
      </c>
      <c r="E1657" t="s">
        <v>12</v>
      </c>
      <c r="F1657">
        <v>0</v>
      </c>
      <c r="H1657" t="s">
        <v>647</v>
      </c>
      <c r="I1657">
        <v>0.01</v>
      </c>
      <c r="J1657" t="s">
        <v>20</v>
      </c>
      <c r="K1657" t="str">
        <f t="shared" si="25"/>
        <v>REPAIR SILVER ORNAMENTHAR-SIL</v>
      </c>
    </row>
    <row r="1658" spans="1:11" ht="15" customHeight="1" x14ac:dyDescent="0.25">
      <c r="A1658" s="1">
        <v>0</v>
      </c>
      <c r="B1658" s="1"/>
      <c r="C1658" t="s">
        <v>1691</v>
      </c>
      <c r="D1658" t="s">
        <v>122</v>
      </c>
      <c r="E1658" t="s">
        <v>12</v>
      </c>
      <c r="F1658">
        <v>0</v>
      </c>
      <c r="H1658" t="s">
        <v>647</v>
      </c>
      <c r="I1658">
        <v>0.01</v>
      </c>
      <c r="J1658" t="s">
        <v>20</v>
      </c>
      <c r="K1658" t="str">
        <f t="shared" si="25"/>
        <v>REPAIR SILVER ORNAMENTJODAVI-SIL</v>
      </c>
    </row>
    <row r="1659" spans="1:11" ht="15" customHeight="1" x14ac:dyDescent="0.25">
      <c r="A1659" s="1">
        <v>0</v>
      </c>
      <c r="B1659" s="1"/>
      <c r="C1659" t="s">
        <v>1691</v>
      </c>
      <c r="D1659" t="s">
        <v>1243</v>
      </c>
      <c r="E1659" t="s">
        <v>12</v>
      </c>
      <c r="F1659">
        <v>0</v>
      </c>
      <c r="H1659" t="s">
        <v>647</v>
      </c>
      <c r="I1659">
        <v>0.01</v>
      </c>
      <c r="J1659" t="s">
        <v>20</v>
      </c>
      <c r="K1659" t="str">
        <f t="shared" si="25"/>
        <v>REPAIR SILVER ORNAMENTJP ITEM 92.5 -SIL</v>
      </c>
    </row>
    <row r="1660" spans="1:11" ht="15" customHeight="1" x14ac:dyDescent="0.25">
      <c r="A1660" s="1">
        <v>0</v>
      </c>
      <c r="B1660" s="1"/>
      <c r="C1660" t="s">
        <v>1691</v>
      </c>
      <c r="D1660" t="s">
        <v>1252</v>
      </c>
      <c r="E1660" t="s">
        <v>12</v>
      </c>
      <c r="F1660">
        <v>0</v>
      </c>
      <c r="H1660" t="s">
        <v>647</v>
      </c>
      <c r="I1660">
        <v>0.01</v>
      </c>
      <c r="J1660" t="s">
        <v>20</v>
      </c>
      <c r="K1660" t="str">
        <f t="shared" si="25"/>
        <v>REPAIR SILVER ORNAMENTKAAN KORAN-SIL</v>
      </c>
    </row>
    <row r="1661" spans="1:11" ht="15" customHeight="1" x14ac:dyDescent="0.25">
      <c r="A1661" s="1">
        <v>0</v>
      </c>
      <c r="B1661" s="1"/>
      <c r="C1661" t="s">
        <v>1691</v>
      </c>
      <c r="D1661" t="s">
        <v>1254</v>
      </c>
      <c r="E1661" t="s">
        <v>12</v>
      </c>
      <c r="F1661">
        <v>0</v>
      </c>
      <c r="H1661" t="s">
        <v>647</v>
      </c>
      <c r="I1661">
        <v>0.01</v>
      </c>
      <c r="J1661" t="s">
        <v>20</v>
      </c>
      <c r="K1661" t="str">
        <f t="shared" si="25"/>
        <v>REPAIR SILVER ORNAMENTKADA 92.5-SIL</v>
      </c>
    </row>
    <row r="1662" spans="1:11" ht="15" customHeight="1" x14ac:dyDescent="0.25">
      <c r="A1662" s="1">
        <v>0</v>
      </c>
      <c r="B1662" s="1"/>
      <c r="C1662" t="s">
        <v>1691</v>
      </c>
      <c r="D1662" t="s">
        <v>1261</v>
      </c>
      <c r="E1662" t="s">
        <v>12</v>
      </c>
      <c r="F1662">
        <v>0</v>
      </c>
      <c r="H1662" t="s">
        <v>647</v>
      </c>
      <c r="I1662">
        <v>0.01</v>
      </c>
      <c r="J1662" t="s">
        <v>20</v>
      </c>
      <c r="K1662" t="str">
        <f t="shared" si="25"/>
        <v>REPAIR SILVER ORNAMENTKADA MRP SIL</v>
      </c>
    </row>
    <row r="1663" spans="1:11" ht="15" customHeight="1" x14ac:dyDescent="0.25">
      <c r="A1663" s="1">
        <v>0</v>
      </c>
      <c r="B1663" s="1"/>
      <c r="C1663" t="s">
        <v>1691</v>
      </c>
      <c r="D1663" t="s">
        <v>221</v>
      </c>
      <c r="E1663" t="s">
        <v>12</v>
      </c>
      <c r="F1663">
        <v>0</v>
      </c>
      <c r="H1663" t="s">
        <v>647</v>
      </c>
      <c r="I1663">
        <v>0.01</v>
      </c>
      <c r="J1663" t="s">
        <v>20</v>
      </c>
      <c r="K1663" t="str">
        <f t="shared" si="25"/>
        <v>REPAIR SILVER ORNAMENTKADA-SIL</v>
      </c>
    </row>
    <row r="1664" spans="1:11" ht="15" customHeight="1" x14ac:dyDescent="0.25">
      <c r="A1664" s="1">
        <v>0</v>
      </c>
      <c r="B1664" s="1"/>
      <c r="C1664" t="s">
        <v>1691</v>
      </c>
      <c r="D1664" t="s">
        <v>614</v>
      </c>
      <c r="E1664" t="s">
        <v>12</v>
      </c>
      <c r="F1664">
        <v>0</v>
      </c>
      <c r="H1664" t="s">
        <v>647</v>
      </c>
      <c r="I1664">
        <v>0.01</v>
      </c>
      <c r="J1664" t="s">
        <v>20</v>
      </c>
      <c r="K1664" t="str">
        <f t="shared" si="25"/>
        <v>REPAIR SILVER ORNAMENTKAMBERPATTA-SIL</v>
      </c>
    </row>
    <row r="1665" spans="1:11" ht="15" customHeight="1" x14ac:dyDescent="0.25">
      <c r="A1665" s="1">
        <v>0</v>
      </c>
      <c r="B1665" s="1"/>
      <c r="C1665" t="s">
        <v>1691</v>
      </c>
      <c r="D1665" t="s">
        <v>413</v>
      </c>
      <c r="E1665" t="s">
        <v>12</v>
      </c>
      <c r="F1665">
        <v>0</v>
      </c>
      <c r="H1665" t="s">
        <v>647</v>
      </c>
      <c r="I1665">
        <v>0.01</v>
      </c>
      <c r="J1665" t="s">
        <v>20</v>
      </c>
      <c r="K1665" t="str">
        <f t="shared" si="25"/>
        <v>REPAIR SILVER ORNAMENTKARDODA-SIL</v>
      </c>
    </row>
    <row r="1666" spans="1:11" ht="15" customHeight="1" x14ac:dyDescent="0.25">
      <c r="A1666" s="1">
        <v>0</v>
      </c>
      <c r="B1666" s="1"/>
      <c r="C1666" t="s">
        <v>1691</v>
      </c>
      <c r="D1666" t="s">
        <v>588</v>
      </c>
      <c r="E1666" t="s">
        <v>12</v>
      </c>
      <c r="F1666">
        <v>0</v>
      </c>
      <c r="H1666" t="s">
        <v>647</v>
      </c>
      <c r="I1666">
        <v>0.01</v>
      </c>
      <c r="J1666" t="s">
        <v>20</v>
      </c>
      <c r="K1666" t="str">
        <f t="shared" si="25"/>
        <v>REPAIR SILVER ORNAMENTKATREE-SIL</v>
      </c>
    </row>
    <row r="1667" spans="1:11" ht="15" customHeight="1" x14ac:dyDescent="0.25">
      <c r="A1667" s="1">
        <v>0</v>
      </c>
      <c r="B1667" s="1"/>
      <c r="C1667" t="s">
        <v>1691</v>
      </c>
      <c r="D1667" t="s">
        <v>1266</v>
      </c>
      <c r="E1667" t="s">
        <v>12</v>
      </c>
      <c r="F1667">
        <v>0</v>
      </c>
      <c r="H1667" t="s">
        <v>647</v>
      </c>
      <c r="I1667">
        <v>0.01</v>
      </c>
      <c r="J1667" t="s">
        <v>20</v>
      </c>
      <c r="K1667" t="str">
        <f t="shared" si="25"/>
        <v>REPAIR SILVER ORNAMENTKEYCHAIN 92.5 SIL</v>
      </c>
    </row>
    <row r="1668" spans="1:11" ht="15" customHeight="1" x14ac:dyDescent="0.25">
      <c r="A1668" s="1">
        <v>0</v>
      </c>
      <c r="B1668" s="1"/>
      <c r="C1668" t="s">
        <v>1691</v>
      </c>
      <c r="D1668" t="s">
        <v>1268</v>
      </c>
      <c r="E1668" t="s">
        <v>12</v>
      </c>
      <c r="F1668">
        <v>0</v>
      </c>
      <c r="H1668" t="s">
        <v>647</v>
      </c>
      <c r="I1668">
        <v>0.01</v>
      </c>
      <c r="J1668" t="s">
        <v>20</v>
      </c>
      <c r="K1668" t="str">
        <f t="shared" si="25"/>
        <v>REPAIR SILVER ORNAMENTKRYSALIIS ITEM- SIL</v>
      </c>
    </row>
    <row r="1669" spans="1:11" ht="15" customHeight="1" x14ac:dyDescent="0.25">
      <c r="A1669" s="1">
        <v>0</v>
      </c>
      <c r="B1669" s="1"/>
      <c r="C1669" t="s">
        <v>1691</v>
      </c>
      <c r="D1669" t="s">
        <v>489</v>
      </c>
      <c r="E1669" t="s">
        <v>12</v>
      </c>
      <c r="F1669">
        <v>0</v>
      </c>
      <c r="H1669" t="s">
        <v>647</v>
      </c>
      <c r="I1669">
        <v>0.01</v>
      </c>
      <c r="J1669" t="s">
        <v>20</v>
      </c>
      <c r="K1669" t="str">
        <f t="shared" si="25"/>
        <v>REPAIR SILVER ORNAMENTKULKHULA-SIL</v>
      </c>
    </row>
    <row r="1670" spans="1:11" ht="15" customHeight="1" x14ac:dyDescent="0.25">
      <c r="A1670" s="1">
        <v>0</v>
      </c>
      <c r="B1670" s="1"/>
      <c r="C1670" t="s">
        <v>1691</v>
      </c>
      <c r="D1670" t="s">
        <v>41</v>
      </c>
      <c r="E1670" t="s">
        <v>12</v>
      </c>
      <c r="F1670">
        <v>0</v>
      </c>
      <c r="H1670" t="s">
        <v>647</v>
      </c>
      <c r="I1670">
        <v>0.01</v>
      </c>
      <c r="J1670" t="s">
        <v>20</v>
      </c>
      <c r="K1670" t="str">
        <f t="shared" si="25"/>
        <v>REPAIR SILVER ORNAMENTKUM KUM ITEMS-SIL</v>
      </c>
    </row>
    <row r="1671" spans="1:11" ht="15" customHeight="1" x14ac:dyDescent="0.25">
      <c r="A1671" s="1">
        <v>0</v>
      </c>
      <c r="B1671" s="1"/>
      <c r="C1671" t="s">
        <v>1691</v>
      </c>
      <c r="D1671" t="s">
        <v>595</v>
      </c>
      <c r="E1671" t="s">
        <v>12</v>
      </c>
      <c r="F1671">
        <v>0</v>
      </c>
      <c r="H1671" t="s">
        <v>647</v>
      </c>
      <c r="I1671">
        <v>0.01</v>
      </c>
      <c r="J1671" t="s">
        <v>20</v>
      </c>
      <c r="K1671" t="str">
        <f t="shared" si="25"/>
        <v>REPAIR SILVER ORNAMENTLING AND TAIET-SIL</v>
      </c>
    </row>
    <row r="1672" spans="1:11" ht="15" customHeight="1" x14ac:dyDescent="0.25">
      <c r="A1672" s="1">
        <v>0</v>
      </c>
      <c r="B1672" s="1"/>
      <c r="C1672" t="s">
        <v>1691</v>
      </c>
      <c r="D1672" t="s">
        <v>586</v>
      </c>
      <c r="E1672" t="s">
        <v>12</v>
      </c>
      <c r="F1672">
        <v>0</v>
      </c>
      <c r="H1672" t="s">
        <v>647</v>
      </c>
      <c r="I1672">
        <v>0.01</v>
      </c>
      <c r="J1672" t="s">
        <v>20</v>
      </c>
      <c r="K1672" t="str">
        <f t="shared" si="25"/>
        <v>REPAIR SILVER ORNAMENTMANGALA GAURI-SIL</v>
      </c>
    </row>
    <row r="1673" spans="1:11" ht="15" customHeight="1" x14ac:dyDescent="0.25">
      <c r="A1673" s="1">
        <v>0</v>
      </c>
      <c r="B1673" s="1"/>
      <c r="C1673" t="s">
        <v>1691</v>
      </c>
      <c r="D1673" t="s">
        <v>434</v>
      </c>
      <c r="E1673" t="s">
        <v>12</v>
      </c>
      <c r="F1673">
        <v>0</v>
      </c>
      <c r="H1673" t="s">
        <v>647</v>
      </c>
      <c r="I1673">
        <v>0.01</v>
      </c>
      <c r="J1673" t="s">
        <v>20</v>
      </c>
      <c r="K1673" t="str">
        <f t="shared" ref="K1673:K1736" si="26">C1673&amp;D1673</f>
        <v>REPAIR SILVER ORNAMENTMASULI-SIL</v>
      </c>
    </row>
    <row r="1674" spans="1:11" ht="15" customHeight="1" x14ac:dyDescent="0.25">
      <c r="A1674" s="1">
        <v>0</v>
      </c>
      <c r="B1674" s="1"/>
      <c r="C1674" t="s">
        <v>1691</v>
      </c>
      <c r="D1674" t="s">
        <v>466</v>
      </c>
      <c r="E1674" t="s">
        <v>12</v>
      </c>
      <c r="F1674">
        <v>0</v>
      </c>
      <c r="H1674" t="s">
        <v>647</v>
      </c>
      <c r="I1674">
        <v>0.01</v>
      </c>
      <c r="J1674" t="s">
        <v>20</v>
      </c>
      <c r="K1674" t="str">
        <f t="shared" si="26"/>
        <v>REPAIR SILVER ORNAMENTMEKHALA-SIL</v>
      </c>
    </row>
    <row r="1675" spans="1:11" ht="15" customHeight="1" x14ac:dyDescent="0.25">
      <c r="A1675" s="1">
        <v>0</v>
      </c>
      <c r="B1675" s="1"/>
      <c r="C1675" t="s">
        <v>1691</v>
      </c>
      <c r="D1675" t="s">
        <v>1332</v>
      </c>
      <c r="E1675" t="s">
        <v>12</v>
      </c>
      <c r="F1675">
        <v>0</v>
      </c>
      <c r="H1675" t="s">
        <v>647</v>
      </c>
      <c r="I1675">
        <v>0.01</v>
      </c>
      <c r="J1675" t="s">
        <v>20</v>
      </c>
      <c r="K1675" t="str">
        <f t="shared" si="26"/>
        <v>REPAIR SILVER ORNAMENTMODE BULLION-SIL</v>
      </c>
    </row>
    <row r="1676" spans="1:11" ht="15" customHeight="1" x14ac:dyDescent="0.25">
      <c r="A1676" s="1">
        <v>0</v>
      </c>
      <c r="B1676" s="1"/>
      <c r="C1676" t="s">
        <v>1691</v>
      </c>
      <c r="D1676" t="s">
        <v>470</v>
      </c>
      <c r="E1676" t="s">
        <v>12</v>
      </c>
      <c r="F1676">
        <v>0</v>
      </c>
      <c r="H1676" t="s">
        <v>647</v>
      </c>
      <c r="I1676">
        <v>0.01</v>
      </c>
      <c r="J1676" t="s">
        <v>20</v>
      </c>
      <c r="K1676" t="str">
        <f t="shared" si="26"/>
        <v>REPAIR SILVER ORNAMENTMUKHAVATA-SIL</v>
      </c>
    </row>
    <row r="1677" spans="1:11" ht="15" customHeight="1" x14ac:dyDescent="0.25">
      <c r="A1677" s="1">
        <v>0</v>
      </c>
      <c r="B1677" s="1"/>
      <c r="C1677" t="s">
        <v>1691</v>
      </c>
      <c r="D1677" t="s">
        <v>80</v>
      </c>
      <c r="E1677" t="s">
        <v>12</v>
      </c>
      <c r="F1677">
        <v>0</v>
      </c>
      <c r="H1677" t="s">
        <v>647</v>
      </c>
      <c r="I1677">
        <v>0.01</v>
      </c>
      <c r="J1677" t="s">
        <v>20</v>
      </c>
      <c r="K1677" t="str">
        <f t="shared" si="26"/>
        <v>REPAIR SILVER ORNAMENTMUKUT-SIL</v>
      </c>
    </row>
    <row r="1678" spans="1:11" ht="15" customHeight="1" x14ac:dyDescent="0.25">
      <c r="A1678" s="1">
        <v>0</v>
      </c>
      <c r="B1678" s="1"/>
      <c r="C1678" t="s">
        <v>1691</v>
      </c>
      <c r="D1678" t="s">
        <v>1339</v>
      </c>
      <c r="E1678" t="s">
        <v>12</v>
      </c>
      <c r="F1678">
        <v>0</v>
      </c>
      <c r="H1678" t="s">
        <v>647</v>
      </c>
      <c r="I1678">
        <v>0.01</v>
      </c>
      <c r="J1678" t="s">
        <v>20</v>
      </c>
      <c r="K1678" t="str">
        <f t="shared" si="26"/>
        <v>REPAIR SILVER ORNAMENTNECKLACE MRP-SIL</v>
      </c>
    </row>
    <row r="1679" spans="1:11" ht="15" customHeight="1" x14ac:dyDescent="0.25">
      <c r="A1679" s="1">
        <v>0</v>
      </c>
      <c r="B1679" s="1"/>
      <c r="C1679" t="s">
        <v>1691</v>
      </c>
      <c r="D1679" t="s">
        <v>1340</v>
      </c>
      <c r="E1679" t="s">
        <v>12</v>
      </c>
      <c r="F1679">
        <v>0</v>
      </c>
      <c r="H1679" t="s">
        <v>647</v>
      </c>
      <c r="I1679">
        <v>0.01</v>
      </c>
      <c r="J1679" t="s">
        <v>20</v>
      </c>
      <c r="K1679" t="str">
        <f t="shared" si="26"/>
        <v>REPAIR SILVER ORNAMENTNECKLACE-SIL</v>
      </c>
    </row>
    <row r="1680" spans="1:11" ht="15" customHeight="1" x14ac:dyDescent="0.25">
      <c r="A1680" s="1">
        <v>0</v>
      </c>
      <c r="B1680" s="1"/>
      <c r="C1680" t="s">
        <v>1691</v>
      </c>
      <c r="D1680" t="s">
        <v>1346</v>
      </c>
      <c r="E1680" t="s">
        <v>12</v>
      </c>
      <c r="F1680">
        <v>0</v>
      </c>
      <c r="H1680" t="s">
        <v>647</v>
      </c>
      <c r="I1680">
        <v>0.01</v>
      </c>
      <c r="J1680" t="s">
        <v>20</v>
      </c>
      <c r="K1680" t="str">
        <f t="shared" si="26"/>
        <v>REPAIR SILVER ORNAMENTNEW SIL BULLION 5 PER</v>
      </c>
    </row>
    <row r="1681" spans="1:11" ht="15" customHeight="1" x14ac:dyDescent="0.25">
      <c r="A1681" s="1">
        <v>0</v>
      </c>
      <c r="B1681" s="1"/>
      <c r="C1681" t="s">
        <v>1691</v>
      </c>
      <c r="D1681" t="s">
        <v>1347</v>
      </c>
      <c r="E1681" t="s">
        <v>12</v>
      </c>
      <c r="F1681">
        <v>0</v>
      </c>
      <c r="H1681" t="s">
        <v>647</v>
      </c>
      <c r="I1681">
        <v>0.01</v>
      </c>
      <c r="J1681" t="s">
        <v>20</v>
      </c>
      <c r="K1681" t="str">
        <f t="shared" si="26"/>
        <v>REPAIR SILVER ORNAMENTNOSEPIN 92.5-SIL</v>
      </c>
    </row>
    <row r="1682" spans="1:11" ht="15" customHeight="1" x14ac:dyDescent="0.25">
      <c r="A1682" s="1">
        <v>0</v>
      </c>
      <c r="B1682" s="1"/>
      <c r="C1682" t="s">
        <v>1691</v>
      </c>
      <c r="D1682" t="s">
        <v>473</v>
      </c>
      <c r="E1682" t="s">
        <v>12</v>
      </c>
      <c r="F1682">
        <v>0</v>
      </c>
      <c r="H1682" t="s">
        <v>647</v>
      </c>
      <c r="I1682">
        <v>0.01</v>
      </c>
      <c r="J1682" t="s">
        <v>20</v>
      </c>
      <c r="K1682" t="str">
        <f t="shared" si="26"/>
        <v>REPAIR SILVER ORNAMENTORNAMENT-SIL</v>
      </c>
    </row>
    <row r="1683" spans="1:11" ht="15" customHeight="1" x14ac:dyDescent="0.25">
      <c r="A1683" s="1">
        <v>0</v>
      </c>
      <c r="B1683" s="1"/>
      <c r="C1683" t="s">
        <v>1691</v>
      </c>
      <c r="D1683" t="s">
        <v>223</v>
      </c>
      <c r="E1683" t="s">
        <v>12</v>
      </c>
      <c r="F1683">
        <v>0</v>
      </c>
      <c r="H1683" t="s">
        <v>647</v>
      </c>
      <c r="I1683">
        <v>0.01</v>
      </c>
      <c r="J1683" t="s">
        <v>20</v>
      </c>
      <c r="K1683" t="str">
        <f t="shared" si="26"/>
        <v>REPAIR SILVER ORNAMENTOrnaments Mrp -SIL</v>
      </c>
    </row>
    <row r="1684" spans="1:11" ht="15" customHeight="1" x14ac:dyDescent="0.25">
      <c r="A1684" s="1">
        <v>0</v>
      </c>
      <c r="B1684" s="1"/>
      <c r="C1684" t="s">
        <v>1691</v>
      </c>
      <c r="D1684" t="s">
        <v>1523</v>
      </c>
      <c r="E1684" t="s">
        <v>12</v>
      </c>
      <c r="F1684">
        <v>0</v>
      </c>
      <c r="H1684" t="s">
        <v>647</v>
      </c>
      <c r="I1684">
        <v>0.01</v>
      </c>
      <c r="J1684" t="s">
        <v>20</v>
      </c>
      <c r="K1684" t="str">
        <f t="shared" si="26"/>
        <v>REPAIR SILVER ORNAMENTORNAMENTS-SIL</v>
      </c>
    </row>
    <row r="1685" spans="1:11" ht="15" customHeight="1" x14ac:dyDescent="0.25">
      <c r="A1685" s="1">
        <v>0</v>
      </c>
      <c r="B1685" s="1"/>
      <c r="C1685" t="s">
        <v>1691</v>
      </c>
      <c r="D1685" t="s">
        <v>1525</v>
      </c>
      <c r="E1685" t="s">
        <v>12</v>
      </c>
      <c r="F1685">
        <v>0</v>
      </c>
      <c r="H1685" t="s">
        <v>647</v>
      </c>
      <c r="I1685">
        <v>0.01</v>
      </c>
      <c r="J1685" t="s">
        <v>20</v>
      </c>
      <c r="K1685" t="str">
        <f t="shared" si="26"/>
        <v>REPAIR SILVER ORNAMENTOXIDE JEWELLERY-SIL</v>
      </c>
    </row>
    <row r="1686" spans="1:11" ht="15" customHeight="1" x14ac:dyDescent="0.25">
      <c r="A1686" s="1">
        <v>0</v>
      </c>
      <c r="B1686" s="1"/>
      <c r="C1686" t="s">
        <v>1691</v>
      </c>
      <c r="D1686" t="s">
        <v>213</v>
      </c>
      <c r="E1686" t="s">
        <v>12</v>
      </c>
      <c r="F1686">
        <v>0</v>
      </c>
      <c r="H1686" t="s">
        <v>647</v>
      </c>
      <c r="I1686">
        <v>0.01</v>
      </c>
      <c r="J1686" t="s">
        <v>20</v>
      </c>
      <c r="K1686" t="str">
        <f t="shared" si="26"/>
        <v>REPAIR SILVER ORNAMENTPAAN-SIL</v>
      </c>
    </row>
    <row r="1687" spans="1:11" ht="15" customHeight="1" x14ac:dyDescent="0.25">
      <c r="A1687" s="1">
        <v>0</v>
      </c>
      <c r="B1687" s="1"/>
      <c r="C1687" t="s">
        <v>1691</v>
      </c>
      <c r="D1687" t="s">
        <v>475</v>
      </c>
      <c r="E1687" t="s">
        <v>12</v>
      </c>
      <c r="F1687">
        <v>0</v>
      </c>
      <c r="H1687" t="s">
        <v>647</v>
      </c>
      <c r="I1687">
        <v>0.01</v>
      </c>
      <c r="J1687" t="s">
        <v>20</v>
      </c>
      <c r="K1687" t="str">
        <f t="shared" si="26"/>
        <v>REPAIR SILVER ORNAMENTPADUKA-SIL</v>
      </c>
    </row>
    <row r="1688" spans="1:11" ht="15" customHeight="1" x14ac:dyDescent="0.25">
      <c r="A1688" s="1">
        <v>0</v>
      </c>
      <c r="B1688" s="1"/>
      <c r="C1688" t="s">
        <v>1691</v>
      </c>
      <c r="D1688" t="s">
        <v>297</v>
      </c>
      <c r="E1688" t="s">
        <v>12</v>
      </c>
      <c r="F1688">
        <v>0</v>
      </c>
      <c r="H1688" t="s">
        <v>647</v>
      </c>
      <c r="I1688">
        <v>0.01</v>
      </c>
      <c r="J1688" t="s">
        <v>20</v>
      </c>
      <c r="K1688" t="str">
        <f t="shared" si="26"/>
        <v>REPAIR SILVER ORNAMENTPALANA-SIL</v>
      </c>
    </row>
    <row r="1689" spans="1:11" ht="15" customHeight="1" x14ac:dyDescent="0.25">
      <c r="A1689" s="1">
        <v>0</v>
      </c>
      <c r="B1689" s="1"/>
      <c r="C1689" t="s">
        <v>1691</v>
      </c>
      <c r="D1689" t="s">
        <v>1548</v>
      </c>
      <c r="E1689" t="s">
        <v>12</v>
      </c>
      <c r="F1689">
        <v>0</v>
      </c>
      <c r="H1689" t="s">
        <v>647</v>
      </c>
      <c r="I1689">
        <v>0.01</v>
      </c>
      <c r="J1689" t="s">
        <v>20</v>
      </c>
      <c r="K1689" t="str">
        <f t="shared" si="26"/>
        <v>REPAIR SILVER ORNAMENTPATI-M SIL</v>
      </c>
    </row>
    <row r="1690" spans="1:11" ht="15" customHeight="1" x14ac:dyDescent="0.25">
      <c r="A1690" s="1">
        <v>0</v>
      </c>
      <c r="B1690" s="1"/>
      <c r="C1690" t="s">
        <v>1691</v>
      </c>
      <c r="D1690" t="s">
        <v>1550</v>
      </c>
      <c r="E1690" t="s">
        <v>12</v>
      </c>
      <c r="F1690">
        <v>0</v>
      </c>
      <c r="H1690" t="s">
        <v>647</v>
      </c>
      <c r="I1690">
        <v>0.01</v>
      </c>
      <c r="J1690" t="s">
        <v>20</v>
      </c>
      <c r="K1690" t="str">
        <f t="shared" si="26"/>
        <v>REPAIR SILVER ORNAMENTPATI-SIL</v>
      </c>
    </row>
    <row r="1691" spans="1:11" ht="15" customHeight="1" x14ac:dyDescent="0.25">
      <c r="A1691" s="1">
        <v>0</v>
      </c>
      <c r="B1691" s="1"/>
      <c r="C1691" t="s">
        <v>1691</v>
      </c>
      <c r="D1691" t="s">
        <v>82</v>
      </c>
      <c r="E1691" t="s">
        <v>12</v>
      </c>
      <c r="F1691">
        <v>0</v>
      </c>
      <c r="H1691" t="s">
        <v>647</v>
      </c>
      <c r="I1691">
        <v>0.01</v>
      </c>
      <c r="J1691" t="s">
        <v>20</v>
      </c>
      <c r="K1691" t="str">
        <f t="shared" si="26"/>
        <v>REPAIR SILVER ORNAMENTPAYAL (WT) - SIL</v>
      </c>
    </row>
    <row r="1692" spans="1:11" ht="15" customHeight="1" x14ac:dyDescent="0.25">
      <c r="A1692" s="1">
        <v>0</v>
      </c>
      <c r="B1692" s="1"/>
      <c r="C1692" t="s">
        <v>1691</v>
      </c>
      <c r="D1692" t="s">
        <v>72</v>
      </c>
      <c r="E1692" t="s">
        <v>12</v>
      </c>
      <c r="F1692">
        <v>0</v>
      </c>
      <c r="H1692" t="s">
        <v>647</v>
      </c>
      <c r="I1692">
        <v>0.01</v>
      </c>
      <c r="J1692" t="s">
        <v>20</v>
      </c>
      <c r="K1692" t="str">
        <f t="shared" si="26"/>
        <v>REPAIR SILVER ORNAMENTPAYAL-SIL</v>
      </c>
    </row>
    <row r="1693" spans="1:11" ht="15" customHeight="1" x14ac:dyDescent="0.25">
      <c r="A1693" s="1">
        <v>0</v>
      </c>
      <c r="B1693" s="1"/>
      <c r="C1693" t="s">
        <v>1691</v>
      </c>
      <c r="D1693" t="s">
        <v>1559</v>
      </c>
      <c r="E1693" t="s">
        <v>12</v>
      </c>
      <c r="F1693">
        <v>0</v>
      </c>
      <c r="H1693" t="s">
        <v>647</v>
      </c>
      <c r="I1693">
        <v>0.01</v>
      </c>
      <c r="J1693" t="s">
        <v>20</v>
      </c>
      <c r="K1693" t="str">
        <f t="shared" si="26"/>
        <v>REPAIR SILVER ORNAMENTPEARL MALA-SIL</v>
      </c>
    </row>
    <row r="1694" spans="1:11" ht="15" customHeight="1" x14ac:dyDescent="0.25">
      <c r="A1694" s="1">
        <v>0</v>
      </c>
      <c r="B1694" s="1"/>
      <c r="C1694" t="s">
        <v>1691</v>
      </c>
      <c r="D1694" t="s">
        <v>1561</v>
      </c>
      <c r="E1694" t="s">
        <v>12</v>
      </c>
      <c r="F1694">
        <v>0</v>
      </c>
      <c r="H1694" t="s">
        <v>647</v>
      </c>
      <c r="I1694">
        <v>0.01</v>
      </c>
      <c r="J1694" t="s">
        <v>20</v>
      </c>
      <c r="K1694" t="str">
        <f t="shared" si="26"/>
        <v>REPAIR SILVER ORNAMENTPEN 92.5-SIL</v>
      </c>
    </row>
    <row r="1695" spans="1:11" ht="15" customHeight="1" x14ac:dyDescent="0.25">
      <c r="A1695" s="1">
        <v>0</v>
      </c>
      <c r="B1695" s="1"/>
      <c r="C1695" t="s">
        <v>1691</v>
      </c>
      <c r="D1695" t="s">
        <v>1564</v>
      </c>
      <c r="E1695" t="s">
        <v>12</v>
      </c>
      <c r="F1695">
        <v>0</v>
      </c>
      <c r="H1695" t="s">
        <v>647</v>
      </c>
      <c r="I1695">
        <v>0.01</v>
      </c>
      <c r="J1695" t="s">
        <v>20</v>
      </c>
      <c r="K1695" t="str">
        <f t="shared" si="26"/>
        <v>REPAIR SILVER ORNAMENTPENDENT MRP-SIL</v>
      </c>
    </row>
    <row r="1696" spans="1:11" ht="15" customHeight="1" x14ac:dyDescent="0.25">
      <c r="A1696" s="1">
        <v>0</v>
      </c>
      <c r="B1696" s="1"/>
      <c r="C1696" t="s">
        <v>1691</v>
      </c>
      <c r="D1696" t="s">
        <v>1566</v>
      </c>
      <c r="E1696" t="s">
        <v>12</v>
      </c>
      <c r="F1696">
        <v>0</v>
      </c>
      <c r="H1696" t="s">
        <v>647</v>
      </c>
      <c r="I1696">
        <v>0.01</v>
      </c>
      <c r="J1696" t="s">
        <v>20</v>
      </c>
      <c r="K1696" t="str">
        <f t="shared" si="26"/>
        <v>REPAIR SILVER ORNAMENTPENDENT SET-SIL</v>
      </c>
    </row>
    <row r="1697" spans="1:11" ht="15" customHeight="1" x14ac:dyDescent="0.25">
      <c r="A1697" s="1">
        <v>0</v>
      </c>
      <c r="B1697" s="1"/>
      <c r="C1697" t="s">
        <v>1691</v>
      </c>
      <c r="D1697" t="s">
        <v>1572</v>
      </c>
      <c r="E1697" t="s">
        <v>12</v>
      </c>
      <c r="F1697">
        <v>0</v>
      </c>
      <c r="H1697" t="s">
        <v>647</v>
      </c>
      <c r="I1697">
        <v>0.01</v>
      </c>
      <c r="J1697" t="s">
        <v>20</v>
      </c>
      <c r="K1697" t="str">
        <f t="shared" si="26"/>
        <v>REPAIR SILVER ORNAMENTPENDENT-SIL</v>
      </c>
    </row>
    <row r="1698" spans="1:11" ht="15" customHeight="1" x14ac:dyDescent="0.25">
      <c r="A1698" s="1">
        <v>0</v>
      </c>
      <c r="B1698" s="1"/>
      <c r="C1698" t="s">
        <v>1691</v>
      </c>
      <c r="D1698" t="s">
        <v>74</v>
      </c>
      <c r="E1698" t="s">
        <v>12</v>
      </c>
      <c r="F1698">
        <v>0</v>
      </c>
      <c r="H1698" t="s">
        <v>647</v>
      </c>
      <c r="I1698">
        <v>0.01</v>
      </c>
      <c r="J1698" t="s">
        <v>20</v>
      </c>
      <c r="K1698" t="str">
        <f t="shared" si="26"/>
        <v>REPAIR SILVER ORNAMENTPHASE-SIL</v>
      </c>
    </row>
    <row r="1699" spans="1:11" ht="15" customHeight="1" x14ac:dyDescent="0.25">
      <c r="A1699" s="1">
        <v>0</v>
      </c>
      <c r="B1699" s="1"/>
      <c r="C1699" t="s">
        <v>1691</v>
      </c>
      <c r="D1699" t="s">
        <v>158</v>
      </c>
      <c r="E1699" t="s">
        <v>12</v>
      </c>
      <c r="F1699">
        <v>0</v>
      </c>
      <c r="H1699" t="s">
        <v>647</v>
      </c>
      <c r="I1699">
        <v>0.01</v>
      </c>
      <c r="J1699" t="s">
        <v>20</v>
      </c>
      <c r="K1699" t="str">
        <f t="shared" si="26"/>
        <v>REPAIR SILVER ORNAMENTPOKALMURTI-SIL</v>
      </c>
    </row>
    <row r="1700" spans="1:11" ht="15" customHeight="1" x14ac:dyDescent="0.25">
      <c r="A1700" s="1">
        <v>0</v>
      </c>
      <c r="B1700" s="1"/>
      <c r="C1700" t="s">
        <v>1691</v>
      </c>
      <c r="D1700" t="s">
        <v>1615</v>
      </c>
      <c r="E1700" t="s">
        <v>12</v>
      </c>
      <c r="F1700">
        <v>0</v>
      </c>
      <c r="H1700" t="s">
        <v>647</v>
      </c>
      <c r="I1700">
        <v>0.01</v>
      </c>
      <c r="J1700" t="s">
        <v>20</v>
      </c>
      <c r="K1700" t="str">
        <f t="shared" si="26"/>
        <v>REPAIR SILVER ORNAMENTPOOJA ITEM MRP-SIL</v>
      </c>
    </row>
    <row r="1701" spans="1:11" ht="15" customHeight="1" x14ac:dyDescent="0.25">
      <c r="A1701" s="1">
        <v>0</v>
      </c>
      <c r="B1701" s="1"/>
      <c r="C1701" t="s">
        <v>1691</v>
      </c>
      <c r="D1701" t="s">
        <v>69</v>
      </c>
      <c r="E1701" t="s">
        <v>12</v>
      </c>
      <c r="F1701">
        <v>0</v>
      </c>
      <c r="H1701" t="s">
        <v>647</v>
      </c>
      <c r="I1701">
        <v>0.01</v>
      </c>
      <c r="J1701" t="s">
        <v>20</v>
      </c>
      <c r="K1701" t="str">
        <f t="shared" si="26"/>
        <v>REPAIR SILVER ORNAMENTPOOJA ITEMS-SIL</v>
      </c>
    </row>
    <row r="1702" spans="1:11" ht="15" customHeight="1" x14ac:dyDescent="0.25">
      <c r="A1702" s="1">
        <v>0</v>
      </c>
      <c r="B1702" s="1"/>
      <c r="C1702" t="s">
        <v>1691</v>
      </c>
      <c r="D1702" t="s">
        <v>155</v>
      </c>
      <c r="E1702" t="s">
        <v>12</v>
      </c>
      <c r="F1702">
        <v>0</v>
      </c>
      <c r="H1702" t="s">
        <v>647</v>
      </c>
      <c r="I1702">
        <v>0.01</v>
      </c>
      <c r="J1702" t="s">
        <v>20</v>
      </c>
      <c r="K1702" t="str">
        <f t="shared" si="26"/>
        <v>REPAIR SILVER ORNAMENTPRATIMA M-SIL</v>
      </c>
    </row>
    <row r="1703" spans="1:11" ht="15" customHeight="1" x14ac:dyDescent="0.25">
      <c r="A1703" s="1">
        <v>0</v>
      </c>
      <c r="B1703" s="1"/>
      <c r="C1703" t="s">
        <v>1691</v>
      </c>
      <c r="D1703" t="s">
        <v>134</v>
      </c>
      <c r="E1703" t="s">
        <v>12</v>
      </c>
      <c r="F1703">
        <v>0</v>
      </c>
      <c r="H1703" t="s">
        <v>647</v>
      </c>
      <c r="I1703">
        <v>0.01</v>
      </c>
      <c r="J1703" t="s">
        <v>20</v>
      </c>
      <c r="K1703" t="str">
        <f t="shared" si="26"/>
        <v>REPAIR SILVER ORNAMENTPRATIMA-SIL</v>
      </c>
    </row>
    <row r="1704" spans="1:11" ht="15" customHeight="1" x14ac:dyDescent="0.25">
      <c r="A1704" s="1">
        <v>0</v>
      </c>
      <c r="B1704" s="1"/>
      <c r="C1704" t="s">
        <v>1691</v>
      </c>
      <c r="D1704" t="s">
        <v>52</v>
      </c>
      <c r="E1704" t="s">
        <v>12</v>
      </c>
      <c r="F1704">
        <v>0</v>
      </c>
      <c r="H1704" t="s">
        <v>647</v>
      </c>
      <c r="I1704">
        <v>0.01</v>
      </c>
      <c r="J1704" t="s">
        <v>20</v>
      </c>
      <c r="K1704" t="str">
        <f t="shared" si="26"/>
        <v>REPAIR SILVER ORNAMENTPRESENT ARTICLE-SIL</v>
      </c>
    </row>
    <row r="1705" spans="1:11" ht="15" customHeight="1" x14ac:dyDescent="0.25">
      <c r="A1705" s="1">
        <v>0</v>
      </c>
      <c r="B1705" s="1"/>
      <c r="C1705" t="s">
        <v>1691</v>
      </c>
      <c r="D1705" t="s">
        <v>1694</v>
      </c>
      <c r="E1705" t="s">
        <v>12</v>
      </c>
      <c r="F1705">
        <v>0</v>
      </c>
      <c r="H1705" t="s">
        <v>647</v>
      </c>
      <c r="I1705">
        <v>0.01</v>
      </c>
      <c r="J1705" t="s">
        <v>20</v>
      </c>
      <c r="K1705" t="str">
        <f t="shared" si="26"/>
        <v>REPAIR SILVER ORNAMENTRAKHI-SIL</v>
      </c>
    </row>
    <row r="1706" spans="1:11" ht="15" customHeight="1" x14ac:dyDescent="0.25">
      <c r="A1706" s="1">
        <v>0</v>
      </c>
      <c r="B1706" s="1"/>
      <c r="C1706" t="s">
        <v>1691</v>
      </c>
      <c r="D1706" t="s">
        <v>1686</v>
      </c>
      <c r="E1706" t="s">
        <v>12</v>
      </c>
      <c r="F1706">
        <v>0</v>
      </c>
      <c r="H1706" t="s">
        <v>647</v>
      </c>
      <c r="I1706">
        <v>0.01</v>
      </c>
      <c r="J1706" t="s">
        <v>20</v>
      </c>
      <c r="K1706" t="str">
        <f t="shared" si="26"/>
        <v>REPAIR SILVER ORNAMENTREPAIR AND POLISH</v>
      </c>
    </row>
    <row r="1707" spans="1:11" ht="15" customHeight="1" x14ac:dyDescent="0.25">
      <c r="A1707" s="1">
        <v>0</v>
      </c>
      <c r="B1707" s="1"/>
      <c r="C1707" t="s">
        <v>1691</v>
      </c>
      <c r="D1707" t="s">
        <v>1695</v>
      </c>
      <c r="E1707" t="s">
        <v>12</v>
      </c>
      <c r="F1707">
        <v>0</v>
      </c>
      <c r="H1707" t="s">
        <v>647</v>
      </c>
      <c r="I1707">
        <v>0.01</v>
      </c>
      <c r="J1707" t="s">
        <v>20</v>
      </c>
      <c r="K1707" t="str">
        <f t="shared" si="26"/>
        <v>REPAIR SILVER ORNAMENTRINGA MRP-SIL</v>
      </c>
    </row>
    <row r="1708" spans="1:11" ht="15" customHeight="1" x14ac:dyDescent="0.25">
      <c r="A1708" s="1">
        <v>0</v>
      </c>
      <c r="B1708" s="1"/>
      <c r="C1708" t="s">
        <v>1691</v>
      </c>
      <c r="D1708" t="s">
        <v>1696</v>
      </c>
      <c r="E1708" t="s">
        <v>12</v>
      </c>
      <c r="F1708">
        <v>0</v>
      </c>
      <c r="H1708" t="s">
        <v>647</v>
      </c>
      <c r="I1708">
        <v>0.01</v>
      </c>
      <c r="J1708" t="s">
        <v>20</v>
      </c>
      <c r="K1708" t="str">
        <f t="shared" si="26"/>
        <v>REPAIR SILVER ORNAMENTRINGA-SIL</v>
      </c>
    </row>
    <row r="1709" spans="1:11" ht="15" customHeight="1" x14ac:dyDescent="0.25">
      <c r="A1709" s="1">
        <v>0</v>
      </c>
      <c r="B1709" s="1"/>
      <c r="C1709" t="s">
        <v>1691</v>
      </c>
      <c r="D1709" t="s">
        <v>87</v>
      </c>
      <c r="E1709" t="s">
        <v>12</v>
      </c>
      <c r="F1709">
        <v>0</v>
      </c>
      <c r="H1709" t="s">
        <v>647</v>
      </c>
      <c r="I1709">
        <v>0.01</v>
      </c>
      <c r="J1709" t="s">
        <v>20</v>
      </c>
      <c r="K1709" t="str">
        <f t="shared" si="26"/>
        <v>REPAIR SILVER ORNAMENTROUND BULLION-SIL</v>
      </c>
    </row>
    <row r="1710" spans="1:11" ht="15" customHeight="1" x14ac:dyDescent="0.25">
      <c r="A1710" s="1">
        <v>0</v>
      </c>
      <c r="B1710" s="1"/>
      <c r="C1710" t="s">
        <v>1691</v>
      </c>
      <c r="D1710" t="s">
        <v>1697</v>
      </c>
      <c r="E1710" t="s">
        <v>12</v>
      </c>
      <c r="F1710">
        <v>0</v>
      </c>
      <c r="H1710" t="s">
        <v>647</v>
      </c>
      <c r="I1710">
        <v>0.01</v>
      </c>
      <c r="J1710" t="s">
        <v>20</v>
      </c>
      <c r="K1710" t="str">
        <f t="shared" si="26"/>
        <v>REPAIR SILVER ORNAMENTSAADI PIN 92.5 SIL</v>
      </c>
    </row>
    <row r="1711" spans="1:11" ht="15" customHeight="1" x14ac:dyDescent="0.25">
      <c r="A1711" s="1">
        <v>0</v>
      </c>
      <c r="B1711" s="1"/>
      <c r="C1711" t="s">
        <v>1691</v>
      </c>
      <c r="D1711" t="s">
        <v>468</v>
      </c>
      <c r="E1711" t="s">
        <v>12</v>
      </c>
      <c r="F1711">
        <v>0</v>
      </c>
      <c r="H1711" t="s">
        <v>647</v>
      </c>
      <c r="I1711">
        <v>0.01</v>
      </c>
      <c r="J1711" t="s">
        <v>20</v>
      </c>
      <c r="K1711" t="str">
        <f t="shared" si="26"/>
        <v>REPAIR SILVER ORNAMENTSAADI PIN-SIL</v>
      </c>
    </row>
    <row r="1712" spans="1:11" ht="15" customHeight="1" x14ac:dyDescent="0.25">
      <c r="A1712" s="1">
        <v>0</v>
      </c>
      <c r="B1712" s="1"/>
      <c r="C1712" t="s">
        <v>1691</v>
      </c>
      <c r="D1712" t="s">
        <v>38</v>
      </c>
      <c r="E1712" t="s">
        <v>12</v>
      </c>
      <c r="F1712">
        <v>0</v>
      </c>
      <c r="H1712" t="s">
        <v>647</v>
      </c>
      <c r="I1712">
        <v>0.01</v>
      </c>
      <c r="J1712" t="s">
        <v>20</v>
      </c>
      <c r="K1712" t="str">
        <f t="shared" si="26"/>
        <v>REPAIR SILVER ORNAMENTSAMAI-SIL</v>
      </c>
    </row>
    <row r="1713" spans="1:11" ht="15" customHeight="1" x14ac:dyDescent="0.25">
      <c r="A1713" s="1">
        <v>0</v>
      </c>
      <c r="B1713" s="1"/>
      <c r="C1713" t="s">
        <v>1691</v>
      </c>
      <c r="D1713" t="s">
        <v>1698</v>
      </c>
      <c r="E1713" t="s">
        <v>12</v>
      </c>
      <c r="F1713">
        <v>0</v>
      </c>
      <c r="H1713" t="s">
        <v>647</v>
      </c>
      <c r="I1713">
        <v>0.01</v>
      </c>
      <c r="J1713" t="s">
        <v>20</v>
      </c>
      <c r="K1713" t="str">
        <f t="shared" si="26"/>
        <v>REPAIR SILVER ORNAMENTSAMPLE ITEM-SIL</v>
      </c>
    </row>
    <row r="1714" spans="1:11" ht="15" customHeight="1" x14ac:dyDescent="0.25">
      <c r="A1714" s="1">
        <v>0</v>
      </c>
      <c r="B1714" s="1"/>
      <c r="C1714" t="s">
        <v>1691</v>
      </c>
      <c r="D1714" t="s">
        <v>1699</v>
      </c>
      <c r="E1714" t="s">
        <v>12</v>
      </c>
      <c r="F1714">
        <v>0</v>
      </c>
      <c r="H1714" t="s">
        <v>647</v>
      </c>
      <c r="I1714">
        <v>0.01</v>
      </c>
      <c r="J1714" t="s">
        <v>20</v>
      </c>
      <c r="K1714" t="str">
        <f t="shared" si="26"/>
        <v>REPAIR SILVER ORNAMENTSILVER HATPAN</v>
      </c>
    </row>
    <row r="1715" spans="1:11" ht="15" customHeight="1" x14ac:dyDescent="0.25">
      <c r="A1715" s="1">
        <v>0</v>
      </c>
      <c r="B1715" s="1"/>
      <c r="C1715" t="s">
        <v>1691</v>
      </c>
      <c r="D1715" t="s">
        <v>1700</v>
      </c>
      <c r="E1715" t="s">
        <v>12</v>
      </c>
      <c r="F1715">
        <v>0</v>
      </c>
      <c r="H1715" t="s">
        <v>647</v>
      </c>
      <c r="I1715">
        <v>0.01</v>
      </c>
      <c r="J1715" t="s">
        <v>20</v>
      </c>
      <c r="K1715" t="str">
        <f t="shared" si="26"/>
        <v>REPAIR SILVER ORNAMENTSILVER HATTI (MRP)-SIL</v>
      </c>
    </row>
    <row r="1716" spans="1:11" ht="15" customHeight="1" x14ac:dyDescent="0.25">
      <c r="A1716" s="1">
        <v>0</v>
      </c>
      <c r="B1716" s="1"/>
      <c r="C1716" t="s">
        <v>1691</v>
      </c>
      <c r="D1716" t="s">
        <v>1701</v>
      </c>
      <c r="E1716" t="s">
        <v>12</v>
      </c>
      <c r="F1716">
        <v>0</v>
      </c>
      <c r="H1716" t="s">
        <v>647</v>
      </c>
      <c r="I1716">
        <v>0.01</v>
      </c>
      <c r="J1716" t="s">
        <v>20</v>
      </c>
      <c r="K1716" t="str">
        <f t="shared" si="26"/>
        <v>REPAIR SILVER ORNAMENTSILVER MANDIR (MRP)-SIL</v>
      </c>
    </row>
    <row r="1717" spans="1:11" ht="15" customHeight="1" x14ac:dyDescent="0.25">
      <c r="A1717" s="1">
        <v>0</v>
      </c>
      <c r="B1717" s="1"/>
      <c r="C1717" t="s">
        <v>1691</v>
      </c>
      <c r="D1717" t="s">
        <v>1702</v>
      </c>
      <c r="E1717" t="s">
        <v>12</v>
      </c>
      <c r="F1717">
        <v>0</v>
      </c>
      <c r="H1717" t="s">
        <v>647</v>
      </c>
      <c r="I1717">
        <v>0.01</v>
      </c>
      <c r="J1717" t="s">
        <v>20</v>
      </c>
      <c r="K1717" t="str">
        <f t="shared" si="26"/>
        <v>REPAIR SILVER ORNAMENTSILVER MRP ORNAMENT</v>
      </c>
    </row>
    <row r="1718" spans="1:11" ht="15" customHeight="1" x14ac:dyDescent="0.25">
      <c r="A1718" s="1">
        <v>0</v>
      </c>
      <c r="B1718" s="1"/>
      <c r="C1718" t="s">
        <v>1691</v>
      </c>
      <c r="D1718" t="s">
        <v>1703</v>
      </c>
      <c r="E1718" t="s">
        <v>12</v>
      </c>
      <c r="F1718">
        <v>0</v>
      </c>
      <c r="H1718" t="s">
        <v>647</v>
      </c>
      <c r="I1718">
        <v>0.01</v>
      </c>
      <c r="J1718" t="s">
        <v>20</v>
      </c>
      <c r="K1718" t="str">
        <f t="shared" si="26"/>
        <v>REPAIR SILVER ORNAMENTSILVER ORANAMENTS</v>
      </c>
    </row>
    <row r="1719" spans="1:11" ht="15" customHeight="1" x14ac:dyDescent="0.25">
      <c r="A1719" s="1">
        <v>0</v>
      </c>
      <c r="B1719" s="1"/>
      <c r="C1719" t="s">
        <v>1691</v>
      </c>
      <c r="D1719" t="s">
        <v>1704</v>
      </c>
      <c r="E1719" t="s">
        <v>12</v>
      </c>
      <c r="F1719">
        <v>0</v>
      </c>
      <c r="H1719" t="s">
        <v>647</v>
      </c>
      <c r="I1719">
        <v>0.01</v>
      </c>
      <c r="J1719" t="s">
        <v>20</v>
      </c>
      <c r="K1719" t="str">
        <f t="shared" si="26"/>
        <v>REPAIR SILVER ORNAMENTSILVER ORNAMENTS MRP</v>
      </c>
    </row>
    <row r="1720" spans="1:11" ht="15" customHeight="1" x14ac:dyDescent="0.25">
      <c r="A1720" s="1">
        <v>0</v>
      </c>
      <c r="B1720" s="1"/>
      <c r="C1720" t="s">
        <v>1691</v>
      </c>
      <c r="D1720" t="s">
        <v>1705</v>
      </c>
      <c r="E1720" t="s">
        <v>12</v>
      </c>
      <c r="F1720">
        <v>0</v>
      </c>
      <c r="H1720" t="s">
        <v>647</v>
      </c>
      <c r="I1720">
        <v>0.01</v>
      </c>
      <c r="J1720" t="s">
        <v>20</v>
      </c>
      <c r="K1720" t="str">
        <f t="shared" si="26"/>
        <v>REPAIR SILVER ORNAMENTSILVER REPAIR ORNAMENT</v>
      </c>
    </row>
    <row r="1721" spans="1:11" ht="15" customHeight="1" x14ac:dyDescent="0.25">
      <c r="A1721" s="1">
        <v>0</v>
      </c>
      <c r="B1721" s="1"/>
      <c r="C1721" t="s">
        <v>1691</v>
      </c>
      <c r="D1721" t="s">
        <v>1706</v>
      </c>
      <c r="E1721" t="s">
        <v>12</v>
      </c>
      <c r="F1721">
        <v>0</v>
      </c>
      <c r="H1721" t="s">
        <v>647</v>
      </c>
      <c r="I1721">
        <v>0.01</v>
      </c>
      <c r="J1721" t="s">
        <v>20</v>
      </c>
      <c r="K1721" t="str">
        <f t="shared" si="26"/>
        <v>REPAIR SILVER ORNAMENTSILVER TUKADA</v>
      </c>
    </row>
    <row r="1722" spans="1:11" ht="15" customHeight="1" x14ac:dyDescent="0.25">
      <c r="A1722" s="1">
        <v>0</v>
      </c>
      <c r="B1722" s="1"/>
      <c r="C1722" t="s">
        <v>1691</v>
      </c>
      <c r="D1722" t="s">
        <v>1707</v>
      </c>
      <c r="E1722" t="s">
        <v>12</v>
      </c>
      <c r="F1722">
        <v>0</v>
      </c>
      <c r="H1722" t="s">
        <v>647</v>
      </c>
      <c r="I1722">
        <v>0.01</v>
      </c>
      <c r="J1722" t="s">
        <v>20</v>
      </c>
      <c r="K1722" t="str">
        <f t="shared" si="26"/>
        <v>REPAIR SILVER ORNAMENTSWAROVSKI ITEM-SIL</v>
      </c>
    </row>
    <row r="1723" spans="1:11" ht="15" customHeight="1" x14ac:dyDescent="0.25">
      <c r="A1723" s="1">
        <v>0</v>
      </c>
      <c r="B1723" s="1"/>
      <c r="C1723" t="s">
        <v>1691</v>
      </c>
      <c r="D1723" t="s">
        <v>1708</v>
      </c>
      <c r="E1723" t="s">
        <v>12</v>
      </c>
      <c r="F1723">
        <v>0</v>
      </c>
      <c r="H1723" t="s">
        <v>647</v>
      </c>
      <c r="I1723">
        <v>0.01</v>
      </c>
      <c r="J1723" t="s">
        <v>20</v>
      </c>
      <c r="K1723" t="str">
        <f t="shared" si="26"/>
        <v>REPAIR SILVER ORNAMENTSWASTIK-SIL</v>
      </c>
    </row>
    <row r="1724" spans="1:11" ht="15" customHeight="1" x14ac:dyDescent="0.25">
      <c r="A1724" s="1">
        <v>0</v>
      </c>
      <c r="B1724" s="1"/>
      <c r="C1724" t="s">
        <v>1691</v>
      </c>
      <c r="D1724" t="s">
        <v>162</v>
      </c>
      <c r="E1724" t="s">
        <v>12</v>
      </c>
      <c r="F1724">
        <v>0</v>
      </c>
      <c r="H1724" t="s">
        <v>647</v>
      </c>
      <c r="I1724">
        <v>0.01</v>
      </c>
      <c r="J1724" t="s">
        <v>20</v>
      </c>
      <c r="K1724" t="str">
        <f t="shared" si="26"/>
        <v>REPAIR SILVER ORNAMENTTABAK-SIL</v>
      </c>
    </row>
    <row r="1725" spans="1:11" ht="15" customHeight="1" x14ac:dyDescent="0.25">
      <c r="A1725" s="1">
        <v>0</v>
      </c>
      <c r="B1725" s="1"/>
      <c r="C1725" t="s">
        <v>1691</v>
      </c>
      <c r="D1725" t="s">
        <v>1709</v>
      </c>
      <c r="E1725" t="s">
        <v>12</v>
      </c>
      <c r="F1725">
        <v>0</v>
      </c>
      <c r="H1725" t="s">
        <v>647</v>
      </c>
      <c r="I1725">
        <v>0.01</v>
      </c>
      <c r="J1725" t="s">
        <v>20</v>
      </c>
      <c r="K1725" t="str">
        <f t="shared" si="26"/>
        <v>REPAIR SILVER ORNAMENTTOPS MRP-SIL</v>
      </c>
    </row>
    <row r="1726" spans="1:11" ht="15" customHeight="1" x14ac:dyDescent="0.25">
      <c r="A1726" s="1">
        <v>0</v>
      </c>
      <c r="B1726" s="1"/>
      <c r="C1726" t="s">
        <v>1691</v>
      </c>
      <c r="D1726" t="s">
        <v>1710</v>
      </c>
      <c r="E1726" t="s">
        <v>12</v>
      </c>
      <c r="F1726">
        <v>0</v>
      </c>
      <c r="H1726" t="s">
        <v>647</v>
      </c>
      <c r="I1726">
        <v>0.01</v>
      </c>
      <c r="J1726" t="s">
        <v>20</v>
      </c>
      <c r="K1726" t="str">
        <f t="shared" si="26"/>
        <v>REPAIR SILVER ORNAMENTTOPS-SIL</v>
      </c>
    </row>
    <row r="1727" spans="1:11" ht="15" customHeight="1" x14ac:dyDescent="0.25">
      <c r="A1727" s="1">
        <v>0</v>
      </c>
      <c r="B1727" s="1"/>
      <c r="C1727" t="s">
        <v>1691</v>
      </c>
      <c r="D1727" t="s">
        <v>1711</v>
      </c>
      <c r="E1727" t="s">
        <v>12</v>
      </c>
      <c r="F1727">
        <v>0</v>
      </c>
      <c r="H1727" t="s">
        <v>647</v>
      </c>
      <c r="I1727">
        <v>0.01</v>
      </c>
      <c r="J1727" t="s">
        <v>20</v>
      </c>
      <c r="K1727" t="str">
        <f t="shared" si="26"/>
        <v>REPAIR SILVER ORNAMENTTURKEY JEWELLERY-SIL</v>
      </c>
    </row>
    <row r="1728" spans="1:11" ht="15" customHeight="1" x14ac:dyDescent="0.25">
      <c r="A1728" s="1">
        <v>0</v>
      </c>
      <c r="B1728" s="1"/>
      <c r="C1728" t="s">
        <v>1691</v>
      </c>
      <c r="D1728" t="s">
        <v>1712</v>
      </c>
      <c r="E1728" t="s">
        <v>12</v>
      </c>
      <c r="F1728">
        <v>0</v>
      </c>
      <c r="H1728" t="s">
        <v>647</v>
      </c>
      <c r="I1728">
        <v>0.01</v>
      </c>
      <c r="J1728" t="s">
        <v>20</v>
      </c>
      <c r="K1728" t="str">
        <f t="shared" si="26"/>
        <v>REPAIR SILVER ORNAMENTUTENSILS K-SIL</v>
      </c>
    </row>
    <row r="1729" spans="1:11" ht="15" customHeight="1" x14ac:dyDescent="0.25">
      <c r="A1729" s="1">
        <v>0</v>
      </c>
      <c r="B1729" s="1"/>
      <c r="C1729" t="s">
        <v>1691</v>
      </c>
      <c r="D1729" t="s">
        <v>387</v>
      </c>
      <c r="E1729" t="s">
        <v>12</v>
      </c>
      <c r="F1729">
        <v>0</v>
      </c>
      <c r="H1729" t="s">
        <v>647</v>
      </c>
      <c r="I1729">
        <v>0.01</v>
      </c>
      <c r="J1729" t="s">
        <v>20</v>
      </c>
      <c r="K1729" t="str">
        <f t="shared" si="26"/>
        <v>REPAIR SILVER ORNAMENTUTENSILS SET-SIL</v>
      </c>
    </row>
    <row r="1730" spans="1:11" ht="15" customHeight="1" x14ac:dyDescent="0.25">
      <c r="A1730" s="1">
        <v>0</v>
      </c>
      <c r="B1730" s="1"/>
      <c r="C1730" t="s">
        <v>1691</v>
      </c>
      <c r="D1730" t="s">
        <v>401</v>
      </c>
      <c r="E1730" t="s">
        <v>12</v>
      </c>
      <c r="F1730">
        <v>0</v>
      </c>
      <c r="H1730" t="s">
        <v>647</v>
      </c>
      <c r="I1730">
        <v>0.01</v>
      </c>
      <c r="J1730" t="s">
        <v>20</v>
      </c>
      <c r="K1730" t="str">
        <f t="shared" si="26"/>
        <v>REPAIR SILVER ORNAMENTUTENSILS(SZ)-SIL</v>
      </c>
    </row>
    <row r="1731" spans="1:11" ht="15" customHeight="1" x14ac:dyDescent="0.25">
      <c r="A1731" s="1">
        <v>0</v>
      </c>
      <c r="B1731" s="1"/>
      <c r="C1731" t="s">
        <v>1691</v>
      </c>
      <c r="D1731" t="s">
        <v>164</v>
      </c>
      <c r="E1731" t="s">
        <v>12</v>
      </c>
      <c r="F1731">
        <v>0</v>
      </c>
      <c r="H1731" t="s">
        <v>647</v>
      </c>
      <c r="I1731">
        <v>0.01</v>
      </c>
      <c r="J1731" t="s">
        <v>20</v>
      </c>
      <c r="K1731" t="str">
        <f t="shared" si="26"/>
        <v>REPAIR SILVER ORNAMENTUTENSILS-SIL</v>
      </c>
    </row>
    <row r="1732" spans="1:11" ht="15" customHeight="1" x14ac:dyDescent="0.25">
      <c r="A1732" s="1">
        <v>0</v>
      </c>
      <c r="B1732" s="1"/>
      <c r="C1732" t="s">
        <v>1691</v>
      </c>
      <c r="D1732" t="s">
        <v>1713</v>
      </c>
      <c r="E1732" t="s">
        <v>12</v>
      </c>
      <c r="F1732">
        <v>0</v>
      </c>
      <c r="H1732" t="s">
        <v>647</v>
      </c>
      <c r="I1732">
        <v>0.01</v>
      </c>
      <c r="J1732" t="s">
        <v>20</v>
      </c>
      <c r="K1732" t="str">
        <f t="shared" si="26"/>
        <v>REPAIR SILVER ORNAMENTVAKI-SIL</v>
      </c>
    </row>
    <row r="1733" spans="1:11" ht="15" customHeight="1" x14ac:dyDescent="0.25">
      <c r="A1733" s="1">
        <v>0</v>
      </c>
      <c r="B1733" s="1"/>
      <c r="C1733" t="s">
        <v>1691</v>
      </c>
      <c r="D1733" t="s">
        <v>424</v>
      </c>
      <c r="E1733" t="s">
        <v>12</v>
      </c>
      <c r="F1733">
        <v>0</v>
      </c>
      <c r="H1733" t="s">
        <v>647</v>
      </c>
      <c r="I1733">
        <v>0.01</v>
      </c>
      <c r="J1733" t="s">
        <v>20</v>
      </c>
      <c r="K1733" t="str">
        <f t="shared" si="26"/>
        <v>REPAIR SILVER ORNAMENTVALE-SIL</v>
      </c>
    </row>
    <row r="1734" spans="1:11" ht="15" customHeight="1" x14ac:dyDescent="0.25">
      <c r="A1734" s="1">
        <v>0</v>
      </c>
      <c r="B1734" s="1"/>
      <c r="C1734" t="s">
        <v>1691</v>
      </c>
      <c r="D1734" t="s">
        <v>224</v>
      </c>
      <c r="E1734" t="s">
        <v>12</v>
      </c>
      <c r="F1734">
        <v>0</v>
      </c>
      <c r="H1734" t="s">
        <v>647</v>
      </c>
      <c r="I1734">
        <v>0.01</v>
      </c>
      <c r="J1734" t="s">
        <v>20</v>
      </c>
      <c r="K1734" t="str">
        <f t="shared" si="26"/>
        <v>REPAIR SILVER ORNAMENTVEDHANEE-SIL</v>
      </c>
    </row>
    <row r="1735" spans="1:11" ht="15" customHeight="1" x14ac:dyDescent="0.25">
      <c r="A1735" s="1">
        <v>0</v>
      </c>
      <c r="B1735" s="1"/>
      <c r="C1735" t="s">
        <v>1691</v>
      </c>
      <c r="D1735" t="s">
        <v>1714</v>
      </c>
      <c r="E1735" t="s">
        <v>12</v>
      </c>
      <c r="F1735">
        <v>0</v>
      </c>
      <c r="H1735" t="s">
        <v>647</v>
      </c>
      <c r="I1735">
        <v>0.01</v>
      </c>
      <c r="J1735" t="s">
        <v>20</v>
      </c>
      <c r="K1735" t="str">
        <f t="shared" si="26"/>
        <v>REPAIR SILVER ORNAMENTWEDDING BOX-SIL</v>
      </c>
    </row>
    <row r="1736" spans="1:11" ht="15" customHeight="1" x14ac:dyDescent="0.25">
      <c r="A1736" s="1">
        <v>0</v>
      </c>
      <c r="B1736" s="1"/>
      <c r="C1736" t="s">
        <v>1691</v>
      </c>
      <c r="D1736" t="s">
        <v>1715</v>
      </c>
      <c r="E1736" t="s">
        <v>12</v>
      </c>
      <c r="F1736">
        <v>0</v>
      </c>
      <c r="H1736" t="s">
        <v>647</v>
      </c>
      <c r="I1736">
        <v>0.01</v>
      </c>
      <c r="J1736" t="s">
        <v>20</v>
      </c>
      <c r="K1736" t="str">
        <f t="shared" si="26"/>
        <v>REPAIR SILVER ORNAMENTZEVAARI MRP-SIL</v>
      </c>
    </row>
    <row r="1737" spans="1:11" ht="15" customHeight="1" x14ac:dyDescent="0.25">
      <c r="A1737" s="1">
        <v>0</v>
      </c>
      <c r="B1737" s="1"/>
      <c r="C1737" t="s">
        <v>1691</v>
      </c>
      <c r="D1737" t="s">
        <v>1716</v>
      </c>
      <c r="E1737" t="s">
        <v>12</v>
      </c>
      <c r="F1737">
        <v>0</v>
      </c>
      <c r="H1737" t="s">
        <v>647</v>
      </c>
      <c r="I1737">
        <v>0.01</v>
      </c>
      <c r="J1737" t="s">
        <v>20</v>
      </c>
      <c r="K1737" t="str">
        <f t="shared" ref="K1737:K1800" si="27">C1737&amp;D1737</f>
        <v>REPAIR SILVER ORNAMENTZUMKA MRP-SIL</v>
      </c>
    </row>
    <row r="1738" spans="1:11" ht="15" customHeight="1" x14ac:dyDescent="0.25">
      <c r="A1738" s="1">
        <v>0</v>
      </c>
      <c r="B1738" s="1"/>
      <c r="C1738" t="s">
        <v>1691</v>
      </c>
      <c r="D1738" t="s">
        <v>1717</v>
      </c>
      <c r="E1738" t="s">
        <v>12</v>
      </c>
      <c r="F1738">
        <v>0</v>
      </c>
      <c r="H1738" t="s">
        <v>647</v>
      </c>
      <c r="I1738">
        <v>0.01</v>
      </c>
      <c r="J1738" t="s">
        <v>20</v>
      </c>
      <c r="K1738" t="str">
        <f t="shared" si="27"/>
        <v>REPAIR SILVER ORNAMENTZUMKA-SIL</v>
      </c>
    </row>
    <row r="1739" spans="1:11" ht="15" customHeight="1" x14ac:dyDescent="0.25">
      <c r="A1739" s="1">
        <v>0</v>
      </c>
      <c r="B1739" s="1"/>
      <c r="C1739" t="s">
        <v>1696</v>
      </c>
      <c r="D1739" t="s">
        <v>1718</v>
      </c>
      <c r="E1739" t="s">
        <v>12</v>
      </c>
      <c r="F1739">
        <v>0</v>
      </c>
      <c r="H1739" t="s">
        <v>647</v>
      </c>
      <c r="I1739">
        <v>0.01</v>
      </c>
      <c r="J1739" t="s">
        <v>20</v>
      </c>
      <c r="K1739" t="str">
        <f t="shared" si="27"/>
        <v>RINGA-SILA P-BALI</v>
      </c>
    </row>
    <row r="1740" spans="1:11" ht="15" customHeight="1" x14ac:dyDescent="0.25">
      <c r="A1740" s="1">
        <v>0</v>
      </c>
      <c r="B1740" s="1"/>
      <c r="C1740" t="s">
        <v>1696</v>
      </c>
      <c r="D1740" t="s">
        <v>1719</v>
      </c>
      <c r="E1740" t="s">
        <v>12</v>
      </c>
      <c r="F1740">
        <v>0</v>
      </c>
      <c r="H1740" t="s">
        <v>647</v>
      </c>
      <c r="I1740">
        <v>0.01</v>
      </c>
      <c r="J1740" t="s">
        <v>20</v>
      </c>
      <c r="K1740" t="str">
        <f t="shared" si="27"/>
        <v>RINGA-SILA P-RINGA</v>
      </c>
    </row>
    <row r="1741" spans="1:11" ht="15" customHeight="1" x14ac:dyDescent="0.25">
      <c r="A1741" s="1">
        <v>0</v>
      </c>
      <c r="B1741" s="1"/>
      <c r="C1741" t="s">
        <v>1696</v>
      </c>
      <c r="D1741" t="s">
        <v>1720</v>
      </c>
      <c r="E1741" t="s">
        <v>12</v>
      </c>
      <c r="F1741">
        <v>0</v>
      </c>
      <c r="H1741" t="s">
        <v>647</v>
      </c>
      <c r="I1741">
        <v>0.01</v>
      </c>
      <c r="J1741" t="s">
        <v>20</v>
      </c>
      <c r="K1741" t="str">
        <f t="shared" si="27"/>
        <v>RINGA-SILCOLOUR RINGA</v>
      </c>
    </row>
    <row r="1742" spans="1:11" ht="15" customHeight="1" x14ac:dyDescent="0.25">
      <c r="A1742" s="1">
        <v>0</v>
      </c>
      <c r="B1742" s="1"/>
      <c r="C1742" t="s">
        <v>1696</v>
      </c>
      <c r="D1742" t="s">
        <v>1721</v>
      </c>
      <c r="E1742" t="s">
        <v>12</v>
      </c>
      <c r="F1742">
        <v>0</v>
      </c>
      <c r="H1742" t="s">
        <v>647</v>
      </c>
      <c r="I1742">
        <v>0.01</v>
      </c>
      <c r="J1742" t="s">
        <v>20</v>
      </c>
      <c r="K1742" t="str">
        <f t="shared" si="27"/>
        <v>RINGA-SILFancy Sil</v>
      </c>
    </row>
    <row r="1743" spans="1:11" ht="15" customHeight="1" x14ac:dyDescent="0.25">
      <c r="A1743" s="1">
        <v>0</v>
      </c>
      <c r="B1743" s="1"/>
      <c r="C1743" t="s">
        <v>1696</v>
      </c>
      <c r="D1743" t="s">
        <v>1722</v>
      </c>
      <c r="E1743" t="s">
        <v>12</v>
      </c>
      <c r="F1743">
        <v>0</v>
      </c>
      <c r="H1743" t="s">
        <v>647</v>
      </c>
      <c r="I1743">
        <v>0.01</v>
      </c>
      <c r="J1743" t="s">
        <v>20</v>
      </c>
      <c r="K1743" t="str">
        <f t="shared" si="27"/>
        <v>RINGA-SILMina Bali</v>
      </c>
    </row>
    <row r="1744" spans="1:11" ht="15" customHeight="1" x14ac:dyDescent="0.25">
      <c r="A1744" s="1">
        <v>0</v>
      </c>
      <c r="B1744" s="1"/>
      <c r="C1744" t="s">
        <v>1696</v>
      </c>
      <c r="D1744" t="s">
        <v>1723</v>
      </c>
      <c r="E1744" t="s">
        <v>12</v>
      </c>
      <c r="F1744">
        <v>0</v>
      </c>
      <c r="H1744" t="s">
        <v>647</v>
      </c>
      <c r="I1744">
        <v>0.01</v>
      </c>
      <c r="J1744" t="s">
        <v>20</v>
      </c>
      <c r="K1744" t="str">
        <f t="shared" si="27"/>
        <v>RINGA-SILR P-LATKAN STONE</v>
      </c>
    </row>
    <row r="1745" spans="1:11" ht="15" customHeight="1" x14ac:dyDescent="0.25">
      <c r="A1745" s="1">
        <v>0</v>
      </c>
      <c r="B1745" s="1"/>
      <c r="C1745" t="s">
        <v>1696</v>
      </c>
      <c r="D1745" t="s">
        <v>676</v>
      </c>
      <c r="E1745" t="s">
        <v>12</v>
      </c>
      <c r="F1745">
        <v>0</v>
      </c>
      <c r="H1745" t="s">
        <v>647</v>
      </c>
      <c r="I1745">
        <v>0.01</v>
      </c>
      <c r="J1745" t="s">
        <v>20</v>
      </c>
      <c r="K1745" t="str">
        <f t="shared" si="27"/>
        <v>RINGA-SILR P-STONE</v>
      </c>
    </row>
    <row r="1746" spans="1:11" ht="15" customHeight="1" x14ac:dyDescent="0.25">
      <c r="A1746" s="1">
        <v>0</v>
      </c>
      <c r="B1746" s="1"/>
      <c r="C1746" t="s">
        <v>1696</v>
      </c>
      <c r="D1746" t="s">
        <v>1724</v>
      </c>
      <c r="E1746" t="s">
        <v>12</v>
      </c>
      <c r="F1746">
        <v>0</v>
      </c>
      <c r="H1746" t="s">
        <v>647</v>
      </c>
      <c r="I1746">
        <v>0.01</v>
      </c>
      <c r="J1746" t="s">
        <v>20</v>
      </c>
      <c r="K1746" t="str">
        <f t="shared" si="27"/>
        <v>RINGA-SILR P-U PLAIN</v>
      </c>
    </row>
    <row r="1747" spans="1:11" ht="15" customHeight="1" x14ac:dyDescent="0.25">
      <c r="A1747" s="1">
        <v>0</v>
      </c>
      <c r="B1747" s="1"/>
      <c r="C1747" t="s">
        <v>1696</v>
      </c>
      <c r="D1747" t="s">
        <v>1725</v>
      </c>
      <c r="E1747" t="s">
        <v>12</v>
      </c>
      <c r="F1747">
        <v>0</v>
      </c>
      <c r="H1747" t="s">
        <v>647</v>
      </c>
      <c r="I1747">
        <v>0.01</v>
      </c>
      <c r="J1747" t="s">
        <v>20</v>
      </c>
      <c r="K1747" t="str">
        <f t="shared" si="27"/>
        <v>RINGA-SILRINGA (ESENSE)</v>
      </c>
    </row>
    <row r="1748" spans="1:11" ht="15" customHeight="1" x14ac:dyDescent="0.25">
      <c r="A1748" s="1">
        <v>0</v>
      </c>
      <c r="B1748" s="1"/>
      <c r="C1748" t="s">
        <v>1696</v>
      </c>
      <c r="D1748" t="s">
        <v>1726</v>
      </c>
      <c r="E1748" t="s">
        <v>12</v>
      </c>
      <c r="F1748">
        <v>0</v>
      </c>
      <c r="H1748" t="s">
        <v>647</v>
      </c>
      <c r="I1748">
        <v>0.01</v>
      </c>
      <c r="J1748" t="s">
        <v>20</v>
      </c>
      <c r="K1748" t="str">
        <f t="shared" si="27"/>
        <v>RINGA-SILS P-BALI</v>
      </c>
    </row>
    <row r="1749" spans="1:11" ht="15" customHeight="1" x14ac:dyDescent="0.25">
      <c r="A1749" s="1">
        <v>0</v>
      </c>
      <c r="B1749" s="1"/>
      <c r="C1749" t="s">
        <v>1696</v>
      </c>
      <c r="D1749" t="s">
        <v>1727</v>
      </c>
      <c r="E1749" t="s">
        <v>12</v>
      </c>
      <c r="F1749">
        <v>0</v>
      </c>
      <c r="H1749" t="s">
        <v>647</v>
      </c>
      <c r="I1749">
        <v>0.01</v>
      </c>
      <c r="J1749" t="s">
        <v>20</v>
      </c>
      <c r="K1749" t="str">
        <f t="shared" si="27"/>
        <v>RINGA-SILS P-PLAIN LATKAN</v>
      </c>
    </row>
    <row r="1750" spans="1:11" ht="15" customHeight="1" x14ac:dyDescent="0.25">
      <c r="A1750" s="1">
        <v>0</v>
      </c>
      <c r="B1750" s="1"/>
      <c r="C1750" t="s">
        <v>1696</v>
      </c>
      <c r="D1750" t="s">
        <v>1728</v>
      </c>
      <c r="E1750" t="s">
        <v>12</v>
      </c>
      <c r="F1750">
        <v>0</v>
      </c>
      <c r="H1750" t="s">
        <v>647</v>
      </c>
      <c r="I1750">
        <v>0.01</v>
      </c>
      <c r="J1750" t="s">
        <v>20</v>
      </c>
      <c r="K1750" t="str">
        <f t="shared" si="27"/>
        <v>RINGA-SILS P-Plain Ringa</v>
      </c>
    </row>
    <row r="1751" spans="1:11" ht="15" customHeight="1" x14ac:dyDescent="0.25">
      <c r="A1751" s="1">
        <v>0</v>
      </c>
      <c r="B1751" s="1"/>
      <c r="C1751" t="s">
        <v>1696</v>
      </c>
      <c r="D1751" t="s">
        <v>1729</v>
      </c>
      <c r="E1751" t="s">
        <v>12</v>
      </c>
      <c r="F1751">
        <v>0</v>
      </c>
      <c r="H1751" t="s">
        <v>647</v>
      </c>
      <c r="I1751">
        <v>0.01</v>
      </c>
      <c r="J1751" t="s">
        <v>20</v>
      </c>
      <c r="K1751" t="str">
        <f t="shared" si="27"/>
        <v>RINGA-SILSHIVAJI BALI</v>
      </c>
    </row>
    <row r="1752" spans="1:11" ht="15" customHeight="1" x14ac:dyDescent="0.25">
      <c r="A1752" s="1">
        <v>0</v>
      </c>
      <c r="B1752" s="1"/>
      <c r="C1752" t="s">
        <v>1696</v>
      </c>
      <c r="D1752" t="s">
        <v>606</v>
      </c>
      <c r="E1752" t="s">
        <v>12</v>
      </c>
      <c r="F1752">
        <v>0</v>
      </c>
      <c r="H1752" t="s">
        <v>647</v>
      </c>
      <c r="I1752">
        <v>0.01</v>
      </c>
      <c r="J1752" t="s">
        <v>20</v>
      </c>
      <c r="K1752" t="str">
        <f t="shared" si="27"/>
        <v>RINGA-SILZumka</v>
      </c>
    </row>
    <row r="1753" spans="1:11" ht="15" customHeight="1" x14ac:dyDescent="0.25">
      <c r="A1753" s="1">
        <v>2</v>
      </c>
      <c r="B1753" s="1"/>
      <c r="C1753" t="s">
        <v>87</v>
      </c>
      <c r="D1753" t="s">
        <v>96</v>
      </c>
      <c r="E1753" t="s">
        <v>937</v>
      </c>
      <c r="F1753">
        <v>25</v>
      </c>
      <c r="H1753" t="s">
        <v>647</v>
      </c>
      <c r="I1753">
        <v>0</v>
      </c>
      <c r="J1753" t="s">
        <v>10</v>
      </c>
      <c r="K1753" t="str">
        <f t="shared" si="27"/>
        <v>ROUND BULLION-SIL1gm Ganpati</v>
      </c>
    </row>
    <row r="1754" spans="1:11" ht="15" customHeight="1" x14ac:dyDescent="0.25">
      <c r="A1754" s="1">
        <v>2</v>
      </c>
      <c r="B1754" s="1"/>
      <c r="C1754" t="s">
        <v>87</v>
      </c>
      <c r="D1754" t="s">
        <v>95</v>
      </c>
      <c r="E1754" t="s">
        <v>937</v>
      </c>
      <c r="F1754">
        <v>25</v>
      </c>
      <c r="H1754" t="s">
        <v>647</v>
      </c>
      <c r="I1754">
        <v>0</v>
      </c>
      <c r="J1754" t="s">
        <v>10</v>
      </c>
      <c r="K1754" t="str">
        <f t="shared" si="27"/>
        <v>ROUND BULLION-SIL1gm Laxmi</v>
      </c>
    </row>
    <row r="1755" spans="1:11" ht="15" customHeight="1" x14ac:dyDescent="0.25">
      <c r="A1755" s="1">
        <v>2</v>
      </c>
      <c r="B1755" s="1"/>
      <c r="C1755" t="s">
        <v>87</v>
      </c>
      <c r="D1755" t="s">
        <v>1730</v>
      </c>
      <c r="E1755" t="s">
        <v>884</v>
      </c>
      <c r="F1755">
        <v>150</v>
      </c>
      <c r="H1755" t="s">
        <v>647</v>
      </c>
      <c r="I1755">
        <v>0</v>
      </c>
      <c r="J1755" t="s">
        <v>10</v>
      </c>
      <c r="K1755" t="str">
        <f t="shared" si="27"/>
        <v>ROUND BULLION-SIL91.60 Old</v>
      </c>
    </row>
    <row r="1756" spans="1:11" ht="15" customHeight="1" x14ac:dyDescent="0.25">
      <c r="A1756" s="1">
        <v>2</v>
      </c>
      <c r="B1756" s="1"/>
      <c r="C1756" t="s">
        <v>87</v>
      </c>
      <c r="D1756" t="s">
        <v>1731</v>
      </c>
      <c r="E1756" t="s">
        <v>937</v>
      </c>
      <c r="F1756">
        <v>25</v>
      </c>
      <c r="H1756" t="s">
        <v>647</v>
      </c>
      <c r="I1756">
        <v>0</v>
      </c>
      <c r="J1756" t="s">
        <v>10</v>
      </c>
      <c r="K1756" t="str">
        <f t="shared" si="27"/>
        <v>ROUND BULLION-SILCOLOUR COIN-(CD)</v>
      </c>
    </row>
    <row r="1757" spans="1:11" ht="15" customHeight="1" x14ac:dyDescent="0.25">
      <c r="A1757" s="1">
        <v>2</v>
      </c>
      <c r="B1757" s="1"/>
      <c r="C1757" t="s">
        <v>87</v>
      </c>
      <c r="D1757" t="s">
        <v>1732</v>
      </c>
      <c r="E1757" t="s">
        <v>1045</v>
      </c>
      <c r="F1757">
        <v>12</v>
      </c>
      <c r="H1757" t="s">
        <v>647</v>
      </c>
      <c r="I1757">
        <v>0</v>
      </c>
      <c r="J1757" t="s">
        <v>10</v>
      </c>
      <c r="K1757" t="str">
        <f t="shared" si="27"/>
        <v>ROUND BULLION-SILCONGRATULATIONS</v>
      </c>
    </row>
    <row r="1758" spans="1:11" ht="15" customHeight="1" x14ac:dyDescent="0.25">
      <c r="A1758" s="1">
        <v>2</v>
      </c>
      <c r="B1758" s="1"/>
      <c r="C1758" t="s">
        <v>87</v>
      </c>
      <c r="D1758" t="s">
        <v>1733</v>
      </c>
      <c r="E1758" t="s">
        <v>662</v>
      </c>
      <c r="F1758">
        <v>18</v>
      </c>
      <c r="H1758" t="s">
        <v>647</v>
      </c>
      <c r="I1758">
        <v>0</v>
      </c>
      <c r="J1758" t="s">
        <v>10</v>
      </c>
      <c r="K1758" t="str">
        <f t="shared" si="27"/>
        <v>ROUND BULLION-SILCS-(10 GM)</v>
      </c>
    </row>
    <row r="1759" spans="1:11" ht="15" customHeight="1" x14ac:dyDescent="0.25">
      <c r="A1759" s="1">
        <v>2</v>
      </c>
      <c r="B1759" s="1"/>
      <c r="C1759" t="s">
        <v>87</v>
      </c>
      <c r="D1759" t="s">
        <v>1734</v>
      </c>
      <c r="E1759" t="s">
        <v>1238</v>
      </c>
      <c r="F1759">
        <v>24</v>
      </c>
      <c r="H1759" t="s">
        <v>647</v>
      </c>
      <c r="I1759">
        <v>0</v>
      </c>
      <c r="J1759" t="s">
        <v>10</v>
      </c>
      <c r="K1759" t="str">
        <f t="shared" si="27"/>
        <v>ROUND BULLION-SILCS-(5 GM)</v>
      </c>
    </row>
    <row r="1760" spans="1:11" ht="15" customHeight="1" x14ac:dyDescent="0.25">
      <c r="A1760" s="1">
        <v>2</v>
      </c>
      <c r="B1760" s="1"/>
      <c r="C1760" t="s">
        <v>87</v>
      </c>
      <c r="D1760" t="s">
        <v>1735</v>
      </c>
      <c r="E1760" t="s">
        <v>657</v>
      </c>
      <c r="F1760">
        <v>9</v>
      </c>
      <c r="H1760" t="s">
        <v>647</v>
      </c>
      <c r="I1760">
        <v>0</v>
      </c>
      <c r="J1760" t="s">
        <v>10</v>
      </c>
      <c r="K1760" t="str">
        <f t="shared" si="27"/>
        <v>ROUND BULLION-SILCust Ord (Coin Sil)</v>
      </c>
    </row>
    <row r="1761" spans="1:11" ht="15" customHeight="1" x14ac:dyDescent="0.25">
      <c r="A1761" s="1">
        <v>2</v>
      </c>
      <c r="B1761" s="1"/>
      <c r="C1761" t="s">
        <v>87</v>
      </c>
      <c r="D1761" t="s">
        <v>1736</v>
      </c>
      <c r="E1761" t="s">
        <v>1025</v>
      </c>
      <c r="F1761">
        <v>15</v>
      </c>
      <c r="H1761" t="s">
        <v>647</v>
      </c>
      <c r="I1761">
        <v>0</v>
      </c>
      <c r="J1761" t="s">
        <v>10</v>
      </c>
      <c r="K1761" t="str">
        <f t="shared" si="27"/>
        <v>ROUND BULLION-SILGANGA JAMUNA-(CD)</v>
      </c>
    </row>
    <row r="1762" spans="1:11" ht="15" customHeight="1" x14ac:dyDescent="0.25">
      <c r="A1762" s="1">
        <v>2</v>
      </c>
      <c r="B1762" s="1"/>
      <c r="C1762" t="s">
        <v>87</v>
      </c>
      <c r="D1762" t="s">
        <v>90</v>
      </c>
      <c r="E1762" t="s">
        <v>657</v>
      </c>
      <c r="F1762">
        <v>9</v>
      </c>
      <c r="H1762" t="s">
        <v>647</v>
      </c>
      <c r="I1762">
        <v>0</v>
      </c>
      <c r="J1762" t="s">
        <v>10</v>
      </c>
      <c r="K1762" t="str">
        <f t="shared" si="27"/>
        <v>ROUND BULLION-SILGanpati</v>
      </c>
    </row>
    <row r="1763" spans="1:11" ht="15" customHeight="1" x14ac:dyDescent="0.25">
      <c r="A1763" s="1">
        <v>2</v>
      </c>
      <c r="B1763" s="1"/>
      <c r="C1763" t="s">
        <v>87</v>
      </c>
      <c r="D1763" t="s">
        <v>1737</v>
      </c>
      <c r="E1763" t="s">
        <v>720</v>
      </c>
      <c r="F1763">
        <v>45</v>
      </c>
      <c r="H1763" t="s">
        <v>647</v>
      </c>
      <c r="I1763">
        <v>0</v>
      </c>
      <c r="J1763" t="s">
        <v>10</v>
      </c>
      <c r="K1763" t="str">
        <f t="shared" si="27"/>
        <v>ROUND BULLION-SILGanpati ( 5-Gm Ak-Pkg)</v>
      </c>
    </row>
    <row r="1764" spans="1:11" ht="15" customHeight="1" x14ac:dyDescent="0.25">
      <c r="A1764" s="1">
        <v>2</v>
      </c>
      <c r="B1764" s="1"/>
      <c r="C1764" t="s">
        <v>87</v>
      </c>
      <c r="D1764" t="s">
        <v>1738</v>
      </c>
      <c r="E1764" t="s">
        <v>1053</v>
      </c>
      <c r="F1764">
        <v>20</v>
      </c>
      <c r="H1764" t="s">
        <v>647</v>
      </c>
      <c r="I1764">
        <v>0</v>
      </c>
      <c r="J1764" t="s">
        <v>10</v>
      </c>
      <c r="K1764" t="str">
        <f t="shared" si="27"/>
        <v>ROUND BULLION-SILGANPATI (10-Gm Ak-Pkg)</v>
      </c>
    </row>
    <row r="1765" spans="1:11" ht="15" customHeight="1" x14ac:dyDescent="0.25">
      <c r="A1765" s="1">
        <v>2</v>
      </c>
      <c r="B1765" s="1"/>
      <c r="C1765" t="s">
        <v>87</v>
      </c>
      <c r="D1765" t="s">
        <v>97</v>
      </c>
      <c r="E1765" t="s">
        <v>662</v>
      </c>
      <c r="F1765">
        <v>18</v>
      </c>
      <c r="H1765" t="s">
        <v>647</v>
      </c>
      <c r="I1765">
        <v>0</v>
      </c>
      <c r="J1765" t="s">
        <v>10</v>
      </c>
      <c r="K1765" t="str">
        <f t="shared" si="27"/>
        <v>ROUND BULLION-SILGanpati(2gm)</v>
      </c>
    </row>
    <row r="1766" spans="1:11" ht="15" customHeight="1" x14ac:dyDescent="0.25">
      <c r="A1766" s="1">
        <v>2</v>
      </c>
      <c r="B1766" s="1"/>
      <c r="C1766" t="s">
        <v>87</v>
      </c>
      <c r="D1766" t="s">
        <v>100</v>
      </c>
      <c r="E1766" t="s">
        <v>1049</v>
      </c>
      <c r="F1766">
        <v>10</v>
      </c>
      <c r="H1766" t="s">
        <v>647</v>
      </c>
      <c r="I1766">
        <v>0</v>
      </c>
      <c r="J1766" t="s">
        <v>10</v>
      </c>
      <c r="K1766" t="str">
        <f t="shared" si="27"/>
        <v>ROUND BULLION-SILGanpati(5gm)</v>
      </c>
    </row>
    <row r="1767" spans="1:11" ht="15" customHeight="1" x14ac:dyDescent="0.25">
      <c r="A1767" s="1">
        <v>2</v>
      </c>
      <c r="B1767" s="1"/>
      <c r="C1767" t="s">
        <v>87</v>
      </c>
      <c r="D1767" t="s">
        <v>1739</v>
      </c>
      <c r="E1767" t="s">
        <v>657</v>
      </c>
      <c r="F1767">
        <v>9</v>
      </c>
      <c r="H1767" t="s">
        <v>647</v>
      </c>
      <c r="I1767">
        <v>0</v>
      </c>
      <c r="J1767" t="s">
        <v>10</v>
      </c>
      <c r="K1767" t="str">
        <f t="shared" si="27"/>
        <v>ROUND BULLION-SILGanpati-Laxmi</v>
      </c>
    </row>
    <row r="1768" spans="1:11" ht="15" customHeight="1" x14ac:dyDescent="0.25">
      <c r="A1768" s="1">
        <v>2</v>
      </c>
      <c r="B1768" s="1"/>
      <c r="C1768" t="s">
        <v>87</v>
      </c>
      <c r="D1768" t="s">
        <v>1740</v>
      </c>
      <c r="E1768" t="s">
        <v>1053</v>
      </c>
      <c r="F1768">
        <v>20</v>
      </c>
      <c r="H1768" t="s">
        <v>647</v>
      </c>
      <c r="I1768">
        <v>0</v>
      </c>
      <c r="J1768" t="s">
        <v>10</v>
      </c>
      <c r="K1768" t="str">
        <f t="shared" si="27"/>
        <v>ROUND BULLION-SILGANPATI-LAXMI (10-Gm Ak-Pkg)</v>
      </c>
    </row>
    <row r="1769" spans="1:11" ht="15" customHeight="1" x14ac:dyDescent="0.25">
      <c r="A1769" s="1">
        <v>2</v>
      </c>
      <c r="B1769" s="1"/>
      <c r="C1769" t="s">
        <v>87</v>
      </c>
      <c r="D1769" t="s">
        <v>1741</v>
      </c>
      <c r="E1769" t="s">
        <v>743</v>
      </c>
      <c r="F1769">
        <v>100</v>
      </c>
      <c r="H1769" t="s">
        <v>647</v>
      </c>
      <c r="I1769">
        <v>0.01</v>
      </c>
      <c r="J1769" t="s">
        <v>10</v>
      </c>
      <c r="K1769" t="str">
        <f t="shared" si="27"/>
        <v>ROUND BULLION-SILGANPATI-LAXMI (3-Gm Ak-Pkg)</v>
      </c>
    </row>
    <row r="1770" spans="1:11" ht="15" customHeight="1" x14ac:dyDescent="0.25">
      <c r="A1770" s="1">
        <v>2</v>
      </c>
      <c r="B1770" s="1"/>
      <c r="C1770" t="s">
        <v>87</v>
      </c>
      <c r="D1770" t="s">
        <v>1742</v>
      </c>
      <c r="E1770" t="s">
        <v>1045</v>
      </c>
      <c r="F1770">
        <v>12</v>
      </c>
      <c r="H1770" t="s">
        <v>647</v>
      </c>
      <c r="I1770">
        <v>0</v>
      </c>
      <c r="J1770" t="s">
        <v>10</v>
      </c>
      <c r="K1770" t="str">
        <f t="shared" si="27"/>
        <v>ROUND BULLION-SILGANPATI-LAXMI (ROUND)</v>
      </c>
    </row>
    <row r="1771" spans="1:11" ht="15" customHeight="1" x14ac:dyDescent="0.25">
      <c r="A1771" s="1">
        <v>2</v>
      </c>
      <c r="B1771" s="1"/>
      <c r="C1771" t="s">
        <v>87</v>
      </c>
      <c r="D1771" t="s">
        <v>1743</v>
      </c>
      <c r="E1771" t="s">
        <v>1049</v>
      </c>
      <c r="F1771">
        <v>10</v>
      </c>
      <c r="H1771" t="s">
        <v>647</v>
      </c>
      <c r="I1771">
        <v>0</v>
      </c>
      <c r="J1771" t="s">
        <v>10</v>
      </c>
      <c r="K1771" t="str">
        <f t="shared" si="27"/>
        <v>ROUND BULLION-SILKALASH ASTAMANGAL</v>
      </c>
    </row>
    <row r="1772" spans="1:11" ht="15" customHeight="1" x14ac:dyDescent="0.25">
      <c r="A1772" s="1">
        <v>2</v>
      </c>
      <c r="B1772" s="1"/>
      <c r="C1772" t="s">
        <v>87</v>
      </c>
      <c r="D1772" t="s">
        <v>1744</v>
      </c>
      <c r="E1772" t="s">
        <v>937</v>
      </c>
      <c r="F1772">
        <v>25</v>
      </c>
      <c r="H1772" t="s">
        <v>647</v>
      </c>
      <c r="I1772">
        <v>0</v>
      </c>
      <c r="J1772" t="s">
        <v>10</v>
      </c>
      <c r="K1772" t="str">
        <f t="shared" si="27"/>
        <v>ROUND BULLION-SILKalash(1gm)</v>
      </c>
    </row>
    <row r="1773" spans="1:11" ht="15" customHeight="1" x14ac:dyDescent="0.25">
      <c r="A1773" s="1">
        <v>2</v>
      </c>
      <c r="B1773" s="1"/>
      <c r="C1773" t="s">
        <v>87</v>
      </c>
      <c r="D1773" t="s">
        <v>1745</v>
      </c>
      <c r="E1773" t="s">
        <v>1053</v>
      </c>
      <c r="F1773">
        <v>20</v>
      </c>
      <c r="H1773" t="s">
        <v>647</v>
      </c>
      <c r="I1773">
        <v>0</v>
      </c>
      <c r="J1773" t="s">
        <v>10</v>
      </c>
      <c r="K1773" t="str">
        <f t="shared" si="27"/>
        <v>ROUND BULLION-SILKamal-laxmi (10-Gm Ak-Pkg)</v>
      </c>
    </row>
    <row r="1774" spans="1:11" ht="15" customHeight="1" x14ac:dyDescent="0.25">
      <c r="A1774" s="1">
        <v>2</v>
      </c>
      <c r="B1774" s="1"/>
      <c r="C1774" t="s">
        <v>87</v>
      </c>
      <c r="D1774" t="s">
        <v>1746</v>
      </c>
      <c r="E1774" t="s">
        <v>720</v>
      </c>
      <c r="F1774">
        <v>45</v>
      </c>
      <c r="H1774" t="s">
        <v>647</v>
      </c>
      <c r="I1774">
        <v>0</v>
      </c>
      <c r="J1774" t="s">
        <v>10</v>
      </c>
      <c r="K1774" t="str">
        <f t="shared" si="27"/>
        <v>ROUND BULLION-SILKamal-laxmi (5-Gm Ak-Pkg)</v>
      </c>
    </row>
    <row r="1775" spans="1:11" ht="15" customHeight="1" x14ac:dyDescent="0.25">
      <c r="A1775" s="1">
        <v>2</v>
      </c>
      <c r="B1775" s="1"/>
      <c r="C1775" t="s">
        <v>87</v>
      </c>
      <c r="D1775" t="s">
        <v>107</v>
      </c>
      <c r="E1775" t="s">
        <v>937</v>
      </c>
      <c r="F1775">
        <v>25</v>
      </c>
      <c r="H1775" t="s">
        <v>647</v>
      </c>
      <c r="I1775">
        <v>0</v>
      </c>
      <c r="J1775" t="s">
        <v>10</v>
      </c>
      <c r="K1775" t="str">
        <f t="shared" si="27"/>
        <v>ROUND BULLION-SILKAMAL-LAXMI(1 GM)</v>
      </c>
    </row>
    <row r="1776" spans="1:11" ht="15" customHeight="1" x14ac:dyDescent="0.25">
      <c r="A1776" s="1">
        <v>2</v>
      </c>
      <c r="B1776" s="1"/>
      <c r="C1776" t="s">
        <v>87</v>
      </c>
      <c r="D1776" t="s">
        <v>98</v>
      </c>
      <c r="E1776" t="s">
        <v>662</v>
      </c>
      <c r="F1776">
        <v>18</v>
      </c>
      <c r="H1776" t="s">
        <v>647</v>
      </c>
      <c r="I1776">
        <v>0</v>
      </c>
      <c r="J1776" t="s">
        <v>10</v>
      </c>
      <c r="K1776" t="str">
        <f t="shared" si="27"/>
        <v>ROUND BULLION-SILKamal-Laxmi(2gm)</v>
      </c>
    </row>
    <row r="1777" spans="1:11" ht="15" customHeight="1" x14ac:dyDescent="0.25">
      <c r="A1777" s="1">
        <v>2</v>
      </c>
      <c r="B1777" s="1"/>
      <c r="C1777" t="s">
        <v>87</v>
      </c>
      <c r="D1777" t="s">
        <v>102</v>
      </c>
      <c r="E1777" t="s">
        <v>1049</v>
      </c>
      <c r="F1777">
        <v>10</v>
      </c>
      <c r="H1777" t="s">
        <v>647</v>
      </c>
      <c r="I1777">
        <v>0</v>
      </c>
      <c r="J1777" t="s">
        <v>10</v>
      </c>
      <c r="K1777" t="str">
        <f t="shared" si="27"/>
        <v>ROUND BULLION-SILKamal-Laxmi(5gm)</v>
      </c>
    </row>
    <row r="1778" spans="1:11" ht="15" customHeight="1" x14ac:dyDescent="0.25">
      <c r="A1778" s="1">
        <v>2</v>
      </c>
      <c r="B1778" s="1"/>
      <c r="C1778" t="s">
        <v>87</v>
      </c>
      <c r="D1778" t="s">
        <v>89</v>
      </c>
      <c r="E1778" t="s">
        <v>657</v>
      </c>
      <c r="F1778">
        <v>9</v>
      </c>
      <c r="H1778" t="s">
        <v>647</v>
      </c>
      <c r="I1778">
        <v>0</v>
      </c>
      <c r="J1778" t="s">
        <v>10</v>
      </c>
      <c r="K1778" t="str">
        <f t="shared" si="27"/>
        <v>ROUND BULLION-SILKamalatil Laxmi</v>
      </c>
    </row>
    <row r="1779" spans="1:11" ht="15" customHeight="1" x14ac:dyDescent="0.25">
      <c r="A1779" s="1">
        <v>2</v>
      </c>
      <c r="B1779" s="1"/>
      <c r="C1779" t="s">
        <v>87</v>
      </c>
      <c r="D1779" t="s">
        <v>1747</v>
      </c>
      <c r="E1779" t="s">
        <v>1045</v>
      </c>
      <c r="F1779">
        <v>12</v>
      </c>
      <c r="H1779" t="s">
        <v>647</v>
      </c>
      <c r="I1779">
        <v>0</v>
      </c>
      <c r="J1779" t="s">
        <v>10</v>
      </c>
      <c r="K1779" t="str">
        <f t="shared" si="27"/>
        <v>ROUND BULLION-SILKING (HEART)</v>
      </c>
    </row>
    <row r="1780" spans="1:11" ht="15" customHeight="1" x14ac:dyDescent="0.25">
      <c r="A1780" s="1">
        <v>2</v>
      </c>
      <c r="B1780" s="1"/>
      <c r="C1780" t="s">
        <v>87</v>
      </c>
      <c r="D1780" t="s">
        <v>1748</v>
      </c>
      <c r="E1780" t="s">
        <v>1045</v>
      </c>
      <c r="F1780">
        <v>12</v>
      </c>
      <c r="H1780" t="s">
        <v>647</v>
      </c>
      <c r="I1780">
        <v>0</v>
      </c>
      <c r="J1780" t="s">
        <v>10</v>
      </c>
      <c r="K1780" t="str">
        <f t="shared" si="27"/>
        <v>ROUND BULLION-SILKING (HEART-G)</v>
      </c>
    </row>
    <row r="1781" spans="1:11" ht="15" customHeight="1" x14ac:dyDescent="0.25">
      <c r="A1781" s="1">
        <v>2</v>
      </c>
      <c r="B1781" s="1"/>
      <c r="C1781" t="s">
        <v>87</v>
      </c>
      <c r="D1781" t="s">
        <v>1749</v>
      </c>
      <c r="E1781" t="s">
        <v>1045</v>
      </c>
      <c r="F1781">
        <v>12</v>
      </c>
      <c r="H1781" t="s">
        <v>647</v>
      </c>
      <c r="I1781">
        <v>0</v>
      </c>
      <c r="J1781" t="s">
        <v>10</v>
      </c>
      <c r="K1781" t="str">
        <f t="shared" si="27"/>
        <v>ROUND BULLION-SILKING (OVEL)</v>
      </c>
    </row>
    <row r="1782" spans="1:11" ht="15" customHeight="1" x14ac:dyDescent="0.25">
      <c r="A1782" s="1">
        <v>2</v>
      </c>
      <c r="B1782" s="1"/>
      <c r="C1782" t="s">
        <v>87</v>
      </c>
      <c r="D1782" t="s">
        <v>1750</v>
      </c>
      <c r="E1782" t="s">
        <v>1045</v>
      </c>
      <c r="F1782">
        <v>12</v>
      </c>
      <c r="H1782" t="s">
        <v>647</v>
      </c>
      <c r="I1782">
        <v>0</v>
      </c>
      <c r="J1782" t="s">
        <v>10</v>
      </c>
      <c r="K1782" t="str">
        <f t="shared" si="27"/>
        <v>ROUND BULLION-SILKING (ROUND G)</v>
      </c>
    </row>
    <row r="1783" spans="1:11" ht="15" customHeight="1" x14ac:dyDescent="0.25">
      <c r="A1783" s="1">
        <v>2</v>
      </c>
      <c r="B1783" s="1"/>
      <c r="C1783" t="s">
        <v>87</v>
      </c>
      <c r="D1783" t="s">
        <v>1751</v>
      </c>
      <c r="E1783" t="s">
        <v>1045</v>
      </c>
      <c r="F1783">
        <v>12</v>
      </c>
      <c r="H1783" t="s">
        <v>647</v>
      </c>
      <c r="I1783">
        <v>0</v>
      </c>
      <c r="J1783" t="s">
        <v>10</v>
      </c>
      <c r="K1783" t="str">
        <f t="shared" si="27"/>
        <v>ROUND BULLION-SILKING (ROUND)</v>
      </c>
    </row>
    <row r="1784" spans="1:11" ht="15" customHeight="1" x14ac:dyDescent="0.25">
      <c r="A1784" s="1">
        <v>2</v>
      </c>
      <c r="B1784" s="1"/>
      <c r="C1784" t="s">
        <v>87</v>
      </c>
      <c r="D1784" t="s">
        <v>88</v>
      </c>
      <c r="E1784" t="s">
        <v>657</v>
      </c>
      <c r="F1784">
        <v>9</v>
      </c>
      <c r="H1784" t="s">
        <v>647</v>
      </c>
      <c r="I1784">
        <v>0</v>
      </c>
      <c r="J1784" t="s">
        <v>10</v>
      </c>
      <c r="K1784" t="str">
        <f t="shared" si="27"/>
        <v>ROUND BULLION-SILKuber</v>
      </c>
    </row>
    <row r="1785" spans="1:11" ht="15" customHeight="1" x14ac:dyDescent="0.25">
      <c r="A1785" s="1">
        <v>2</v>
      </c>
      <c r="B1785" s="1"/>
      <c r="C1785" t="s">
        <v>87</v>
      </c>
      <c r="D1785" t="s">
        <v>103</v>
      </c>
      <c r="E1785" t="s">
        <v>1049</v>
      </c>
      <c r="F1785">
        <v>10</v>
      </c>
      <c r="H1785" t="s">
        <v>647</v>
      </c>
      <c r="I1785">
        <v>0</v>
      </c>
      <c r="J1785" t="s">
        <v>10</v>
      </c>
      <c r="K1785" t="str">
        <f t="shared" si="27"/>
        <v>ROUND BULLION-SILKuber (5 Gm)</v>
      </c>
    </row>
    <row r="1786" spans="1:11" ht="15" customHeight="1" x14ac:dyDescent="0.25">
      <c r="A1786" s="1">
        <v>2</v>
      </c>
      <c r="B1786" s="1"/>
      <c r="C1786" t="s">
        <v>87</v>
      </c>
      <c r="D1786" t="s">
        <v>92</v>
      </c>
      <c r="E1786" t="s">
        <v>657</v>
      </c>
      <c r="F1786">
        <v>9</v>
      </c>
      <c r="H1786" t="s">
        <v>647</v>
      </c>
      <c r="I1786">
        <v>0</v>
      </c>
      <c r="J1786" t="s">
        <v>10</v>
      </c>
      <c r="K1786" t="str">
        <f t="shared" si="27"/>
        <v>ROUND BULLION-SILMahavir Bhagwan</v>
      </c>
    </row>
    <row r="1787" spans="1:11" ht="15" customHeight="1" x14ac:dyDescent="0.25">
      <c r="A1787" s="1">
        <v>2</v>
      </c>
      <c r="B1787" s="1"/>
      <c r="C1787" t="s">
        <v>87</v>
      </c>
      <c r="D1787" t="s">
        <v>106</v>
      </c>
      <c r="E1787" t="s">
        <v>662</v>
      </c>
      <c r="F1787">
        <v>18</v>
      </c>
      <c r="H1787" t="s">
        <v>647</v>
      </c>
      <c r="I1787">
        <v>0</v>
      </c>
      <c r="J1787" t="s">
        <v>10</v>
      </c>
      <c r="K1787" t="str">
        <f t="shared" si="27"/>
        <v>ROUND BULLION-SILMAHAVIR BHAGWAN(2 GM)</v>
      </c>
    </row>
    <row r="1788" spans="1:11" ht="15" customHeight="1" x14ac:dyDescent="0.25">
      <c r="A1788" s="1">
        <v>2</v>
      </c>
      <c r="B1788" s="1"/>
      <c r="C1788" t="s">
        <v>87</v>
      </c>
      <c r="D1788" t="s">
        <v>104</v>
      </c>
      <c r="E1788" t="s">
        <v>1049</v>
      </c>
      <c r="F1788">
        <v>10</v>
      </c>
      <c r="H1788" t="s">
        <v>647</v>
      </c>
      <c r="I1788">
        <v>0</v>
      </c>
      <c r="J1788" t="s">
        <v>10</v>
      </c>
      <c r="K1788" t="str">
        <f t="shared" si="27"/>
        <v>ROUND BULLION-SILMahavir Bhagwan(5 Gm)</v>
      </c>
    </row>
    <row r="1789" spans="1:11" ht="15" customHeight="1" x14ac:dyDescent="0.25">
      <c r="A1789" s="1">
        <v>2</v>
      </c>
      <c r="B1789" s="1"/>
      <c r="C1789" t="s">
        <v>87</v>
      </c>
      <c r="D1789" t="s">
        <v>1752</v>
      </c>
      <c r="E1789" t="s">
        <v>880</v>
      </c>
      <c r="F1789">
        <v>5</v>
      </c>
      <c r="H1789" t="s">
        <v>647</v>
      </c>
      <c r="I1789">
        <v>0</v>
      </c>
      <c r="J1789" t="s">
        <v>10</v>
      </c>
      <c r="K1789" t="str">
        <f t="shared" si="27"/>
        <v>ROUND BULLION-SILMahavitran</v>
      </c>
    </row>
    <row r="1790" spans="1:11" ht="15" customHeight="1" x14ac:dyDescent="0.25">
      <c r="A1790" s="1">
        <v>2</v>
      </c>
      <c r="B1790" s="1"/>
      <c r="C1790" t="s">
        <v>87</v>
      </c>
      <c r="D1790" t="s">
        <v>1753</v>
      </c>
      <c r="E1790" t="s">
        <v>980</v>
      </c>
      <c r="F1790">
        <v>50</v>
      </c>
      <c r="H1790" t="s">
        <v>647</v>
      </c>
      <c r="I1790">
        <v>0</v>
      </c>
      <c r="J1790" t="s">
        <v>10</v>
      </c>
      <c r="K1790" t="str">
        <f t="shared" si="27"/>
        <v>ROUND BULLION-SILMMTC-Coin</v>
      </c>
    </row>
    <row r="1791" spans="1:11" ht="15" customHeight="1" x14ac:dyDescent="0.25">
      <c r="A1791" s="1">
        <v>2</v>
      </c>
      <c r="B1791" s="1"/>
      <c r="C1791" t="s">
        <v>87</v>
      </c>
      <c r="D1791" t="s">
        <v>167</v>
      </c>
      <c r="E1791" t="s">
        <v>657</v>
      </c>
      <c r="F1791">
        <v>9</v>
      </c>
      <c r="H1791" t="s">
        <v>647</v>
      </c>
      <c r="I1791">
        <v>0</v>
      </c>
      <c r="J1791" t="s">
        <v>10</v>
      </c>
      <c r="K1791" t="str">
        <f t="shared" si="27"/>
        <v>ROUND BULLION-SILNote</v>
      </c>
    </row>
    <row r="1792" spans="1:11" ht="15" customHeight="1" x14ac:dyDescent="0.25">
      <c r="A1792" s="1">
        <v>2</v>
      </c>
      <c r="B1792" s="1"/>
      <c r="C1792" t="s">
        <v>87</v>
      </c>
      <c r="D1792" t="s">
        <v>93</v>
      </c>
      <c r="E1792" t="s">
        <v>657</v>
      </c>
      <c r="F1792">
        <v>9</v>
      </c>
      <c r="H1792" t="s">
        <v>647</v>
      </c>
      <c r="I1792">
        <v>0</v>
      </c>
      <c r="J1792" t="s">
        <v>10</v>
      </c>
      <c r="K1792" t="str">
        <f t="shared" si="27"/>
        <v>ROUND BULLION-SILNote (Denomination)</v>
      </c>
    </row>
    <row r="1793" spans="1:11" ht="15" customHeight="1" x14ac:dyDescent="0.25">
      <c r="A1793" s="1">
        <v>2</v>
      </c>
      <c r="B1793" s="1"/>
      <c r="C1793" t="s">
        <v>87</v>
      </c>
      <c r="D1793" t="s">
        <v>116</v>
      </c>
      <c r="E1793" t="s">
        <v>1045</v>
      </c>
      <c r="F1793">
        <v>12</v>
      </c>
      <c r="H1793" t="s">
        <v>647</v>
      </c>
      <c r="I1793">
        <v>0</v>
      </c>
      <c r="J1793" t="s">
        <v>10</v>
      </c>
      <c r="K1793" t="str">
        <f t="shared" si="27"/>
        <v>ROUND BULLION-SILNOTE (HAPPY DIWALI)</v>
      </c>
    </row>
    <row r="1794" spans="1:11" ht="15" customHeight="1" x14ac:dyDescent="0.25">
      <c r="A1794" s="1">
        <v>2</v>
      </c>
      <c r="B1794" s="1"/>
      <c r="C1794" t="s">
        <v>87</v>
      </c>
      <c r="D1794" t="s">
        <v>1754</v>
      </c>
      <c r="E1794" t="s">
        <v>732</v>
      </c>
      <c r="F1794">
        <v>70</v>
      </c>
      <c r="H1794" t="s">
        <v>647</v>
      </c>
      <c r="I1794">
        <v>0</v>
      </c>
      <c r="J1794" t="s">
        <v>10</v>
      </c>
      <c r="K1794" t="str">
        <f t="shared" si="27"/>
        <v>ROUND BULLION-SILNote (Light Weight Rs 10)</v>
      </c>
    </row>
    <row r="1795" spans="1:11" ht="15" customHeight="1" x14ac:dyDescent="0.25">
      <c r="A1795" s="1">
        <v>2</v>
      </c>
      <c r="B1795" s="1"/>
      <c r="C1795" t="s">
        <v>87</v>
      </c>
      <c r="D1795" t="s">
        <v>1755</v>
      </c>
      <c r="E1795" t="s">
        <v>732</v>
      </c>
      <c r="F1795">
        <v>70</v>
      </c>
      <c r="H1795" t="s">
        <v>647</v>
      </c>
      <c r="I1795">
        <v>0</v>
      </c>
      <c r="J1795" t="s">
        <v>10</v>
      </c>
      <c r="K1795" t="str">
        <f t="shared" si="27"/>
        <v>ROUND BULLION-SILNote (Light Weight Rs 100)</v>
      </c>
    </row>
    <row r="1796" spans="1:11" ht="15" customHeight="1" x14ac:dyDescent="0.25">
      <c r="A1796" s="1">
        <v>2</v>
      </c>
      <c r="B1796" s="1"/>
      <c r="C1796" t="s">
        <v>87</v>
      </c>
      <c r="D1796" t="s">
        <v>1756</v>
      </c>
      <c r="E1796" t="s">
        <v>732</v>
      </c>
      <c r="F1796">
        <v>70</v>
      </c>
      <c r="H1796" t="s">
        <v>647</v>
      </c>
      <c r="I1796">
        <v>0</v>
      </c>
      <c r="J1796" t="s">
        <v>10</v>
      </c>
      <c r="K1796" t="str">
        <f t="shared" si="27"/>
        <v>ROUND BULLION-SILNote (Light Weight Rs 20)</v>
      </c>
    </row>
    <row r="1797" spans="1:11" ht="15" customHeight="1" x14ac:dyDescent="0.25">
      <c r="A1797" s="1">
        <v>2</v>
      </c>
      <c r="B1797" s="1"/>
      <c r="C1797" t="s">
        <v>87</v>
      </c>
      <c r="D1797" t="s">
        <v>1757</v>
      </c>
      <c r="E1797" t="s">
        <v>732</v>
      </c>
      <c r="F1797">
        <v>70</v>
      </c>
      <c r="H1797" t="s">
        <v>647</v>
      </c>
      <c r="I1797">
        <v>0</v>
      </c>
      <c r="J1797" t="s">
        <v>10</v>
      </c>
      <c r="K1797" t="str">
        <f t="shared" si="27"/>
        <v>ROUND BULLION-SILNote (Light Weight Rs 200)</v>
      </c>
    </row>
    <row r="1798" spans="1:11" ht="15" customHeight="1" x14ac:dyDescent="0.25">
      <c r="A1798" s="1">
        <v>2</v>
      </c>
      <c r="B1798" s="1"/>
      <c r="C1798" t="s">
        <v>87</v>
      </c>
      <c r="D1798" t="s">
        <v>117</v>
      </c>
      <c r="E1798" t="s">
        <v>732</v>
      </c>
      <c r="F1798">
        <v>70</v>
      </c>
      <c r="H1798" t="s">
        <v>647</v>
      </c>
      <c r="I1798">
        <v>0</v>
      </c>
      <c r="J1798" t="s">
        <v>10</v>
      </c>
      <c r="K1798" t="str">
        <f t="shared" si="27"/>
        <v>ROUND BULLION-SILNote (Light Weight Rs 2000)</v>
      </c>
    </row>
    <row r="1799" spans="1:11" ht="15" customHeight="1" x14ac:dyDescent="0.25">
      <c r="A1799" s="1">
        <v>2</v>
      </c>
      <c r="B1799" s="1"/>
      <c r="C1799" t="s">
        <v>87</v>
      </c>
      <c r="D1799" t="s">
        <v>1758</v>
      </c>
      <c r="E1799" t="s">
        <v>732</v>
      </c>
      <c r="F1799">
        <v>70</v>
      </c>
      <c r="H1799" t="s">
        <v>647</v>
      </c>
      <c r="I1799">
        <v>0</v>
      </c>
      <c r="J1799" t="s">
        <v>10</v>
      </c>
      <c r="K1799" t="str">
        <f t="shared" si="27"/>
        <v>ROUND BULLION-SILNote (Light Weight Rs 5)</v>
      </c>
    </row>
    <row r="1800" spans="1:11" ht="15" customHeight="1" x14ac:dyDescent="0.25">
      <c r="A1800" s="1">
        <v>2</v>
      </c>
      <c r="B1800" s="1"/>
      <c r="C1800" t="s">
        <v>87</v>
      </c>
      <c r="D1800" t="s">
        <v>1759</v>
      </c>
      <c r="E1800" t="s">
        <v>732</v>
      </c>
      <c r="F1800">
        <v>70</v>
      </c>
      <c r="H1800" t="s">
        <v>647</v>
      </c>
      <c r="I1800">
        <v>0</v>
      </c>
      <c r="J1800" t="s">
        <v>10</v>
      </c>
      <c r="K1800" t="str">
        <f t="shared" si="27"/>
        <v>ROUND BULLION-SILNote (Light Weight Rs 50)</v>
      </c>
    </row>
    <row r="1801" spans="1:11" ht="15" customHeight="1" x14ac:dyDescent="0.25">
      <c r="A1801" s="1">
        <v>2</v>
      </c>
      <c r="B1801" s="1"/>
      <c r="C1801" t="s">
        <v>87</v>
      </c>
      <c r="D1801" t="s">
        <v>94</v>
      </c>
      <c r="E1801" t="s">
        <v>732</v>
      </c>
      <c r="F1801">
        <v>70</v>
      </c>
      <c r="H1801" t="s">
        <v>647</v>
      </c>
      <c r="I1801">
        <v>0</v>
      </c>
      <c r="J1801" t="s">
        <v>10</v>
      </c>
      <c r="K1801" t="str">
        <f t="shared" ref="K1801:K1864" si="28">C1801&amp;D1801</f>
        <v>ROUND BULLION-SILNote (Light Weight RS 500)</v>
      </c>
    </row>
    <row r="1802" spans="1:11" ht="15" customHeight="1" x14ac:dyDescent="0.25">
      <c r="A1802" s="1">
        <v>2</v>
      </c>
      <c r="B1802" s="1"/>
      <c r="C1802" t="s">
        <v>87</v>
      </c>
      <c r="D1802" t="s">
        <v>113</v>
      </c>
      <c r="E1802" t="s">
        <v>1045</v>
      </c>
      <c r="F1802">
        <v>12</v>
      </c>
      <c r="H1802" t="s">
        <v>647</v>
      </c>
      <c r="I1802">
        <v>0</v>
      </c>
      <c r="J1802" t="s">
        <v>10</v>
      </c>
      <c r="K1802" t="str">
        <f t="shared" si="28"/>
        <v>ROUND BULLION-SILNOTE-(GRIHAPRAVESH)</v>
      </c>
    </row>
    <row r="1803" spans="1:11" ht="15" customHeight="1" x14ac:dyDescent="0.25">
      <c r="A1803" s="1">
        <v>2</v>
      </c>
      <c r="B1803" s="1"/>
      <c r="C1803" t="s">
        <v>87</v>
      </c>
      <c r="D1803" t="s">
        <v>109</v>
      </c>
      <c r="E1803" t="s">
        <v>1045</v>
      </c>
      <c r="F1803">
        <v>12</v>
      </c>
      <c r="H1803" t="s">
        <v>647</v>
      </c>
      <c r="I1803">
        <v>0</v>
      </c>
      <c r="J1803" t="s">
        <v>10</v>
      </c>
      <c r="K1803" t="str">
        <f t="shared" si="28"/>
        <v>ROUND BULLION-SILNOTE-(HAPPY BIRTHDAY)</v>
      </c>
    </row>
    <row r="1804" spans="1:11" ht="15" customHeight="1" x14ac:dyDescent="0.25">
      <c r="A1804" s="1">
        <v>2</v>
      </c>
      <c r="B1804" s="1"/>
      <c r="C1804" t="s">
        <v>87</v>
      </c>
      <c r="D1804" t="s">
        <v>110</v>
      </c>
      <c r="E1804" t="s">
        <v>1045</v>
      </c>
      <c r="F1804">
        <v>12</v>
      </c>
      <c r="H1804" t="s">
        <v>647</v>
      </c>
      <c r="I1804">
        <v>0</v>
      </c>
      <c r="J1804" t="s">
        <v>10</v>
      </c>
      <c r="K1804" t="str">
        <f t="shared" si="28"/>
        <v>ROUND BULLION-SILNOTE-(HAPPY ENGAGEMENT)</v>
      </c>
    </row>
    <row r="1805" spans="1:11" ht="15" customHeight="1" x14ac:dyDescent="0.25">
      <c r="A1805" s="1">
        <v>2</v>
      </c>
      <c r="B1805" s="1"/>
      <c r="C1805" t="s">
        <v>87</v>
      </c>
      <c r="D1805" t="s">
        <v>115</v>
      </c>
      <c r="E1805" t="s">
        <v>1045</v>
      </c>
      <c r="F1805">
        <v>12</v>
      </c>
      <c r="H1805" t="s">
        <v>647</v>
      </c>
      <c r="I1805">
        <v>0</v>
      </c>
      <c r="J1805" t="s">
        <v>10</v>
      </c>
      <c r="K1805" t="str">
        <f t="shared" si="28"/>
        <v>ROUND BULLION-SILNOTE-(HAPPY WEDDING ANNIVERSAR</v>
      </c>
    </row>
    <row r="1806" spans="1:11" ht="15" customHeight="1" x14ac:dyDescent="0.25">
      <c r="A1806" s="1">
        <v>2</v>
      </c>
      <c r="B1806" s="1"/>
      <c r="C1806" t="s">
        <v>87</v>
      </c>
      <c r="D1806" t="s">
        <v>112</v>
      </c>
      <c r="E1806" t="s">
        <v>1045</v>
      </c>
      <c r="F1806">
        <v>12</v>
      </c>
      <c r="H1806" t="s">
        <v>647</v>
      </c>
      <c r="I1806">
        <v>0</v>
      </c>
      <c r="J1806" t="s">
        <v>10</v>
      </c>
      <c r="K1806" t="str">
        <f t="shared" si="28"/>
        <v>ROUND BULLION-SILNOTE-(HAPPY WEDDING)</v>
      </c>
    </row>
    <row r="1807" spans="1:11" ht="15" customHeight="1" x14ac:dyDescent="0.25">
      <c r="A1807" s="1">
        <v>2</v>
      </c>
      <c r="B1807" s="1"/>
      <c r="C1807" t="s">
        <v>87</v>
      </c>
      <c r="D1807" t="s">
        <v>1760</v>
      </c>
      <c r="E1807" t="s">
        <v>1045</v>
      </c>
      <c r="F1807">
        <v>12</v>
      </c>
      <c r="H1807" t="s">
        <v>647</v>
      </c>
      <c r="I1807">
        <v>0</v>
      </c>
      <c r="J1807" t="s">
        <v>10</v>
      </c>
      <c r="K1807" t="str">
        <f t="shared" si="28"/>
        <v>ROUND BULLION-SILNOTE-(LAXMI-GANPATI)</v>
      </c>
    </row>
    <row r="1808" spans="1:11" ht="15" customHeight="1" x14ac:dyDescent="0.25">
      <c r="A1808" s="1">
        <v>2</v>
      </c>
      <c r="B1808" s="1"/>
      <c r="C1808" t="s">
        <v>87</v>
      </c>
      <c r="D1808" t="s">
        <v>1761</v>
      </c>
      <c r="E1808" t="s">
        <v>1045</v>
      </c>
      <c r="F1808">
        <v>12</v>
      </c>
      <c r="H1808" t="s">
        <v>647</v>
      </c>
      <c r="I1808">
        <v>0</v>
      </c>
      <c r="J1808" t="s">
        <v>10</v>
      </c>
      <c r="K1808" t="str">
        <f t="shared" si="28"/>
        <v>ROUND BULLION-SILNOTE-(SHUBH LABH)</v>
      </c>
    </row>
    <row r="1809" spans="1:11" ht="15" customHeight="1" x14ac:dyDescent="0.25">
      <c r="A1809" s="1">
        <v>2</v>
      </c>
      <c r="B1809" s="1"/>
      <c r="C1809" t="s">
        <v>87</v>
      </c>
      <c r="D1809" t="s">
        <v>1762</v>
      </c>
      <c r="E1809" t="s">
        <v>1045</v>
      </c>
      <c r="F1809">
        <v>12</v>
      </c>
      <c r="H1809" t="s">
        <v>647</v>
      </c>
      <c r="I1809">
        <v>0</v>
      </c>
      <c r="J1809" t="s">
        <v>10</v>
      </c>
      <c r="K1809" t="str">
        <f t="shared" si="28"/>
        <v>ROUND BULLION-SILNOTE-(SUBH VIVAH)</v>
      </c>
    </row>
    <row r="1810" spans="1:11" ht="15" customHeight="1" x14ac:dyDescent="0.25">
      <c r="A1810" s="1">
        <v>2</v>
      </c>
      <c r="B1810" s="1"/>
      <c r="C1810" t="s">
        <v>87</v>
      </c>
      <c r="D1810" t="s">
        <v>114</v>
      </c>
      <c r="E1810" t="s">
        <v>1045</v>
      </c>
      <c r="F1810">
        <v>12</v>
      </c>
      <c r="H1810" t="s">
        <v>647</v>
      </c>
      <c r="I1810">
        <v>0</v>
      </c>
      <c r="J1810" t="s">
        <v>10</v>
      </c>
      <c r="K1810" t="str">
        <f t="shared" si="28"/>
        <v>ROUND BULLION-SILNOTE-(THANK YOU)</v>
      </c>
    </row>
    <row r="1811" spans="1:11" ht="15" customHeight="1" x14ac:dyDescent="0.25">
      <c r="A1811" s="1">
        <v>2</v>
      </c>
      <c r="B1811" s="1"/>
      <c r="C1811" t="s">
        <v>87</v>
      </c>
      <c r="D1811" t="s">
        <v>1763</v>
      </c>
      <c r="E1811" t="s">
        <v>1045</v>
      </c>
      <c r="F1811">
        <v>12</v>
      </c>
      <c r="H1811" t="s">
        <v>647</v>
      </c>
      <c r="I1811">
        <v>0</v>
      </c>
      <c r="J1811" t="s">
        <v>10</v>
      </c>
      <c r="K1811" t="str">
        <f t="shared" si="28"/>
        <v>ROUND BULLION-SILNOTE-(WITH BEST WISHES)</v>
      </c>
    </row>
    <row r="1812" spans="1:11" ht="15" customHeight="1" x14ac:dyDescent="0.25">
      <c r="A1812" s="1">
        <v>2</v>
      </c>
      <c r="B1812" s="1"/>
      <c r="C1812" t="s">
        <v>87</v>
      </c>
      <c r="D1812" t="s">
        <v>21</v>
      </c>
      <c r="E1812" t="s">
        <v>657</v>
      </c>
      <c r="F1812">
        <v>9</v>
      </c>
      <c r="H1812" t="s">
        <v>647</v>
      </c>
      <c r="I1812">
        <v>0</v>
      </c>
      <c r="J1812" t="s">
        <v>10</v>
      </c>
      <c r="K1812" t="str">
        <f t="shared" si="28"/>
        <v>ROUND BULLION-SILOther</v>
      </c>
    </row>
    <row r="1813" spans="1:11" ht="15" customHeight="1" x14ac:dyDescent="0.25">
      <c r="A1813" s="1">
        <v>2</v>
      </c>
      <c r="B1813" s="1"/>
      <c r="C1813" t="s">
        <v>87</v>
      </c>
      <c r="D1813" t="s">
        <v>24</v>
      </c>
      <c r="E1813" t="s">
        <v>657</v>
      </c>
      <c r="F1813">
        <v>9</v>
      </c>
      <c r="H1813" t="s">
        <v>647</v>
      </c>
      <c r="I1813">
        <v>0</v>
      </c>
      <c r="J1813" t="s">
        <v>10</v>
      </c>
      <c r="K1813" t="str">
        <f t="shared" si="28"/>
        <v>ROUND BULLION-SILPlain</v>
      </c>
    </row>
    <row r="1814" spans="1:11" ht="15" customHeight="1" x14ac:dyDescent="0.25">
      <c r="A1814" s="1">
        <v>2</v>
      </c>
      <c r="B1814" s="1"/>
      <c r="C1814" t="s">
        <v>87</v>
      </c>
      <c r="D1814" t="s">
        <v>105</v>
      </c>
      <c r="E1814" t="s">
        <v>1049</v>
      </c>
      <c r="F1814">
        <v>10</v>
      </c>
      <c r="H1814" t="s">
        <v>647</v>
      </c>
      <c r="I1814">
        <v>0</v>
      </c>
      <c r="J1814" t="s">
        <v>10</v>
      </c>
      <c r="K1814" t="str">
        <f t="shared" si="28"/>
        <v>ROUND BULLION-SILPlain(5gm)</v>
      </c>
    </row>
    <row r="1815" spans="1:11" ht="15" customHeight="1" x14ac:dyDescent="0.25">
      <c r="A1815" s="1">
        <v>2</v>
      </c>
      <c r="B1815" s="1"/>
      <c r="C1815" t="s">
        <v>87</v>
      </c>
      <c r="D1815" t="s">
        <v>1764</v>
      </c>
      <c r="E1815" t="s">
        <v>1045</v>
      </c>
      <c r="F1815">
        <v>12</v>
      </c>
      <c r="H1815" t="s">
        <v>647</v>
      </c>
      <c r="I1815">
        <v>0</v>
      </c>
      <c r="J1815" t="s">
        <v>10</v>
      </c>
      <c r="K1815" t="str">
        <f t="shared" si="28"/>
        <v>ROUND BULLION-SILQUEEN (HEART)</v>
      </c>
    </row>
    <row r="1816" spans="1:11" ht="15" customHeight="1" x14ac:dyDescent="0.25">
      <c r="A1816" s="1">
        <v>2</v>
      </c>
      <c r="B1816" s="1"/>
      <c r="C1816" t="s">
        <v>87</v>
      </c>
      <c r="D1816" t="s">
        <v>1765</v>
      </c>
      <c r="E1816" t="s">
        <v>1045</v>
      </c>
      <c r="F1816">
        <v>12</v>
      </c>
      <c r="H1816" t="s">
        <v>647</v>
      </c>
      <c r="I1816">
        <v>0</v>
      </c>
      <c r="J1816" t="s">
        <v>10</v>
      </c>
      <c r="K1816" t="str">
        <f t="shared" si="28"/>
        <v>ROUND BULLION-SILQUEEN (HEART-G)</v>
      </c>
    </row>
    <row r="1817" spans="1:11" ht="15" customHeight="1" x14ac:dyDescent="0.25">
      <c r="A1817" s="1">
        <v>2</v>
      </c>
      <c r="B1817" s="1"/>
      <c r="C1817" t="s">
        <v>87</v>
      </c>
      <c r="D1817" t="s">
        <v>1766</v>
      </c>
      <c r="E1817" t="s">
        <v>1045</v>
      </c>
      <c r="F1817">
        <v>12</v>
      </c>
      <c r="H1817" t="s">
        <v>647</v>
      </c>
      <c r="I1817">
        <v>0</v>
      </c>
      <c r="J1817" t="s">
        <v>10</v>
      </c>
      <c r="K1817" t="str">
        <f t="shared" si="28"/>
        <v>ROUND BULLION-SILQUEEN (OVAL)</v>
      </c>
    </row>
    <row r="1818" spans="1:11" ht="15" customHeight="1" x14ac:dyDescent="0.25">
      <c r="A1818" s="1">
        <v>2</v>
      </c>
      <c r="B1818" s="1"/>
      <c r="C1818" t="s">
        <v>87</v>
      </c>
      <c r="D1818" t="s">
        <v>1767</v>
      </c>
      <c r="E1818" t="s">
        <v>1045</v>
      </c>
      <c r="F1818">
        <v>12</v>
      </c>
      <c r="H1818" t="s">
        <v>647</v>
      </c>
      <c r="I1818">
        <v>0</v>
      </c>
      <c r="J1818" t="s">
        <v>10</v>
      </c>
      <c r="K1818" t="str">
        <f t="shared" si="28"/>
        <v>ROUND BULLION-SILQUEEN (OVAL-G)</v>
      </c>
    </row>
    <row r="1819" spans="1:11" ht="15" customHeight="1" x14ac:dyDescent="0.25">
      <c r="A1819" s="1">
        <v>2</v>
      </c>
      <c r="B1819" s="1"/>
      <c r="C1819" t="s">
        <v>87</v>
      </c>
      <c r="D1819" t="s">
        <v>1768</v>
      </c>
      <c r="E1819" t="s">
        <v>1045</v>
      </c>
      <c r="F1819">
        <v>12</v>
      </c>
      <c r="H1819" t="s">
        <v>647</v>
      </c>
      <c r="I1819">
        <v>0</v>
      </c>
      <c r="J1819" t="s">
        <v>10</v>
      </c>
      <c r="K1819" t="str">
        <f t="shared" si="28"/>
        <v>ROUND BULLION-SILQUEEN (ROUND G)</v>
      </c>
    </row>
    <row r="1820" spans="1:11" ht="15" customHeight="1" x14ac:dyDescent="0.25">
      <c r="A1820" s="1">
        <v>2</v>
      </c>
      <c r="B1820" s="1"/>
      <c r="C1820" t="s">
        <v>87</v>
      </c>
      <c r="D1820" t="s">
        <v>111</v>
      </c>
      <c r="E1820" t="s">
        <v>1045</v>
      </c>
      <c r="F1820">
        <v>12</v>
      </c>
      <c r="H1820" t="s">
        <v>647</v>
      </c>
      <c r="I1820">
        <v>0</v>
      </c>
      <c r="J1820" t="s">
        <v>10</v>
      </c>
      <c r="K1820" t="str">
        <f t="shared" si="28"/>
        <v>ROUND BULLION-SILQUEEN (ROUND)</v>
      </c>
    </row>
    <row r="1821" spans="1:11" ht="15" customHeight="1" x14ac:dyDescent="0.25">
      <c r="A1821" s="1">
        <v>2</v>
      </c>
      <c r="B1821" s="1"/>
      <c r="C1821" t="s">
        <v>87</v>
      </c>
      <c r="D1821" t="s">
        <v>1769</v>
      </c>
      <c r="E1821" t="s">
        <v>738</v>
      </c>
      <c r="F1821">
        <v>29</v>
      </c>
      <c r="H1821" t="s">
        <v>647</v>
      </c>
      <c r="I1821">
        <v>0</v>
      </c>
      <c r="J1821" t="s">
        <v>10</v>
      </c>
      <c r="K1821" t="str">
        <f t="shared" si="28"/>
        <v>ROUND BULLION-SILQUEEN K (GOLD)</v>
      </c>
    </row>
    <row r="1822" spans="1:11" ht="15" customHeight="1" x14ac:dyDescent="0.25">
      <c r="A1822" s="1">
        <v>2</v>
      </c>
      <c r="B1822" s="1"/>
      <c r="C1822" t="s">
        <v>87</v>
      </c>
      <c r="D1822" t="s">
        <v>1770</v>
      </c>
      <c r="E1822" t="s">
        <v>657</v>
      </c>
      <c r="F1822">
        <v>9</v>
      </c>
      <c r="H1822" t="s">
        <v>647</v>
      </c>
      <c r="I1822">
        <v>0</v>
      </c>
      <c r="J1822" t="s">
        <v>10</v>
      </c>
      <c r="K1822" t="str">
        <f t="shared" si="28"/>
        <v>ROUND BULLION-SILRadha - Krishna</v>
      </c>
    </row>
    <row r="1823" spans="1:11" ht="15" customHeight="1" x14ac:dyDescent="0.25">
      <c r="A1823" s="1">
        <v>2</v>
      </c>
      <c r="B1823" s="1"/>
      <c r="C1823" t="s">
        <v>87</v>
      </c>
      <c r="D1823" t="s">
        <v>91</v>
      </c>
      <c r="E1823" t="s">
        <v>657</v>
      </c>
      <c r="F1823">
        <v>9</v>
      </c>
      <c r="H1823" t="s">
        <v>647</v>
      </c>
      <c r="I1823">
        <v>0</v>
      </c>
      <c r="J1823" t="s">
        <v>10</v>
      </c>
      <c r="K1823" t="str">
        <f t="shared" si="28"/>
        <v>ROUND BULLION-SILTri Murti</v>
      </c>
    </row>
    <row r="1824" spans="1:11" ht="15" customHeight="1" x14ac:dyDescent="0.25">
      <c r="A1824" s="1">
        <v>2</v>
      </c>
      <c r="B1824" s="1"/>
      <c r="C1824" t="s">
        <v>87</v>
      </c>
      <c r="D1824" t="s">
        <v>99</v>
      </c>
      <c r="E1824" t="s">
        <v>662</v>
      </c>
      <c r="F1824">
        <v>18</v>
      </c>
      <c r="H1824" t="s">
        <v>647</v>
      </c>
      <c r="I1824">
        <v>0</v>
      </c>
      <c r="J1824" t="s">
        <v>10</v>
      </c>
      <c r="K1824" t="str">
        <f t="shared" si="28"/>
        <v>ROUND BULLION-SILTrimurti(2gm)</v>
      </c>
    </row>
    <row r="1825" spans="1:11" ht="15" customHeight="1" x14ac:dyDescent="0.25">
      <c r="A1825" s="1">
        <v>2</v>
      </c>
      <c r="B1825" s="1"/>
      <c r="C1825" t="s">
        <v>87</v>
      </c>
      <c r="D1825" t="s">
        <v>101</v>
      </c>
      <c r="E1825" t="s">
        <v>1049</v>
      </c>
      <c r="F1825">
        <v>10</v>
      </c>
      <c r="H1825" t="s">
        <v>647</v>
      </c>
      <c r="I1825">
        <v>0</v>
      </c>
      <c r="J1825" t="s">
        <v>10</v>
      </c>
      <c r="K1825" t="str">
        <f t="shared" si="28"/>
        <v>ROUND BULLION-SILTrimurti(5gm)</v>
      </c>
    </row>
    <row r="1826" spans="1:11" ht="15" customHeight="1" x14ac:dyDescent="0.25">
      <c r="A1826" s="1">
        <v>2</v>
      </c>
      <c r="B1826" s="1"/>
      <c r="C1826" t="s">
        <v>87</v>
      </c>
      <c r="D1826" t="s">
        <v>1771</v>
      </c>
      <c r="E1826" t="s">
        <v>657</v>
      </c>
      <c r="F1826">
        <v>9</v>
      </c>
      <c r="H1826" t="s">
        <v>647</v>
      </c>
      <c r="I1826">
        <v>0</v>
      </c>
      <c r="J1826" t="s">
        <v>10</v>
      </c>
      <c r="K1826" t="str">
        <f t="shared" si="28"/>
        <v>ROUND BULLION-SILUbhi Laxmi</v>
      </c>
    </row>
    <row r="1827" spans="1:11" ht="15" customHeight="1" x14ac:dyDescent="0.25">
      <c r="A1827" s="1">
        <v>2</v>
      </c>
      <c r="B1827" s="1"/>
      <c r="C1827" t="s">
        <v>87</v>
      </c>
      <c r="D1827" t="s">
        <v>1772</v>
      </c>
      <c r="E1827" t="s">
        <v>1045</v>
      </c>
      <c r="F1827">
        <v>12</v>
      </c>
      <c r="H1827" t="s">
        <v>647</v>
      </c>
      <c r="I1827">
        <v>0</v>
      </c>
      <c r="J1827" t="s">
        <v>10</v>
      </c>
      <c r="K1827" t="str">
        <f t="shared" si="28"/>
        <v>ROUND BULLION-SILVAR-VADHU (HEART)</v>
      </c>
    </row>
    <row r="1828" spans="1:11" ht="15" customHeight="1" x14ac:dyDescent="0.25">
      <c r="A1828" s="1">
        <v>2</v>
      </c>
      <c r="B1828" s="1"/>
      <c r="C1828" t="s">
        <v>87</v>
      </c>
      <c r="D1828" t="s">
        <v>108</v>
      </c>
      <c r="E1828" t="s">
        <v>1049</v>
      </c>
      <c r="F1828">
        <v>10</v>
      </c>
      <c r="H1828" t="s">
        <v>647</v>
      </c>
      <c r="I1828">
        <v>0</v>
      </c>
      <c r="J1828" t="s">
        <v>10</v>
      </c>
      <c r="K1828" t="str">
        <f t="shared" si="28"/>
        <v>ROUND BULLION-SILVICTORIAN KING</v>
      </c>
    </row>
    <row r="1829" spans="1:11" ht="15" customHeight="1" x14ac:dyDescent="0.25">
      <c r="A1829" s="1">
        <v>2</v>
      </c>
      <c r="B1829" s="1"/>
      <c r="C1829" t="s">
        <v>87</v>
      </c>
      <c r="D1829" t="s">
        <v>1773</v>
      </c>
      <c r="E1829" t="s">
        <v>1049</v>
      </c>
      <c r="F1829">
        <v>10</v>
      </c>
      <c r="H1829" t="s">
        <v>647</v>
      </c>
      <c r="I1829">
        <v>0</v>
      </c>
      <c r="J1829" t="s">
        <v>10</v>
      </c>
      <c r="K1829" t="str">
        <f t="shared" si="28"/>
        <v>ROUND BULLION-SILVICTORIAN QUEEN</v>
      </c>
    </row>
    <row r="1830" spans="1:11" ht="15" customHeight="1" x14ac:dyDescent="0.25">
      <c r="A1830" s="1">
        <v>0</v>
      </c>
      <c r="B1830" s="1"/>
      <c r="C1830" t="s">
        <v>1697</v>
      </c>
      <c r="D1830" t="s">
        <v>1774</v>
      </c>
      <c r="E1830" t="s">
        <v>12</v>
      </c>
      <c r="F1830">
        <v>0</v>
      </c>
      <c r="H1830" t="s">
        <v>647</v>
      </c>
      <c r="I1830">
        <v>0.01</v>
      </c>
      <c r="J1830" t="s">
        <v>20</v>
      </c>
      <c r="K1830" t="str">
        <f t="shared" si="28"/>
        <v>SAADI PIN 92.5 SILFACNY</v>
      </c>
    </row>
    <row r="1831" spans="1:11" ht="15" customHeight="1" x14ac:dyDescent="0.25">
      <c r="A1831" s="1">
        <v>0</v>
      </c>
      <c r="B1831" s="1"/>
      <c r="C1831" t="s">
        <v>1697</v>
      </c>
      <c r="D1831" t="s">
        <v>1775</v>
      </c>
      <c r="E1831" t="s">
        <v>12</v>
      </c>
      <c r="F1831">
        <v>0</v>
      </c>
      <c r="H1831" t="s">
        <v>647</v>
      </c>
      <c r="I1831">
        <v>0.01</v>
      </c>
      <c r="J1831" t="s">
        <v>20</v>
      </c>
      <c r="K1831" t="str">
        <f t="shared" si="28"/>
        <v>SAADI PIN 92.5 SILSAFETY PIN</v>
      </c>
    </row>
    <row r="1832" spans="1:11" ht="15" customHeight="1" x14ac:dyDescent="0.25">
      <c r="A1832" s="1">
        <v>0</v>
      </c>
      <c r="B1832" s="1"/>
      <c r="C1832" t="s">
        <v>1697</v>
      </c>
      <c r="D1832" t="s">
        <v>1776</v>
      </c>
      <c r="E1832" t="s">
        <v>12</v>
      </c>
      <c r="F1832">
        <v>0</v>
      </c>
      <c r="H1832" t="s">
        <v>647</v>
      </c>
      <c r="I1832">
        <v>0.01</v>
      </c>
      <c r="J1832" t="s">
        <v>20</v>
      </c>
      <c r="K1832" t="str">
        <f t="shared" si="28"/>
        <v>SAADI PIN 92.5 SILSAFETY PIN STONE</v>
      </c>
    </row>
    <row r="1833" spans="1:11" ht="15" customHeight="1" x14ac:dyDescent="0.25">
      <c r="A1833" s="1">
        <v>0</v>
      </c>
      <c r="B1833" s="1"/>
      <c r="C1833" t="s">
        <v>1697</v>
      </c>
      <c r="D1833" t="s">
        <v>1777</v>
      </c>
      <c r="E1833" t="s">
        <v>12</v>
      </c>
      <c r="F1833">
        <v>0</v>
      </c>
      <c r="H1833" t="s">
        <v>647</v>
      </c>
      <c r="I1833">
        <v>0.01</v>
      </c>
      <c r="J1833" t="s">
        <v>20</v>
      </c>
      <c r="K1833" t="str">
        <f t="shared" si="28"/>
        <v>SAADI PIN 92.5 SILSTONE</v>
      </c>
    </row>
    <row r="1834" spans="1:11" ht="15" customHeight="1" x14ac:dyDescent="0.25">
      <c r="A1834" s="1">
        <v>5</v>
      </c>
      <c r="B1834" s="1"/>
      <c r="C1834" t="s">
        <v>468</v>
      </c>
      <c r="D1834" t="s">
        <v>55</v>
      </c>
      <c r="E1834" t="s">
        <v>716</v>
      </c>
      <c r="F1834">
        <v>46</v>
      </c>
      <c r="H1834" t="s">
        <v>647</v>
      </c>
      <c r="I1834">
        <v>0</v>
      </c>
      <c r="J1834" t="s">
        <v>10</v>
      </c>
      <c r="K1834" t="str">
        <f t="shared" si="28"/>
        <v>SAADI PIN-SILBOMBAY FANCY</v>
      </c>
    </row>
    <row r="1835" spans="1:11" ht="15" customHeight="1" x14ac:dyDescent="0.25">
      <c r="A1835" s="1">
        <v>5</v>
      </c>
      <c r="B1835" s="1"/>
      <c r="C1835" t="s">
        <v>38</v>
      </c>
      <c r="D1835" t="s">
        <v>1778</v>
      </c>
      <c r="E1835" t="s">
        <v>900</v>
      </c>
      <c r="F1835">
        <v>38</v>
      </c>
      <c r="H1835" t="s">
        <v>647</v>
      </c>
      <c r="I1835">
        <v>0</v>
      </c>
      <c r="J1835" t="s">
        <v>10</v>
      </c>
      <c r="K1835" t="str">
        <f t="shared" si="28"/>
        <v>SAMAI-SILANTIQUE SAMAI</v>
      </c>
    </row>
    <row r="1836" spans="1:11" ht="15" customHeight="1" x14ac:dyDescent="0.25">
      <c r="A1836" s="1">
        <v>5</v>
      </c>
      <c r="B1836" s="1"/>
      <c r="C1836" t="s">
        <v>38</v>
      </c>
      <c r="D1836" t="s">
        <v>480</v>
      </c>
      <c r="E1836" t="s">
        <v>702</v>
      </c>
      <c r="F1836">
        <v>32</v>
      </c>
      <c r="H1836" t="s">
        <v>647</v>
      </c>
      <c r="I1836">
        <v>0</v>
      </c>
      <c r="J1836" t="s">
        <v>10</v>
      </c>
      <c r="K1836" t="str">
        <f t="shared" si="28"/>
        <v>SAMAI-SILFANCY MOR SAMAI</v>
      </c>
    </row>
    <row r="1837" spans="1:11" ht="15" customHeight="1" x14ac:dyDescent="0.25">
      <c r="A1837" s="1">
        <v>5</v>
      </c>
      <c r="B1837" s="1"/>
      <c r="C1837" t="s">
        <v>38</v>
      </c>
      <c r="D1837" t="s">
        <v>1779</v>
      </c>
      <c r="E1837" t="s">
        <v>730</v>
      </c>
      <c r="F1837">
        <v>36</v>
      </c>
      <c r="H1837" t="s">
        <v>647</v>
      </c>
      <c r="I1837">
        <v>0</v>
      </c>
      <c r="J1837" t="s">
        <v>10</v>
      </c>
      <c r="K1837" t="str">
        <f t="shared" si="28"/>
        <v>SAMAI-SILMADRAS MAT</v>
      </c>
    </row>
    <row r="1838" spans="1:11" ht="15" customHeight="1" x14ac:dyDescent="0.25">
      <c r="A1838" s="1">
        <v>5</v>
      </c>
      <c r="B1838" s="1"/>
      <c r="C1838" t="s">
        <v>38</v>
      </c>
      <c r="D1838" t="s">
        <v>39</v>
      </c>
      <c r="E1838" t="s">
        <v>702</v>
      </c>
      <c r="F1838">
        <v>32</v>
      </c>
      <c r="H1838" t="s">
        <v>647</v>
      </c>
      <c r="I1838">
        <v>0</v>
      </c>
      <c r="J1838" t="s">
        <v>10</v>
      </c>
      <c r="K1838" t="str">
        <f t="shared" si="28"/>
        <v>SAMAI-SILMadras Samai</v>
      </c>
    </row>
    <row r="1839" spans="1:11" ht="15" customHeight="1" x14ac:dyDescent="0.25">
      <c r="A1839" s="1">
        <v>3</v>
      </c>
      <c r="B1839" s="1"/>
      <c r="C1839" t="s">
        <v>38</v>
      </c>
      <c r="D1839" t="s">
        <v>479</v>
      </c>
      <c r="E1839" t="s">
        <v>1053</v>
      </c>
      <c r="F1839">
        <v>20</v>
      </c>
      <c r="H1839" t="s">
        <v>647</v>
      </c>
      <c r="I1839">
        <v>0</v>
      </c>
      <c r="J1839" t="s">
        <v>10</v>
      </c>
      <c r="K1839" t="str">
        <f t="shared" si="28"/>
        <v>SAMAI-SILNashik Samai (Bhariv)</v>
      </c>
    </row>
    <row r="1840" spans="1:11" ht="15" customHeight="1" x14ac:dyDescent="0.25">
      <c r="A1840" s="1">
        <v>5</v>
      </c>
      <c r="B1840" s="1"/>
      <c r="C1840" t="s">
        <v>38</v>
      </c>
      <c r="D1840" t="s">
        <v>40</v>
      </c>
      <c r="E1840" t="s">
        <v>654</v>
      </c>
      <c r="F1840">
        <v>35</v>
      </c>
      <c r="H1840" t="s">
        <v>647</v>
      </c>
      <c r="I1840">
        <v>0</v>
      </c>
      <c r="J1840" t="s">
        <v>10</v>
      </c>
      <c r="K1840" t="str">
        <f t="shared" si="28"/>
        <v>SAMAI-SILNashik Samai (Pokal)</v>
      </c>
    </row>
    <row r="1841" spans="1:11" ht="15" customHeight="1" x14ac:dyDescent="0.25">
      <c r="A1841" s="1">
        <v>5</v>
      </c>
      <c r="B1841" s="1"/>
      <c r="C1841" t="s">
        <v>38</v>
      </c>
      <c r="D1841" t="s">
        <v>1780</v>
      </c>
      <c r="E1841" t="s">
        <v>683</v>
      </c>
      <c r="F1841">
        <v>37</v>
      </c>
      <c r="H1841" t="s">
        <v>647</v>
      </c>
      <c r="I1841">
        <v>0</v>
      </c>
      <c r="J1841" t="s">
        <v>10</v>
      </c>
      <c r="K1841" t="str">
        <f t="shared" si="28"/>
        <v>SAMAI-SILNAXI</v>
      </c>
    </row>
    <row r="1842" spans="1:11" ht="15" customHeight="1" x14ac:dyDescent="0.25">
      <c r="A1842" s="1">
        <v>0</v>
      </c>
      <c r="B1842" s="1"/>
      <c r="C1842" t="s">
        <v>1698</v>
      </c>
      <c r="D1842" t="s">
        <v>1781</v>
      </c>
      <c r="E1842" t="s">
        <v>12</v>
      </c>
      <c r="F1842">
        <v>0</v>
      </c>
      <c r="H1842" t="s">
        <v>647</v>
      </c>
      <c r="I1842">
        <v>0.01</v>
      </c>
      <c r="J1842" t="s">
        <v>20</v>
      </c>
      <c r="K1842" t="str">
        <f t="shared" si="28"/>
        <v>SAMPLE ITEM-SILSAMPLE</v>
      </c>
    </row>
    <row r="1843" spans="1:11" ht="15" customHeight="1" x14ac:dyDescent="0.25">
      <c r="A1843" s="1">
        <v>0</v>
      </c>
      <c r="B1843" s="1"/>
      <c r="C1843" t="s">
        <v>1700</v>
      </c>
      <c r="D1843" t="s">
        <v>910</v>
      </c>
      <c r="E1843" t="s">
        <v>9</v>
      </c>
      <c r="F1843">
        <v>0</v>
      </c>
      <c r="H1843" t="s">
        <v>9</v>
      </c>
      <c r="I1843">
        <v>0</v>
      </c>
      <c r="J1843" t="s">
        <v>9</v>
      </c>
      <c r="K1843" t="str">
        <f t="shared" si="28"/>
        <v>SILVER HATTI (MRP)-SILHATTI</v>
      </c>
    </row>
    <row r="1844" spans="1:11" ht="15" customHeight="1" x14ac:dyDescent="0.25">
      <c r="A1844" s="1">
        <v>0</v>
      </c>
      <c r="B1844" s="1"/>
      <c r="C1844" t="s">
        <v>1701</v>
      </c>
      <c r="D1844" t="s">
        <v>852</v>
      </c>
      <c r="E1844" t="s">
        <v>9</v>
      </c>
      <c r="F1844">
        <v>0</v>
      </c>
      <c r="H1844" t="s">
        <v>9</v>
      </c>
      <c r="I1844">
        <v>0</v>
      </c>
      <c r="J1844" t="s">
        <v>9</v>
      </c>
      <c r="K1844" t="str">
        <f t="shared" si="28"/>
        <v>SILVER MANDIR (MRP)-SILMANDIR</v>
      </c>
    </row>
    <row r="1845" spans="1:11" ht="15" customHeight="1" x14ac:dyDescent="0.25">
      <c r="A1845" s="1">
        <v>0</v>
      </c>
      <c r="B1845" s="1"/>
      <c r="C1845" t="s">
        <v>1702</v>
      </c>
      <c r="D1845" t="s">
        <v>1782</v>
      </c>
      <c r="E1845" t="s">
        <v>9</v>
      </c>
      <c r="F1845">
        <v>0</v>
      </c>
      <c r="H1845" t="s">
        <v>9</v>
      </c>
      <c r="I1845">
        <v>0</v>
      </c>
      <c r="J1845" t="s">
        <v>9</v>
      </c>
      <c r="K1845" t="str">
        <f t="shared" si="28"/>
        <v>SILVER MRP ORNAMENTANGUTHI SIL(LUMSUM)</v>
      </c>
    </row>
    <row r="1846" spans="1:11" ht="15" customHeight="1" x14ac:dyDescent="0.25">
      <c r="A1846" s="1">
        <v>0</v>
      </c>
      <c r="B1846" s="1"/>
      <c r="C1846" t="s">
        <v>1702</v>
      </c>
      <c r="D1846" t="s">
        <v>1783</v>
      </c>
      <c r="E1846" t="s">
        <v>12</v>
      </c>
      <c r="F1846">
        <v>0</v>
      </c>
      <c r="H1846" t="s">
        <v>647</v>
      </c>
      <c r="I1846">
        <v>0.01</v>
      </c>
      <c r="J1846" t="s">
        <v>20</v>
      </c>
      <c r="K1846" t="str">
        <f t="shared" si="28"/>
        <v>SILVER MRP ORNAMENTPITIKA</v>
      </c>
    </row>
    <row r="1847" spans="1:11" ht="15" customHeight="1" x14ac:dyDescent="0.25">
      <c r="A1847" s="1">
        <v>0</v>
      </c>
      <c r="B1847" s="1"/>
      <c r="C1847" t="s">
        <v>1702</v>
      </c>
      <c r="D1847" t="s">
        <v>1784</v>
      </c>
      <c r="E1847" t="s">
        <v>9</v>
      </c>
      <c r="F1847">
        <v>0</v>
      </c>
      <c r="H1847" t="s">
        <v>9</v>
      </c>
      <c r="I1847">
        <v>0</v>
      </c>
      <c r="J1847" t="s">
        <v>9</v>
      </c>
      <c r="K1847" t="str">
        <f t="shared" si="28"/>
        <v>SILVER MRP ORNAMENTRAKHI(LUMSUM)</v>
      </c>
    </row>
    <row r="1848" spans="1:11" ht="15" customHeight="1" x14ac:dyDescent="0.25">
      <c r="A1848" s="1">
        <v>0</v>
      </c>
      <c r="B1848" s="1"/>
      <c r="C1848" t="s">
        <v>1702</v>
      </c>
      <c r="D1848" t="s">
        <v>1785</v>
      </c>
      <c r="E1848" t="s">
        <v>9</v>
      </c>
      <c r="F1848">
        <v>0</v>
      </c>
      <c r="H1848" t="s">
        <v>9</v>
      </c>
      <c r="I1848">
        <v>0</v>
      </c>
      <c r="J1848" t="s">
        <v>9</v>
      </c>
      <c r="K1848" t="str">
        <f t="shared" si="28"/>
        <v>SILVER MRP ORNAMENTTOPS-SIL(LUMSUM)</v>
      </c>
    </row>
    <row r="1849" spans="1:11" ht="15" customHeight="1" x14ac:dyDescent="0.25">
      <c r="A1849" s="1">
        <v>5</v>
      </c>
      <c r="B1849" s="1"/>
      <c r="C1849" t="s">
        <v>1703</v>
      </c>
      <c r="D1849" t="s">
        <v>21</v>
      </c>
      <c r="E1849" t="s">
        <v>654</v>
      </c>
      <c r="F1849">
        <v>35</v>
      </c>
      <c r="H1849" t="s">
        <v>647</v>
      </c>
      <c r="I1849">
        <v>0</v>
      </c>
      <c r="J1849" t="s">
        <v>10</v>
      </c>
      <c r="K1849" t="str">
        <f t="shared" si="28"/>
        <v>SILVER ORANAMENTSOther</v>
      </c>
    </row>
    <row r="1850" spans="1:11" ht="15" customHeight="1" x14ac:dyDescent="0.25">
      <c r="A1850" s="1">
        <v>0</v>
      </c>
      <c r="B1850" s="1"/>
      <c r="C1850" t="s">
        <v>1704</v>
      </c>
      <c r="D1850" t="s">
        <v>50</v>
      </c>
      <c r="E1850" t="s">
        <v>9</v>
      </c>
      <c r="F1850">
        <v>0</v>
      </c>
      <c r="H1850" t="s">
        <v>9</v>
      </c>
      <c r="I1850">
        <v>0</v>
      </c>
      <c r="J1850" t="s">
        <v>9</v>
      </c>
      <c r="K1850" t="str">
        <f t="shared" si="28"/>
        <v>SILVER ORNAMENTS MRPBALAJI</v>
      </c>
    </row>
    <row r="1851" spans="1:11" ht="15" customHeight="1" x14ac:dyDescent="0.25">
      <c r="A1851" s="1">
        <v>0</v>
      </c>
      <c r="B1851" s="1"/>
      <c r="C1851" t="s">
        <v>1705</v>
      </c>
      <c r="D1851" t="s">
        <v>1786</v>
      </c>
      <c r="E1851" t="s">
        <v>9</v>
      </c>
      <c r="F1851">
        <v>0</v>
      </c>
      <c r="H1851" t="s">
        <v>9</v>
      </c>
      <c r="I1851">
        <v>0</v>
      </c>
      <c r="J1851" t="s">
        <v>9</v>
      </c>
      <c r="K1851" t="str">
        <f t="shared" si="28"/>
        <v>SILVER REPAIR ORNAMENTSILVER-LOOSE-ORNAMENT</v>
      </c>
    </row>
    <row r="1852" spans="1:11" ht="15" customHeight="1" x14ac:dyDescent="0.25">
      <c r="A1852" s="1">
        <v>0</v>
      </c>
      <c r="B1852" s="1"/>
      <c r="C1852" t="s">
        <v>1706</v>
      </c>
      <c r="D1852" t="s">
        <v>1787</v>
      </c>
      <c r="E1852" t="s">
        <v>12</v>
      </c>
      <c r="F1852">
        <v>0</v>
      </c>
      <c r="H1852" t="s">
        <v>647</v>
      </c>
      <c r="I1852">
        <v>0.01</v>
      </c>
      <c r="J1852" t="s">
        <v>20</v>
      </c>
      <c r="K1852" t="str">
        <f t="shared" si="28"/>
        <v>SILVER TUKADASilver Tukada</v>
      </c>
    </row>
    <row r="1853" spans="1:11" ht="15" customHeight="1" x14ac:dyDescent="0.25">
      <c r="A1853" s="1">
        <v>0</v>
      </c>
      <c r="B1853" s="1"/>
      <c r="C1853" t="s">
        <v>1707</v>
      </c>
      <c r="D1853" t="s">
        <v>1788</v>
      </c>
      <c r="E1853" t="s">
        <v>9</v>
      </c>
      <c r="F1853">
        <v>0</v>
      </c>
      <c r="H1853" t="s">
        <v>9</v>
      </c>
      <c r="I1853">
        <v>0</v>
      </c>
      <c r="J1853" t="s">
        <v>9</v>
      </c>
      <c r="K1853" t="str">
        <f t="shared" si="28"/>
        <v>SWAROVSKI ITEM-SILFINGER RING (G)</v>
      </c>
    </row>
    <row r="1854" spans="1:11" ht="15" customHeight="1" x14ac:dyDescent="0.25">
      <c r="A1854" s="1">
        <v>0</v>
      </c>
      <c r="B1854" s="1"/>
      <c r="C1854" t="s">
        <v>1707</v>
      </c>
      <c r="D1854" t="s">
        <v>1789</v>
      </c>
      <c r="E1854" t="s">
        <v>9</v>
      </c>
      <c r="F1854">
        <v>0</v>
      </c>
      <c r="H1854" t="s">
        <v>9</v>
      </c>
      <c r="I1854">
        <v>0</v>
      </c>
      <c r="J1854" t="s">
        <v>9</v>
      </c>
      <c r="K1854" t="str">
        <f t="shared" si="28"/>
        <v>SWAROVSKI ITEM-SILFINGER RING (L)</v>
      </c>
    </row>
    <row r="1855" spans="1:11" ht="15" customHeight="1" x14ac:dyDescent="0.25">
      <c r="A1855" s="1">
        <v>0</v>
      </c>
      <c r="B1855" s="1"/>
      <c r="C1855" t="s">
        <v>1707</v>
      </c>
      <c r="D1855" t="s">
        <v>812</v>
      </c>
      <c r="E1855" t="s">
        <v>9</v>
      </c>
      <c r="F1855">
        <v>0</v>
      </c>
      <c r="H1855" t="s">
        <v>9</v>
      </c>
      <c r="I1855">
        <v>0</v>
      </c>
      <c r="J1855" t="s">
        <v>9</v>
      </c>
      <c r="K1855" t="str">
        <f t="shared" si="28"/>
        <v>SWAROVSKI ITEM-SILPENDANT</v>
      </c>
    </row>
    <row r="1856" spans="1:11" ht="15" customHeight="1" x14ac:dyDescent="0.25">
      <c r="A1856" s="1">
        <v>0</v>
      </c>
      <c r="B1856" s="1"/>
      <c r="C1856" t="s">
        <v>1707</v>
      </c>
      <c r="D1856" t="s">
        <v>464</v>
      </c>
      <c r="E1856" t="s">
        <v>9</v>
      </c>
      <c r="F1856">
        <v>0</v>
      </c>
      <c r="H1856" t="s">
        <v>9</v>
      </c>
      <c r="I1856">
        <v>0</v>
      </c>
      <c r="J1856" t="s">
        <v>9</v>
      </c>
      <c r="K1856" t="str">
        <f t="shared" si="28"/>
        <v>SWAROVSKI ITEM-SILTOPS</v>
      </c>
    </row>
    <row r="1857" spans="1:11" ht="15" customHeight="1" x14ac:dyDescent="0.25">
      <c r="A1857" s="1">
        <v>5</v>
      </c>
      <c r="B1857" s="1"/>
      <c r="C1857" t="s">
        <v>1708</v>
      </c>
      <c r="D1857" t="s">
        <v>1456</v>
      </c>
      <c r="E1857" t="s">
        <v>980</v>
      </c>
      <c r="F1857">
        <v>50</v>
      </c>
      <c r="H1857" t="s">
        <v>647</v>
      </c>
      <c r="I1857">
        <v>0</v>
      </c>
      <c r="J1857" t="s">
        <v>10</v>
      </c>
      <c r="K1857" t="str">
        <f t="shared" si="28"/>
        <v>SWASTIK-SILSWASTIK</v>
      </c>
    </row>
    <row r="1858" spans="1:11" ht="15" customHeight="1" x14ac:dyDescent="0.25">
      <c r="A1858" s="1">
        <v>2</v>
      </c>
      <c r="B1858" s="1"/>
      <c r="C1858" t="s">
        <v>209</v>
      </c>
      <c r="D1858" t="s">
        <v>210</v>
      </c>
      <c r="E1858" t="s">
        <v>1025</v>
      </c>
      <c r="F1858">
        <v>15</v>
      </c>
      <c r="H1858" t="s">
        <v>647</v>
      </c>
      <c r="I1858">
        <v>0</v>
      </c>
      <c r="J1858" t="s">
        <v>10</v>
      </c>
      <c r="K1858" t="str">
        <f t="shared" si="28"/>
        <v>TAAR-SILMangatti Taar</v>
      </c>
    </row>
    <row r="1859" spans="1:11" ht="15" customHeight="1" x14ac:dyDescent="0.25">
      <c r="A1859" s="1">
        <v>5</v>
      </c>
      <c r="B1859" s="1"/>
      <c r="C1859" t="s">
        <v>162</v>
      </c>
      <c r="D1859" t="s">
        <v>163</v>
      </c>
      <c r="E1859" t="s">
        <v>1026</v>
      </c>
      <c r="F1859">
        <v>27</v>
      </c>
      <c r="H1859" t="s">
        <v>647</v>
      </c>
      <c r="I1859">
        <v>0</v>
      </c>
      <c r="J1859" t="s">
        <v>10</v>
      </c>
      <c r="K1859" t="str">
        <f t="shared" si="28"/>
        <v>TABAK-SILAruna Tabak</v>
      </c>
    </row>
    <row r="1860" spans="1:11" ht="15" customHeight="1" x14ac:dyDescent="0.25">
      <c r="A1860" s="1">
        <v>5</v>
      </c>
      <c r="B1860" s="1"/>
      <c r="C1860" t="s">
        <v>162</v>
      </c>
      <c r="D1860" t="s">
        <v>1790</v>
      </c>
      <c r="E1860" t="s">
        <v>1026</v>
      </c>
      <c r="F1860">
        <v>27</v>
      </c>
      <c r="H1860" t="s">
        <v>647</v>
      </c>
      <c r="I1860">
        <v>0</v>
      </c>
      <c r="J1860" t="s">
        <v>10</v>
      </c>
      <c r="K1860" t="str">
        <f t="shared" si="28"/>
        <v>TABAK-SILARVINA</v>
      </c>
    </row>
    <row r="1861" spans="1:11" ht="15" customHeight="1" x14ac:dyDescent="0.25">
      <c r="A1861" s="1">
        <v>5</v>
      </c>
      <c r="B1861" s="1"/>
      <c r="C1861" t="s">
        <v>162</v>
      </c>
      <c r="D1861" t="s">
        <v>85</v>
      </c>
      <c r="E1861" t="s">
        <v>1026</v>
      </c>
      <c r="F1861">
        <v>27</v>
      </c>
      <c r="H1861" t="s">
        <v>647</v>
      </c>
      <c r="I1861">
        <v>0</v>
      </c>
      <c r="J1861" t="s">
        <v>10</v>
      </c>
      <c r="K1861" t="str">
        <f t="shared" si="28"/>
        <v>TABAK-SILMadrasi</v>
      </c>
    </row>
    <row r="1862" spans="1:11" ht="15" customHeight="1" x14ac:dyDescent="0.25">
      <c r="A1862" s="1">
        <v>5</v>
      </c>
      <c r="B1862" s="1"/>
      <c r="C1862" t="s">
        <v>162</v>
      </c>
      <c r="D1862" t="s">
        <v>1791</v>
      </c>
      <c r="E1862" t="s">
        <v>898</v>
      </c>
      <c r="F1862">
        <v>26</v>
      </c>
      <c r="H1862" t="s">
        <v>647</v>
      </c>
      <c r="I1862">
        <v>0</v>
      </c>
      <c r="J1862" t="s">
        <v>10</v>
      </c>
      <c r="K1862" t="str">
        <f t="shared" si="28"/>
        <v>TABAK-SILNashik</v>
      </c>
    </row>
    <row r="1863" spans="1:11" ht="15" customHeight="1" x14ac:dyDescent="0.25">
      <c r="A1863" s="1">
        <v>5</v>
      </c>
      <c r="B1863" s="1"/>
      <c r="C1863" t="s">
        <v>162</v>
      </c>
      <c r="D1863" t="s">
        <v>1792</v>
      </c>
      <c r="E1863" t="s">
        <v>725</v>
      </c>
      <c r="F1863">
        <v>34</v>
      </c>
      <c r="H1863" t="s">
        <v>647</v>
      </c>
      <c r="I1863">
        <v>0</v>
      </c>
      <c r="J1863" t="s">
        <v>10</v>
      </c>
      <c r="K1863" t="str">
        <f t="shared" si="28"/>
        <v>TABAK-SILNaxi</v>
      </c>
    </row>
    <row r="1864" spans="1:11" ht="15" customHeight="1" x14ac:dyDescent="0.25">
      <c r="A1864" s="1">
        <v>5</v>
      </c>
      <c r="B1864" s="1"/>
      <c r="C1864" t="s">
        <v>162</v>
      </c>
      <c r="D1864" t="s">
        <v>1793</v>
      </c>
      <c r="E1864" t="s">
        <v>654</v>
      </c>
      <c r="F1864">
        <v>35</v>
      </c>
      <c r="H1864" t="s">
        <v>647</v>
      </c>
      <c r="I1864">
        <v>0</v>
      </c>
      <c r="J1864" t="s">
        <v>10</v>
      </c>
      <c r="K1864" t="str">
        <f t="shared" si="28"/>
        <v>TABAK-SILTABAK (Antique)</v>
      </c>
    </row>
    <row r="1865" spans="1:11" ht="15" customHeight="1" x14ac:dyDescent="0.25">
      <c r="A1865" s="1">
        <v>0</v>
      </c>
      <c r="B1865" s="1"/>
      <c r="C1865" t="s">
        <v>1709</v>
      </c>
      <c r="D1865" t="s">
        <v>1794</v>
      </c>
      <c r="E1865" t="s">
        <v>9</v>
      </c>
      <c r="F1865">
        <v>0</v>
      </c>
      <c r="H1865" t="s">
        <v>9</v>
      </c>
      <c r="I1865">
        <v>0</v>
      </c>
      <c r="J1865" t="s">
        <v>9</v>
      </c>
      <c r="K1865" t="str">
        <f t="shared" ref="K1865:K1928" si="29">C1865&amp;D1865</f>
        <v>TOPS MRP-SILBABY TOPS</v>
      </c>
    </row>
    <row r="1866" spans="1:11" ht="15" customHeight="1" x14ac:dyDescent="0.25">
      <c r="A1866" s="1">
        <v>0</v>
      </c>
      <c r="B1866" s="1"/>
      <c r="C1866" t="s">
        <v>1709</v>
      </c>
      <c r="D1866" t="s">
        <v>1349</v>
      </c>
      <c r="E1866" t="s">
        <v>9</v>
      </c>
      <c r="F1866">
        <v>0</v>
      </c>
      <c r="H1866" t="s">
        <v>9</v>
      </c>
      <c r="I1866">
        <v>0</v>
      </c>
      <c r="J1866" t="s">
        <v>9</v>
      </c>
      <c r="K1866" t="str">
        <f t="shared" si="29"/>
        <v>TOPS MRP-SILCOLOUR STONE</v>
      </c>
    </row>
    <row r="1867" spans="1:11" ht="15" customHeight="1" x14ac:dyDescent="0.25">
      <c r="A1867" s="1">
        <v>0</v>
      </c>
      <c r="B1867" s="1"/>
      <c r="C1867" t="s">
        <v>1709</v>
      </c>
      <c r="D1867" t="s">
        <v>1795</v>
      </c>
      <c r="E1867" t="s">
        <v>9</v>
      </c>
      <c r="F1867">
        <v>0</v>
      </c>
      <c r="H1867" t="s">
        <v>9</v>
      </c>
      <c r="I1867">
        <v>0</v>
      </c>
      <c r="J1867" t="s">
        <v>9</v>
      </c>
      <c r="K1867" t="str">
        <f t="shared" si="29"/>
        <v>TOPS MRP-SILCOLOUR TOPS</v>
      </c>
    </row>
    <row r="1868" spans="1:11" ht="15" customHeight="1" x14ac:dyDescent="0.25">
      <c r="A1868" s="1">
        <v>0</v>
      </c>
      <c r="B1868" s="1"/>
      <c r="C1868" t="s">
        <v>1709</v>
      </c>
      <c r="D1868" t="s">
        <v>1565</v>
      </c>
      <c r="E1868" t="s">
        <v>9</v>
      </c>
      <c r="F1868">
        <v>0</v>
      </c>
      <c r="H1868" t="s">
        <v>9</v>
      </c>
      <c r="I1868">
        <v>0</v>
      </c>
      <c r="J1868" t="s">
        <v>9</v>
      </c>
      <c r="K1868" t="str">
        <f t="shared" si="29"/>
        <v>TOPS MRP-SILJP STONE</v>
      </c>
    </row>
    <row r="1869" spans="1:11" ht="15" customHeight="1" x14ac:dyDescent="0.25">
      <c r="A1869" s="1">
        <v>0</v>
      </c>
      <c r="B1869" s="1"/>
      <c r="C1869" t="s">
        <v>1709</v>
      </c>
      <c r="D1869" t="s">
        <v>1796</v>
      </c>
      <c r="E1869" t="s">
        <v>9</v>
      </c>
      <c r="F1869">
        <v>0</v>
      </c>
      <c r="H1869" t="s">
        <v>9</v>
      </c>
      <c r="I1869">
        <v>0</v>
      </c>
      <c r="J1869" t="s">
        <v>9</v>
      </c>
      <c r="K1869" t="str">
        <f t="shared" si="29"/>
        <v>TOPS MRP-SILJP TOPS</v>
      </c>
    </row>
    <row r="1870" spans="1:11" ht="15" customHeight="1" x14ac:dyDescent="0.25">
      <c r="A1870" s="1">
        <v>0</v>
      </c>
      <c r="B1870" s="1"/>
      <c r="C1870" t="s">
        <v>1709</v>
      </c>
      <c r="D1870" t="s">
        <v>1350</v>
      </c>
      <c r="E1870" t="s">
        <v>9</v>
      </c>
      <c r="F1870">
        <v>0</v>
      </c>
      <c r="H1870" t="s">
        <v>9</v>
      </c>
      <c r="I1870">
        <v>0</v>
      </c>
      <c r="J1870" t="s">
        <v>9</v>
      </c>
      <c r="K1870" t="str">
        <f t="shared" si="29"/>
        <v>TOPS MRP-SILMOTI</v>
      </c>
    </row>
    <row r="1871" spans="1:11" ht="15" customHeight="1" x14ac:dyDescent="0.25">
      <c r="A1871" s="1">
        <v>0</v>
      </c>
      <c r="B1871" s="1"/>
      <c r="C1871" t="s">
        <v>1710</v>
      </c>
      <c r="D1871" t="s">
        <v>1797</v>
      </c>
      <c r="E1871" t="s">
        <v>12</v>
      </c>
      <c r="F1871">
        <v>0</v>
      </c>
      <c r="H1871" t="s">
        <v>647</v>
      </c>
      <c r="I1871">
        <v>0.01</v>
      </c>
      <c r="J1871" t="s">
        <v>20</v>
      </c>
      <c r="K1871" t="str">
        <f t="shared" si="29"/>
        <v>TOPS-SIL92.5 Fancy</v>
      </c>
    </row>
    <row r="1872" spans="1:11" ht="15" customHeight="1" x14ac:dyDescent="0.25">
      <c r="A1872" s="1">
        <v>0</v>
      </c>
      <c r="B1872" s="1"/>
      <c r="C1872" t="s">
        <v>1710</v>
      </c>
      <c r="D1872" t="s">
        <v>1798</v>
      </c>
      <c r="E1872" t="s">
        <v>12</v>
      </c>
      <c r="F1872">
        <v>0</v>
      </c>
      <c r="H1872" t="s">
        <v>647</v>
      </c>
      <c r="I1872">
        <v>0.01</v>
      </c>
      <c r="J1872" t="s">
        <v>20</v>
      </c>
      <c r="K1872" t="str">
        <f t="shared" si="29"/>
        <v>TOPS-SILA P-LATKAN TOPS</v>
      </c>
    </row>
    <row r="1873" spans="1:11" ht="15" customHeight="1" x14ac:dyDescent="0.25">
      <c r="A1873" s="1">
        <v>0</v>
      </c>
      <c r="B1873" s="1"/>
      <c r="C1873" t="s">
        <v>1710</v>
      </c>
      <c r="D1873" t="s">
        <v>1799</v>
      </c>
      <c r="E1873" t="s">
        <v>12</v>
      </c>
      <c r="F1873">
        <v>0</v>
      </c>
      <c r="H1873" t="s">
        <v>647</v>
      </c>
      <c r="I1873">
        <v>0.01</v>
      </c>
      <c r="J1873" t="s">
        <v>20</v>
      </c>
      <c r="K1873" t="str">
        <f t="shared" si="29"/>
        <v>TOPS-SILA P-TOPS</v>
      </c>
    </row>
    <row r="1874" spans="1:11" ht="15" customHeight="1" x14ac:dyDescent="0.25">
      <c r="A1874" s="1">
        <v>0</v>
      </c>
      <c r="B1874" s="1"/>
      <c r="C1874" t="s">
        <v>1710</v>
      </c>
      <c r="D1874" t="s">
        <v>1341</v>
      </c>
      <c r="E1874" t="s">
        <v>12</v>
      </c>
      <c r="F1874">
        <v>0</v>
      </c>
      <c r="H1874" t="s">
        <v>647</v>
      </c>
      <c r="I1874">
        <v>0.01</v>
      </c>
      <c r="J1874" t="s">
        <v>20</v>
      </c>
      <c r="K1874" t="str">
        <f t="shared" si="29"/>
        <v>TOPS-SILJp Antique</v>
      </c>
    </row>
    <row r="1875" spans="1:11" ht="15" customHeight="1" x14ac:dyDescent="0.25">
      <c r="A1875" s="1">
        <v>0</v>
      </c>
      <c r="B1875" s="1"/>
      <c r="C1875" t="s">
        <v>1710</v>
      </c>
      <c r="D1875" t="s">
        <v>1800</v>
      </c>
      <c r="E1875" t="s">
        <v>12</v>
      </c>
      <c r="F1875">
        <v>0</v>
      </c>
      <c r="H1875" t="s">
        <v>647</v>
      </c>
      <c r="I1875">
        <v>0.01</v>
      </c>
      <c r="J1875" t="s">
        <v>20</v>
      </c>
      <c r="K1875" t="str">
        <f t="shared" si="29"/>
        <v>TOPS-SILR P-COLOUR STONE</v>
      </c>
    </row>
    <row r="1876" spans="1:11" ht="15" customHeight="1" x14ac:dyDescent="0.25">
      <c r="A1876" s="1">
        <v>0</v>
      </c>
      <c r="B1876" s="1"/>
      <c r="C1876" t="s">
        <v>1710</v>
      </c>
      <c r="D1876" t="s">
        <v>1801</v>
      </c>
      <c r="E1876" t="s">
        <v>12</v>
      </c>
      <c r="F1876">
        <v>0</v>
      </c>
      <c r="H1876" t="s">
        <v>647</v>
      </c>
      <c r="I1876">
        <v>0.01</v>
      </c>
      <c r="J1876" t="s">
        <v>20</v>
      </c>
      <c r="K1876" t="str">
        <f t="shared" si="29"/>
        <v>TOPS-SILR P-LATKAN MOTI</v>
      </c>
    </row>
    <row r="1877" spans="1:11" ht="15" customHeight="1" x14ac:dyDescent="0.25">
      <c r="A1877" s="1">
        <v>0</v>
      </c>
      <c r="B1877" s="1"/>
      <c r="C1877" t="s">
        <v>1710</v>
      </c>
      <c r="D1877" t="s">
        <v>1723</v>
      </c>
      <c r="E1877" t="s">
        <v>12</v>
      </c>
      <c r="F1877">
        <v>0</v>
      </c>
      <c r="H1877" t="s">
        <v>647</v>
      </c>
      <c r="I1877">
        <v>0.01</v>
      </c>
      <c r="J1877" t="s">
        <v>20</v>
      </c>
      <c r="K1877" t="str">
        <f t="shared" si="29"/>
        <v>TOPS-SILR P-LATKAN STONE</v>
      </c>
    </row>
    <row r="1878" spans="1:11" ht="15" customHeight="1" x14ac:dyDescent="0.25">
      <c r="A1878" s="1">
        <v>0</v>
      </c>
      <c r="B1878" s="1"/>
      <c r="C1878" t="s">
        <v>1710</v>
      </c>
      <c r="D1878" t="s">
        <v>1802</v>
      </c>
      <c r="E1878" t="s">
        <v>12</v>
      </c>
      <c r="F1878">
        <v>0</v>
      </c>
      <c r="H1878" t="s">
        <v>647</v>
      </c>
      <c r="I1878">
        <v>0.01</v>
      </c>
      <c r="J1878" t="s">
        <v>20</v>
      </c>
      <c r="K1878" t="str">
        <f t="shared" si="29"/>
        <v>TOPS-SILR P-MOTI</v>
      </c>
    </row>
    <row r="1879" spans="1:11" ht="15" customHeight="1" x14ac:dyDescent="0.25">
      <c r="A1879" s="1">
        <v>0</v>
      </c>
      <c r="B1879" s="1"/>
      <c r="C1879" t="s">
        <v>1710</v>
      </c>
      <c r="D1879" t="s">
        <v>1803</v>
      </c>
      <c r="E1879" t="s">
        <v>12</v>
      </c>
      <c r="F1879">
        <v>0</v>
      </c>
      <c r="H1879" t="s">
        <v>647</v>
      </c>
      <c r="I1879">
        <v>0.01</v>
      </c>
      <c r="J1879" t="s">
        <v>20</v>
      </c>
      <c r="K1879" t="str">
        <f t="shared" si="29"/>
        <v>TOPS-SILR P-PLAIN</v>
      </c>
    </row>
    <row r="1880" spans="1:11" ht="15" customHeight="1" x14ac:dyDescent="0.25">
      <c r="A1880" s="1">
        <v>0</v>
      </c>
      <c r="B1880" s="1"/>
      <c r="C1880" t="s">
        <v>1710</v>
      </c>
      <c r="D1880" t="s">
        <v>1804</v>
      </c>
      <c r="E1880" t="s">
        <v>12</v>
      </c>
      <c r="F1880">
        <v>0</v>
      </c>
      <c r="H1880" t="s">
        <v>647</v>
      </c>
      <c r="I1880">
        <v>0.01</v>
      </c>
      <c r="J1880" t="s">
        <v>20</v>
      </c>
      <c r="K1880" t="str">
        <f t="shared" si="29"/>
        <v>TOPS-SILR P-Singal Stone</v>
      </c>
    </row>
    <row r="1881" spans="1:11" ht="15" customHeight="1" x14ac:dyDescent="0.25">
      <c r="A1881" s="1">
        <v>0</v>
      </c>
      <c r="B1881" s="1"/>
      <c r="C1881" t="s">
        <v>1710</v>
      </c>
      <c r="D1881" t="s">
        <v>676</v>
      </c>
      <c r="E1881" t="s">
        <v>12</v>
      </c>
      <c r="F1881">
        <v>0</v>
      </c>
      <c r="H1881" t="s">
        <v>647</v>
      </c>
      <c r="I1881">
        <v>0.01</v>
      </c>
      <c r="J1881" t="s">
        <v>20</v>
      </c>
      <c r="K1881" t="str">
        <f t="shared" si="29"/>
        <v>TOPS-SILR P-STONE</v>
      </c>
    </row>
    <row r="1882" spans="1:11" ht="15" customHeight="1" x14ac:dyDescent="0.25">
      <c r="A1882" s="1">
        <v>0</v>
      </c>
      <c r="B1882" s="1"/>
      <c r="C1882" t="s">
        <v>1710</v>
      </c>
      <c r="D1882" t="s">
        <v>1805</v>
      </c>
      <c r="E1882" t="s">
        <v>12</v>
      </c>
      <c r="F1882">
        <v>0</v>
      </c>
      <c r="H1882" t="s">
        <v>647</v>
      </c>
      <c r="I1882">
        <v>0.01</v>
      </c>
      <c r="J1882" t="s">
        <v>20</v>
      </c>
      <c r="K1882" t="str">
        <f t="shared" si="29"/>
        <v>TOPS-SILRATRANI</v>
      </c>
    </row>
    <row r="1883" spans="1:11" ht="15" customHeight="1" x14ac:dyDescent="0.25">
      <c r="A1883" s="1">
        <v>0</v>
      </c>
      <c r="B1883" s="1"/>
      <c r="C1883" t="s">
        <v>1710</v>
      </c>
      <c r="D1883" t="s">
        <v>1806</v>
      </c>
      <c r="E1883" t="s">
        <v>12</v>
      </c>
      <c r="F1883">
        <v>0</v>
      </c>
      <c r="H1883" t="s">
        <v>647</v>
      </c>
      <c r="I1883">
        <v>0.01</v>
      </c>
      <c r="J1883" t="s">
        <v>20</v>
      </c>
      <c r="K1883" t="str">
        <f t="shared" si="29"/>
        <v>TOPS-SILS P-DIAMOND CUT</v>
      </c>
    </row>
    <row r="1884" spans="1:11" ht="15" customHeight="1" x14ac:dyDescent="0.25">
      <c r="A1884" s="1">
        <v>0</v>
      </c>
      <c r="B1884" s="1"/>
      <c r="C1884" t="s">
        <v>1710</v>
      </c>
      <c r="D1884" t="s">
        <v>1807</v>
      </c>
      <c r="E1884" t="s">
        <v>12</v>
      </c>
      <c r="F1884">
        <v>0</v>
      </c>
      <c r="H1884" t="s">
        <v>647</v>
      </c>
      <c r="I1884">
        <v>0.01</v>
      </c>
      <c r="J1884" t="s">
        <v>20</v>
      </c>
      <c r="K1884" t="str">
        <f t="shared" si="29"/>
        <v>TOPS-SILS P-DIAMOND CUT LATKAN</v>
      </c>
    </row>
    <row r="1885" spans="1:11" ht="15" customHeight="1" x14ac:dyDescent="0.25">
      <c r="A1885" s="1">
        <v>0</v>
      </c>
      <c r="B1885" s="1"/>
      <c r="C1885" t="s">
        <v>1710</v>
      </c>
      <c r="D1885" t="s">
        <v>1808</v>
      </c>
      <c r="E1885" t="s">
        <v>12</v>
      </c>
      <c r="F1885">
        <v>0</v>
      </c>
      <c r="H1885" t="s">
        <v>647</v>
      </c>
      <c r="I1885">
        <v>0.01</v>
      </c>
      <c r="J1885" t="s">
        <v>20</v>
      </c>
      <c r="K1885" t="str">
        <f t="shared" si="29"/>
        <v>TOPS-SILS P-LATKAN STONE</v>
      </c>
    </row>
    <row r="1886" spans="1:11" ht="15" customHeight="1" x14ac:dyDescent="0.25">
      <c r="A1886" s="1">
        <v>0</v>
      </c>
      <c r="B1886" s="1"/>
      <c r="C1886" t="s">
        <v>1710</v>
      </c>
      <c r="D1886" t="s">
        <v>1809</v>
      </c>
      <c r="E1886" t="s">
        <v>12</v>
      </c>
      <c r="F1886">
        <v>0</v>
      </c>
      <c r="H1886" t="s">
        <v>647</v>
      </c>
      <c r="I1886">
        <v>0.01</v>
      </c>
      <c r="J1886" t="s">
        <v>20</v>
      </c>
      <c r="K1886" t="str">
        <f t="shared" si="29"/>
        <v>TOPS-SILS P-LATKAN TOPS</v>
      </c>
    </row>
    <row r="1887" spans="1:11" ht="15" customHeight="1" x14ac:dyDescent="0.25">
      <c r="A1887" s="1">
        <v>0</v>
      </c>
      <c r="B1887" s="1"/>
      <c r="C1887" t="s">
        <v>1710</v>
      </c>
      <c r="D1887" t="s">
        <v>1810</v>
      </c>
      <c r="E1887" t="s">
        <v>12</v>
      </c>
      <c r="F1887">
        <v>0</v>
      </c>
      <c r="H1887" t="s">
        <v>647</v>
      </c>
      <c r="I1887">
        <v>0.01</v>
      </c>
      <c r="J1887" t="s">
        <v>20</v>
      </c>
      <c r="K1887" t="str">
        <f t="shared" si="29"/>
        <v>TOPS-SILS P-MOTI</v>
      </c>
    </row>
    <row r="1888" spans="1:11" ht="15" customHeight="1" x14ac:dyDescent="0.25">
      <c r="A1888" s="1">
        <v>0</v>
      </c>
      <c r="B1888" s="1"/>
      <c r="C1888" t="s">
        <v>1710</v>
      </c>
      <c r="D1888" t="s">
        <v>1811</v>
      </c>
      <c r="E1888" t="s">
        <v>12</v>
      </c>
      <c r="F1888">
        <v>0</v>
      </c>
      <c r="H1888" t="s">
        <v>647</v>
      </c>
      <c r="I1888">
        <v>0.01</v>
      </c>
      <c r="J1888" t="s">
        <v>20</v>
      </c>
      <c r="K1888" t="str">
        <f t="shared" si="29"/>
        <v>TOPS-SILS P-TOPS</v>
      </c>
    </row>
    <row r="1889" spans="1:11" ht="15" customHeight="1" x14ac:dyDescent="0.25">
      <c r="A1889" s="1">
        <v>0</v>
      </c>
      <c r="B1889" s="1"/>
      <c r="C1889" t="s">
        <v>1710</v>
      </c>
      <c r="D1889" t="s">
        <v>1812</v>
      </c>
      <c r="E1889" t="s">
        <v>12</v>
      </c>
      <c r="F1889">
        <v>0</v>
      </c>
      <c r="H1889" t="s">
        <v>647</v>
      </c>
      <c r="I1889">
        <v>0.01</v>
      </c>
      <c r="J1889" t="s">
        <v>20</v>
      </c>
      <c r="K1889" t="str">
        <f t="shared" si="29"/>
        <v>TOPS-SILSHIVAJI TOPS</v>
      </c>
    </row>
    <row r="1890" spans="1:11" ht="15" customHeight="1" x14ac:dyDescent="0.25">
      <c r="A1890" s="1">
        <v>0</v>
      </c>
      <c r="B1890" s="1"/>
      <c r="C1890" t="s">
        <v>1710</v>
      </c>
      <c r="D1890" t="s">
        <v>1813</v>
      </c>
      <c r="E1890" t="s">
        <v>12</v>
      </c>
      <c r="F1890">
        <v>0</v>
      </c>
      <c r="H1890" t="s">
        <v>647</v>
      </c>
      <c r="I1890">
        <v>0.01</v>
      </c>
      <c r="J1890" t="s">
        <v>20</v>
      </c>
      <c r="K1890" t="str">
        <f t="shared" si="29"/>
        <v>TOPS-SILTOPS (ESENSE)</v>
      </c>
    </row>
    <row r="1891" spans="1:11" ht="15" customHeight="1" x14ac:dyDescent="0.25">
      <c r="A1891" s="1">
        <v>0</v>
      </c>
      <c r="B1891" s="1"/>
      <c r="C1891" t="s">
        <v>1711</v>
      </c>
      <c r="D1891" t="s">
        <v>1014</v>
      </c>
      <c r="E1891" t="s">
        <v>12</v>
      </c>
      <c r="F1891">
        <v>0</v>
      </c>
      <c r="H1891" t="s">
        <v>647</v>
      </c>
      <c r="I1891">
        <v>0.01</v>
      </c>
      <c r="J1891" t="s">
        <v>20</v>
      </c>
      <c r="K1891" t="str">
        <f t="shared" si="29"/>
        <v>TURKEY JEWELLERY-SILBRASLATE</v>
      </c>
    </row>
    <row r="1892" spans="1:11" ht="15" customHeight="1" x14ac:dyDescent="0.25">
      <c r="A1892" s="1">
        <v>0</v>
      </c>
      <c r="B1892" s="1"/>
      <c r="C1892" t="s">
        <v>1711</v>
      </c>
      <c r="D1892" t="s">
        <v>13</v>
      </c>
      <c r="E1892" t="s">
        <v>12</v>
      </c>
      <c r="F1892">
        <v>0</v>
      </c>
      <c r="H1892" t="s">
        <v>647</v>
      </c>
      <c r="I1892">
        <v>0.01</v>
      </c>
      <c r="J1892" t="s">
        <v>20</v>
      </c>
      <c r="K1892" t="str">
        <f t="shared" si="29"/>
        <v>TURKEY JEWELLERY-SILCHAIN</v>
      </c>
    </row>
    <row r="1893" spans="1:11" ht="15" customHeight="1" x14ac:dyDescent="0.25">
      <c r="A1893" s="1">
        <v>0</v>
      </c>
      <c r="B1893" s="1"/>
      <c r="C1893" t="s">
        <v>1711</v>
      </c>
      <c r="D1893" t="s">
        <v>1814</v>
      </c>
      <c r="E1893" t="s">
        <v>12</v>
      </c>
      <c r="F1893">
        <v>0</v>
      </c>
      <c r="H1893" t="s">
        <v>647</v>
      </c>
      <c r="I1893">
        <v>0.01</v>
      </c>
      <c r="J1893" t="s">
        <v>20</v>
      </c>
      <c r="K1893" t="str">
        <f t="shared" si="29"/>
        <v>TURKEY JEWELLERY-SILCHAIN-PENDENT</v>
      </c>
    </row>
    <row r="1894" spans="1:11" ht="15" customHeight="1" x14ac:dyDescent="0.25">
      <c r="A1894" s="1">
        <v>0</v>
      </c>
      <c r="B1894" s="1"/>
      <c r="C1894" t="s">
        <v>1711</v>
      </c>
      <c r="D1894" t="s">
        <v>1815</v>
      </c>
      <c r="E1894" t="s">
        <v>12</v>
      </c>
      <c r="F1894">
        <v>0</v>
      </c>
      <c r="H1894" t="s">
        <v>647</v>
      </c>
      <c r="I1894">
        <v>0.01</v>
      </c>
      <c r="J1894" t="s">
        <v>20</v>
      </c>
      <c r="K1894" t="str">
        <f t="shared" si="29"/>
        <v>TURKEY JEWELLERY-SILCHAIN-PENDENT-EARING</v>
      </c>
    </row>
    <row r="1895" spans="1:11" ht="15" customHeight="1" x14ac:dyDescent="0.25">
      <c r="A1895" s="1">
        <v>0</v>
      </c>
      <c r="B1895" s="1"/>
      <c r="C1895" t="s">
        <v>1711</v>
      </c>
      <c r="D1895" t="s">
        <v>1816</v>
      </c>
      <c r="E1895" t="s">
        <v>12</v>
      </c>
      <c r="F1895">
        <v>0</v>
      </c>
      <c r="H1895" t="s">
        <v>647</v>
      </c>
      <c r="I1895">
        <v>0.01</v>
      </c>
      <c r="J1895" t="s">
        <v>20</v>
      </c>
      <c r="K1895" t="str">
        <f t="shared" si="29"/>
        <v>TURKEY JEWELLERY-SILEARINGS</v>
      </c>
    </row>
    <row r="1896" spans="1:11" ht="15" customHeight="1" x14ac:dyDescent="0.25">
      <c r="A1896" s="1">
        <v>0</v>
      </c>
      <c r="B1896" s="1"/>
      <c r="C1896" t="s">
        <v>1711</v>
      </c>
      <c r="D1896" t="s">
        <v>463</v>
      </c>
      <c r="E1896" t="s">
        <v>12</v>
      </c>
      <c r="F1896">
        <v>0</v>
      </c>
      <c r="H1896" t="s">
        <v>647</v>
      </c>
      <c r="I1896">
        <v>0.01</v>
      </c>
      <c r="J1896" t="s">
        <v>20</v>
      </c>
      <c r="K1896" t="str">
        <f t="shared" si="29"/>
        <v>TURKEY JEWELLERY-SILNECKLACE</v>
      </c>
    </row>
    <row r="1897" spans="1:11" ht="15" customHeight="1" x14ac:dyDescent="0.25">
      <c r="A1897" s="1">
        <v>0</v>
      </c>
      <c r="B1897" s="1"/>
      <c r="C1897" t="s">
        <v>1711</v>
      </c>
      <c r="D1897" t="s">
        <v>1817</v>
      </c>
      <c r="E1897" t="s">
        <v>12</v>
      </c>
      <c r="F1897">
        <v>0</v>
      </c>
      <c r="H1897" t="s">
        <v>647</v>
      </c>
      <c r="I1897">
        <v>0.01</v>
      </c>
      <c r="J1897" t="s">
        <v>20</v>
      </c>
      <c r="K1897" t="str">
        <f t="shared" si="29"/>
        <v>TURKEY JEWELLERY-SILNECKLACE-BRASLATE</v>
      </c>
    </row>
    <row r="1898" spans="1:11" ht="15" customHeight="1" x14ac:dyDescent="0.25">
      <c r="A1898" s="1">
        <v>0</v>
      </c>
      <c r="B1898" s="1"/>
      <c r="C1898" t="s">
        <v>1711</v>
      </c>
      <c r="D1898" t="s">
        <v>1818</v>
      </c>
      <c r="E1898" t="s">
        <v>12</v>
      </c>
      <c r="F1898">
        <v>0</v>
      </c>
      <c r="H1898" t="s">
        <v>647</v>
      </c>
      <c r="I1898">
        <v>0.01</v>
      </c>
      <c r="J1898" t="s">
        <v>20</v>
      </c>
      <c r="K1898" t="str">
        <f t="shared" si="29"/>
        <v>TURKEY JEWELLERY-SILNECKLACE-EARINGS</v>
      </c>
    </row>
    <row r="1899" spans="1:11" ht="15" customHeight="1" x14ac:dyDescent="0.25">
      <c r="A1899" s="1">
        <v>0</v>
      </c>
      <c r="B1899" s="1"/>
      <c r="C1899" t="s">
        <v>1711</v>
      </c>
      <c r="D1899" t="s">
        <v>1038</v>
      </c>
      <c r="E1899" t="s">
        <v>12</v>
      </c>
      <c r="F1899">
        <v>0</v>
      </c>
      <c r="H1899" t="s">
        <v>647</v>
      </c>
      <c r="I1899">
        <v>0.01</v>
      </c>
      <c r="J1899" t="s">
        <v>20</v>
      </c>
      <c r="K1899" t="str">
        <f t="shared" si="29"/>
        <v>TURKEY JEWELLERY-SILPENDENT</v>
      </c>
    </row>
    <row r="1900" spans="1:11" ht="15" customHeight="1" x14ac:dyDescent="0.25">
      <c r="A1900" s="1">
        <v>0</v>
      </c>
      <c r="B1900" s="1"/>
      <c r="C1900" t="s">
        <v>1711</v>
      </c>
      <c r="D1900" t="s">
        <v>1819</v>
      </c>
      <c r="E1900" t="s">
        <v>12</v>
      </c>
      <c r="F1900">
        <v>0</v>
      </c>
      <c r="H1900" t="s">
        <v>647</v>
      </c>
      <c r="I1900">
        <v>0.01</v>
      </c>
      <c r="J1900" t="s">
        <v>20</v>
      </c>
      <c r="K1900" t="str">
        <f t="shared" si="29"/>
        <v>TURKEY JEWELLERY-SILPENDENT-EARINGS</v>
      </c>
    </row>
    <row r="1901" spans="1:11" ht="15" customHeight="1" x14ac:dyDescent="0.25">
      <c r="A1901" s="1">
        <v>0</v>
      </c>
      <c r="B1901" s="1"/>
      <c r="C1901" t="s">
        <v>1711</v>
      </c>
      <c r="D1901" t="s">
        <v>1820</v>
      </c>
      <c r="E1901" t="s">
        <v>12</v>
      </c>
      <c r="F1901">
        <v>0</v>
      </c>
      <c r="H1901" t="s">
        <v>647</v>
      </c>
      <c r="I1901">
        <v>0.01</v>
      </c>
      <c r="J1901" t="s">
        <v>20</v>
      </c>
      <c r="K1901" t="str">
        <f t="shared" si="29"/>
        <v>TURKEY JEWELLERY-SILPENDENT-EARINGS-RING</v>
      </c>
    </row>
    <row r="1902" spans="1:11" ht="15" customHeight="1" x14ac:dyDescent="0.25">
      <c r="A1902" s="1">
        <v>0</v>
      </c>
      <c r="B1902" s="1"/>
      <c r="C1902" t="s">
        <v>1711</v>
      </c>
      <c r="D1902" t="s">
        <v>1535</v>
      </c>
      <c r="E1902" t="s">
        <v>12</v>
      </c>
      <c r="F1902">
        <v>0</v>
      </c>
      <c r="H1902" t="s">
        <v>647</v>
      </c>
      <c r="I1902">
        <v>0.01</v>
      </c>
      <c r="J1902" t="s">
        <v>20</v>
      </c>
      <c r="K1902" t="str">
        <f t="shared" si="29"/>
        <v>TURKEY JEWELLERY-SILRING</v>
      </c>
    </row>
    <row r="1903" spans="1:11" ht="15" customHeight="1" x14ac:dyDescent="0.25">
      <c r="A1903" s="1">
        <v>0</v>
      </c>
      <c r="B1903" s="1"/>
      <c r="C1903" t="s">
        <v>1821</v>
      </c>
      <c r="D1903" t="s">
        <v>1821</v>
      </c>
      <c r="E1903" t="s">
        <v>12</v>
      </c>
      <c r="F1903">
        <v>0</v>
      </c>
      <c r="H1903" t="s">
        <v>647</v>
      </c>
      <c r="I1903">
        <v>0.01</v>
      </c>
      <c r="J1903" t="s">
        <v>20</v>
      </c>
      <c r="K1903" t="str">
        <f t="shared" si="29"/>
        <v>UNFINSH ORNAMENT SILVERUNFINSH ORNAMENT SILVER</v>
      </c>
    </row>
    <row r="1904" spans="1:11" ht="15" customHeight="1" x14ac:dyDescent="0.25">
      <c r="A1904" s="1">
        <v>3</v>
      </c>
      <c r="B1904" s="1"/>
      <c r="C1904" t="s">
        <v>1712</v>
      </c>
      <c r="D1904" t="s">
        <v>1822</v>
      </c>
      <c r="E1904" t="s">
        <v>702</v>
      </c>
      <c r="F1904">
        <v>32</v>
      </c>
      <c r="H1904" t="s">
        <v>647</v>
      </c>
      <c r="I1904">
        <v>0</v>
      </c>
      <c r="J1904" t="s">
        <v>10</v>
      </c>
      <c r="K1904" t="str">
        <f t="shared" si="29"/>
        <v>UTENSILS K-SILANTIQUE ASTALAXMI</v>
      </c>
    </row>
    <row r="1905" spans="1:11" ht="15" customHeight="1" x14ac:dyDescent="0.25">
      <c r="A1905" s="1">
        <v>3</v>
      </c>
      <c r="B1905" s="1"/>
      <c r="C1905" t="s">
        <v>1712</v>
      </c>
      <c r="D1905" t="s">
        <v>1823</v>
      </c>
      <c r="E1905" t="s">
        <v>900</v>
      </c>
      <c r="F1905">
        <v>38</v>
      </c>
      <c r="H1905" t="s">
        <v>647</v>
      </c>
      <c r="I1905">
        <v>0</v>
      </c>
      <c r="J1905" t="s">
        <v>10</v>
      </c>
      <c r="K1905" t="str">
        <f t="shared" si="29"/>
        <v>UTENSILS K-SILAntique Kamandal</v>
      </c>
    </row>
    <row r="1906" spans="1:11" ht="15" customHeight="1" x14ac:dyDescent="0.25">
      <c r="A1906" s="1">
        <v>3</v>
      </c>
      <c r="B1906" s="1"/>
      <c r="C1906" t="s">
        <v>1712</v>
      </c>
      <c r="D1906" t="s">
        <v>1824</v>
      </c>
      <c r="E1906" t="s">
        <v>702</v>
      </c>
      <c r="F1906">
        <v>32</v>
      </c>
      <c r="H1906" t="s">
        <v>647</v>
      </c>
      <c r="I1906">
        <v>0</v>
      </c>
      <c r="J1906" t="s">
        <v>10</v>
      </c>
      <c r="K1906" t="str">
        <f t="shared" si="29"/>
        <v>UTENSILS K-SILANTIQUE NAXI LOTA</v>
      </c>
    </row>
    <row r="1907" spans="1:11" ht="15" customHeight="1" x14ac:dyDescent="0.25">
      <c r="A1907" s="1">
        <v>3</v>
      </c>
      <c r="B1907" s="1"/>
      <c r="C1907" t="s">
        <v>1712</v>
      </c>
      <c r="D1907" t="s">
        <v>1825</v>
      </c>
      <c r="E1907" t="s">
        <v>738</v>
      </c>
      <c r="F1907">
        <v>29</v>
      </c>
      <c r="H1907" t="s">
        <v>647</v>
      </c>
      <c r="I1907">
        <v>0</v>
      </c>
      <c r="J1907" t="s">
        <v>10</v>
      </c>
      <c r="K1907" t="str">
        <f t="shared" si="29"/>
        <v>UTENSILS K-SILANTIQUE POOJATHALI</v>
      </c>
    </row>
    <row r="1908" spans="1:11" ht="15" customHeight="1" x14ac:dyDescent="0.25">
      <c r="A1908" s="1">
        <v>3</v>
      </c>
      <c r="B1908" s="1"/>
      <c r="C1908" t="s">
        <v>1712</v>
      </c>
      <c r="D1908" t="s">
        <v>1826</v>
      </c>
      <c r="E1908" t="s">
        <v>702</v>
      </c>
      <c r="F1908">
        <v>32</v>
      </c>
      <c r="H1908" t="s">
        <v>647</v>
      </c>
      <c r="I1908">
        <v>0</v>
      </c>
      <c r="J1908" t="s">
        <v>10</v>
      </c>
      <c r="K1908" t="str">
        <f t="shared" si="29"/>
        <v>UTENSILS K-SILANTIQUE STAND BOWL</v>
      </c>
    </row>
    <row r="1909" spans="1:11" ht="15" customHeight="1" x14ac:dyDescent="0.25">
      <c r="A1909" s="1">
        <v>3</v>
      </c>
      <c r="B1909" s="1"/>
      <c r="C1909" t="s">
        <v>1712</v>
      </c>
      <c r="D1909" t="s">
        <v>1827</v>
      </c>
      <c r="E1909" t="s">
        <v>895</v>
      </c>
      <c r="F1909">
        <v>30</v>
      </c>
      <c r="H1909" t="s">
        <v>647</v>
      </c>
      <c r="I1909">
        <v>0</v>
      </c>
      <c r="J1909" t="s">
        <v>10</v>
      </c>
      <c r="K1909" t="str">
        <f t="shared" si="29"/>
        <v>UTENSILS K-SILANTIQUE ZARI</v>
      </c>
    </row>
    <row r="1910" spans="1:11" ht="15" customHeight="1" x14ac:dyDescent="0.25">
      <c r="A1910" s="1">
        <v>3</v>
      </c>
      <c r="B1910" s="1"/>
      <c r="C1910" t="s">
        <v>1712</v>
      </c>
      <c r="D1910" t="s">
        <v>1828</v>
      </c>
      <c r="E1910" t="s">
        <v>980</v>
      </c>
      <c r="F1910">
        <v>50</v>
      </c>
      <c r="H1910" t="s">
        <v>647</v>
      </c>
      <c r="I1910">
        <v>0</v>
      </c>
      <c r="J1910" t="s">
        <v>10</v>
      </c>
      <c r="K1910" t="str">
        <f t="shared" si="29"/>
        <v>UTENSILS K-SILBHATUKALI BHANDI</v>
      </c>
    </row>
    <row r="1911" spans="1:11" ht="15" customHeight="1" x14ac:dyDescent="0.25">
      <c r="A1911" s="1">
        <v>3</v>
      </c>
      <c r="B1911" s="1"/>
      <c r="C1911" t="s">
        <v>1712</v>
      </c>
      <c r="D1911" t="s">
        <v>1829</v>
      </c>
      <c r="E1911" t="s">
        <v>937</v>
      </c>
      <c r="F1911">
        <v>25</v>
      </c>
      <c r="H1911" t="s">
        <v>647</v>
      </c>
      <c r="I1911">
        <v>0</v>
      </c>
      <c r="J1911" t="s">
        <v>10</v>
      </c>
      <c r="K1911" t="str">
        <f t="shared" si="29"/>
        <v>UTENSILS K-SILBOWL FANCY</v>
      </c>
    </row>
    <row r="1912" spans="1:11" ht="15" customHeight="1" x14ac:dyDescent="0.25">
      <c r="A1912" s="1">
        <v>3</v>
      </c>
      <c r="B1912" s="1"/>
      <c r="C1912" t="s">
        <v>1712</v>
      </c>
      <c r="D1912" t="s">
        <v>484</v>
      </c>
      <c r="E1912" t="s">
        <v>895</v>
      </c>
      <c r="F1912">
        <v>30</v>
      </c>
      <c r="H1912" t="s">
        <v>647</v>
      </c>
      <c r="I1912">
        <v>0</v>
      </c>
      <c r="J1912" t="s">
        <v>10</v>
      </c>
      <c r="K1912" t="str">
        <f t="shared" si="29"/>
        <v>UTENSILS K-SILDRY FRUIT DABA</v>
      </c>
    </row>
    <row r="1913" spans="1:11" ht="15" customHeight="1" x14ac:dyDescent="0.25">
      <c r="A1913" s="1">
        <v>3</v>
      </c>
      <c r="B1913" s="1"/>
      <c r="C1913" t="s">
        <v>1712</v>
      </c>
      <c r="D1913" t="s">
        <v>1622</v>
      </c>
      <c r="E1913" t="s">
        <v>702</v>
      </c>
      <c r="F1913">
        <v>32</v>
      </c>
      <c r="H1913" t="s">
        <v>647</v>
      </c>
      <c r="I1913">
        <v>0</v>
      </c>
      <c r="J1913" t="s">
        <v>10</v>
      </c>
      <c r="K1913" t="str">
        <f t="shared" si="29"/>
        <v>UTENSILS K-SILFAN (JAIN BAJANA)</v>
      </c>
    </row>
    <row r="1914" spans="1:11" ht="15" customHeight="1" x14ac:dyDescent="0.25">
      <c r="A1914" s="1">
        <v>3</v>
      </c>
      <c r="B1914" s="1"/>
      <c r="C1914" t="s">
        <v>1712</v>
      </c>
      <c r="D1914" t="s">
        <v>1830</v>
      </c>
      <c r="E1914" t="s">
        <v>895</v>
      </c>
      <c r="F1914">
        <v>30</v>
      </c>
      <c r="H1914" t="s">
        <v>647</v>
      </c>
      <c r="I1914">
        <v>0</v>
      </c>
      <c r="J1914" t="s">
        <v>10</v>
      </c>
      <c r="K1914" t="str">
        <f t="shared" si="29"/>
        <v>UTENSILS K-SILGANESH LOTA</v>
      </c>
    </row>
    <row r="1915" spans="1:11" ht="15" customHeight="1" x14ac:dyDescent="0.25">
      <c r="A1915" s="1">
        <v>3</v>
      </c>
      <c r="B1915" s="1"/>
      <c r="C1915" t="s">
        <v>1712</v>
      </c>
      <c r="D1915" t="s">
        <v>1831</v>
      </c>
      <c r="E1915" t="s">
        <v>1107</v>
      </c>
      <c r="F1915">
        <v>22</v>
      </c>
      <c r="H1915" t="s">
        <v>647</v>
      </c>
      <c r="I1915">
        <v>0</v>
      </c>
      <c r="J1915" t="s">
        <v>10</v>
      </c>
      <c r="K1915" t="str">
        <f t="shared" si="29"/>
        <v>UTENSILS K-SILHAMMER BOWL</v>
      </c>
    </row>
    <row r="1916" spans="1:11" ht="15" customHeight="1" x14ac:dyDescent="0.25">
      <c r="A1916" s="1">
        <v>3</v>
      </c>
      <c r="B1916" s="1"/>
      <c r="C1916" t="s">
        <v>1712</v>
      </c>
      <c r="D1916" t="s">
        <v>1832</v>
      </c>
      <c r="E1916" t="s">
        <v>1107</v>
      </c>
      <c r="F1916">
        <v>22</v>
      </c>
      <c r="H1916" t="s">
        <v>647</v>
      </c>
      <c r="I1916">
        <v>0</v>
      </c>
      <c r="J1916" t="s">
        <v>10</v>
      </c>
      <c r="K1916" t="str">
        <f t="shared" si="29"/>
        <v>UTENSILS K-SILHAMMER JUG</v>
      </c>
    </row>
    <row r="1917" spans="1:11" ht="15" customHeight="1" x14ac:dyDescent="0.25">
      <c r="A1917" s="1">
        <v>3</v>
      </c>
      <c r="B1917" s="1"/>
      <c r="C1917" t="s">
        <v>1712</v>
      </c>
      <c r="D1917" t="s">
        <v>1833</v>
      </c>
      <c r="E1917" t="s">
        <v>1107</v>
      </c>
      <c r="F1917">
        <v>22</v>
      </c>
      <c r="H1917" t="s">
        <v>647</v>
      </c>
      <c r="I1917">
        <v>0</v>
      </c>
      <c r="J1917" t="s">
        <v>10</v>
      </c>
      <c r="K1917" t="str">
        <f t="shared" si="29"/>
        <v>UTENSILS K-SILHAMMRE THALI</v>
      </c>
    </row>
    <row r="1918" spans="1:11" ht="15" customHeight="1" x14ac:dyDescent="0.25">
      <c r="A1918" s="1">
        <v>3</v>
      </c>
      <c r="B1918" s="1"/>
      <c r="C1918" t="s">
        <v>1712</v>
      </c>
      <c r="D1918" t="s">
        <v>1834</v>
      </c>
      <c r="E1918" t="s">
        <v>895</v>
      </c>
      <c r="F1918">
        <v>30</v>
      </c>
      <c r="H1918" t="s">
        <v>647</v>
      </c>
      <c r="I1918">
        <v>0</v>
      </c>
      <c r="J1918" t="s">
        <v>10</v>
      </c>
      <c r="K1918" t="str">
        <f t="shared" si="29"/>
        <v>UTENSILS K-SILJUG SET NAXI</v>
      </c>
    </row>
    <row r="1919" spans="1:11" ht="15" customHeight="1" x14ac:dyDescent="0.25">
      <c r="A1919" s="1">
        <v>3</v>
      </c>
      <c r="B1919" s="1"/>
      <c r="C1919" t="s">
        <v>1712</v>
      </c>
      <c r="D1919" t="s">
        <v>1835</v>
      </c>
      <c r="E1919" t="s">
        <v>1107</v>
      </c>
      <c r="F1919">
        <v>22</v>
      </c>
      <c r="H1919" t="s">
        <v>647</v>
      </c>
      <c r="I1919">
        <v>0</v>
      </c>
      <c r="J1919" t="s">
        <v>10</v>
      </c>
      <c r="K1919" t="str">
        <f t="shared" si="29"/>
        <v>UTENSILS K-SILPANCHAPATRA</v>
      </c>
    </row>
    <row r="1920" spans="1:11" ht="15" customHeight="1" x14ac:dyDescent="0.25">
      <c r="A1920" s="1">
        <v>2</v>
      </c>
      <c r="B1920" s="1"/>
      <c r="C1920" t="s">
        <v>387</v>
      </c>
      <c r="D1920" t="s">
        <v>1836</v>
      </c>
      <c r="E1920" t="s">
        <v>1049</v>
      </c>
      <c r="F1920">
        <v>10</v>
      </c>
      <c r="H1920" t="s">
        <v>647</v>
      </c>
      <c r="I1920">
        <v>0</v>
      </c>
      <c r="J1920" t="s">
        <v>10</v>
      </c>
      <c r="K1920" t="str">
        <f t="shared" si="29"/>
        <v>UTENSILS SET-SILGLASS CHIKOO</v>
      </c>
    </row>
    <row r="1921" spans="1:11" ht="15" customHeight="1" x14ac:dyDescent="0.25">
      <c r="A1921" s="1">
        <v>2</v>
      </c>
      <c r="B1921" s="1"/>
      <c r="C1921" t="s">
        <v>387</v>
      </c>
      <c r="D1921" t="s">
        <v>390</v>
      </c>
      <c r="E1921" t="s">
        <v>1049</v>
      </c>
      <c r="F1921">
        <v>10</v>
      </c>
      <c r="H1921" t="s">
        <v>647</v>
      </c>
      <c r="I1921">
        <v>0</v>
      </c>
      <c r="J1921" t="s">
        <v>10</v>
      </c>
      <c r="K1921" t="str">
        <f t="shared" si="29"/>
        <v>UTENSILS SET-SILGLASS CHIKOO (2PCS)</v>
      </c>
    </row>
    <row r="1922" spans="1:11" ht="15" customHeight="1" x14ac:dyDescent="0.25">
      <c r="A1922" s="1">
        <v>2</v>
      </c>
      <c r="B1922" s="1"/>
      <c r="C1922" t="s">
        <v>387</v>
      </c>
      <c r="D1922" t="s">
        <v>388</v>
      </c>
      <c r="E1922" t="s">
        <v>1049</v>
      </c>
      <c r="F1922">
        <v>10</v>
      </c>
      <c r="H1922" t="s">
        <v>647</v>
      </c>
      <c r="I1922">
        <v>0</v>
      </c>
      <c r="J1922" t="s">
        <v>10</v>
      </c>
      <c r="K1922" t="str">
        <f t="shared" si="29"/>
        <v>UTENSILS SET-SILGLASS CHIKOO (6PCS)</v>
      </c>
    </row>
    <row r="1923" spans="1:11" ht="15" customHeight="1" x14ac:dyDescent="0.25">
      <c r="A1923" s="1">
        <v>2</v>
      </c>
      <c r="B1923" s="1"/>
      <c r="C1923" t="s">
        <v>387</v>
      </c>
      <c r="D1923" t="s">
        <v>391</v>
      </c>
      <c r="E1923" t="s">
        <v>1049</v>
      </c>
      <c r="F1923">
        <v>10</v>
      </c>
      <c r="H1923" t="s">
        <v>647</v>
      </c>
      <c r="I1923">
        <v>0</v>
      </c>
      <c r="J1923" t="s">
        <v>10</v>
      </c>
      <c r="K1923" t="str">
        <f t="shared" si="29"/>
        <v>UTENSILS SET-SILGLASS RASANA (2PCS)</v>
      </c>
    </row>
    <row r="1924" spans="1:11" ht="15" customHeight="1" x14ac:dyDescent="0.25">
      <c r="A1924" s="1">
        <v>2</v>
      </c>
      <c r="B1924" s="1"/>
      <c r="C1924" t="s">
        <v>387</v>
      </c>
      <c r="D1924" t="s">
        <v>397</v>
      </c>
      <c r="E1924" t="s">
        <v>1049</v>
      </c>
      <c r="F1924">
        <v>10</v>
      </c>
      <c r="H1924" t="s">
        <v>647</v>
      </c>
      <c r="I1924">
        <v>0</v>
      </c>
      <c r="J1924" t="s">
        <v>10</v>
      </c>
      <c r="K1924" t="str">
        <f t="shared" si="29"/>
        <v>UTENSILS SET-SILGLASS-MILK SHAKE (2PCS)</v>
      </c>
    </row>
    <row r="1925" spans="1:11" ht="15" customHeight="1" x14ac:dyDescent="0.25">
      <c r="A1925" s="1">
        <v>2</v>
      </c>
      <c r="B1925" s="1"/>
      <c r="C1925" t="s">
        <v>387</v>
      </c>
      <c r="D1925" t="s">
        <v>389</v>
      </c>
      <c r="E1925" t="s">
        <v>1049</v>
      </c>
      <c r="F1925">
        <v>10</v>
      </c>
      <c r="H1925" t="s">
        <v>647</v>
      </c>
      <c r="I1925">
        <v>0</v>
      </c>
      <c r="J1925" t="s">
        <v>10</v>
      </c>
      <c r="K1925" t="str">
        <f t="shared" si="29"/>
        <v>UTENSILS SET-SILGLASS-MILK SHAKE (6PCS)</v>
      </c>
    </row>
    <row r="1926" spans="1:11" ht="15" customHeight="1" x14ac:dyDescent="0.25">
      <c r="A1926" s="1">
        <v>2</v>
      </c>
      <c r="B1926" s="1"/>
      <c r="C1926" t="s">
        <v>387</v>
      </c>
      <c r="D1926" t="s">
        <v>1837</v>
      </c>
      <c r="E1926" t="s">
        <v>1049</v>
      </c>
      <c r="F1926">
        <v>10</v>
      </c>
      <c r="H1926" t="s">
        <v>647</v>
      </c>
      <c r="I1926">
        <v>0</v>
      </c>
      <c r="J1926" t="s">
        <v>10</v>
      </c>
      <c r="K1926" t="str">
        <f t="shared" si="29"/>
        <v>UTENSILS SET-SILTHALI-RAJKAMAL</v>
      </c>
    </row>
    <row r="1927" spans="1:11" ht="15" customHeight="1" x14ac:dyDescent="0.25">
      <c r="A1927" s="1">
        <v>2</v>
      </c>
      <c r="B1927" s="1"/>
      <c r="C1927" t="s">
        <v>387</v>
      </c>
      <c r="D1927" t="s">
        <v>398</v>
      </c>
      <c r="E1927" t="s">
        <v>1049</v>
      </c>
      <c r="F1927">
        <v>10</v>
      </c>
      <c r="H1927" t="s">
        <v>647</v>
      </c>
      <c r="I1927">
        <v>0</v>
      </c>
      <c r="J1927" t="s">
        <v>10</v>
      </c>
      <c r="K1927" t="str">
        <f t="shared" si="29"/>
        <v>UTENSILS SET-SILVATI BOWL (2 PCS)</v>
      </c>
    </row>
    <row r="1928" spans="1:11" ht="15" customHeight="1" x14ac:dyDescent="0.25">
      <c r="A1928" s="1">
        <v>2</v>
      </c>
      <c r="B1928" s="1"/>
      <c r="C1928" t="s">
        <v>387</v>
      </c>
      <c r="D1928" t="s">
        <v>392</v>
      </c>
      <c r="E1928" t="s">
        <v>1049</v>
      </c>
      <c r="F1928">
        <v>10</v>
      </c>
      <c r="H1928" t="s">
        <v>647</v>
      </c>
      <c r="I1928">
        <v>0</v>
      </c>
      <c r="J1928" t="s">
        <v>10</v>
      </c>
      <c r="K1928" t="str">
        <f t="shared" si="29"/>
        <v>UTENSILS SET-SILVATI BOWL (6 PCS)</v>
      </c>
    </row>
    <row r="1929" spans="1:11" ht="15" customHeight="1" x14ac:dyDescent="0.25">
      <c r="A1929" s="1">
        <v>2</v>
      </c>
      <c r="B1929" s="1"/>
      <c r="C1929" t="s">
        <v>387</v>
      </c>
      <c r="D1929" t="s">
        <v>399</v>
      </c>
      <c r="E1929" t="s">
        <v>1049</v>
      </c>
      <c r="F1929">
        <v>10</v>
      </c>
      <c r="H1929" t="s">
        <v>647</v>
      </c>
      <c r="I1929">
        <v>0</v>
      </c>
      <c r="J1929" t="s">
        <v>10</v>
      </c>
      <c r="K1929" t="str">
        <f t="shared" ref="K1929:K1992" si="30">C1929&amp;D1929</f>
        <v>UTENSILS SET-SILVATI GOTH MAT (2 PCS)</v>
      </c>
    </row>
    <row r="1930" spans="1:11" ht="15" customHeight="1" x14ac:dyDescent="0.25">
      <c r="A1930" s="1">
        <v>2</v>
      </c>
      <c r="B1930" s="1"/>
      <c r="C1930" t="s">
        <v>387</v>
      </c>
      <c r="D1930" t="s">
        <v>393</v>
      </c>
      <c r="E1930" t="s">
        <v>1049</v>
      </c>
      <c r="F1930">
        <v>10</v>
      </c>
      <c r="H1930" t="s">
        <v>647</v>
      </c>
      <c r="I1930">
        <v>0</v>
      </c>
      <c r="J1930" t="s">
        <v>10</v>
      </c>
      <c r="K1930" t="str">
        <f t="shared" si="30"/>
        <v>UTENSILS SET-SILVATI GOTH MAT (6 PCS)</v>
      </c>
    </row>
    <row r="1931" spans="1:11" ht="15" customHeight="1" x14ac:dyDescent="0.25">
      <c r="A1931" s="1">
        <v>2</v>
      </c>
      <c r="B1931" s="1"/>
      <c r="C1931" t="s">
        <v>387</v>
      </c>
      <c r="D1931" t="s">
        <v>396</v>
      </c>
      <c r="E1931" t="s">
        <v>1049</v>
      </c>
      <c r="F1931">
        <v>10</v>
      </c>
      <c r="H1931" t="s">
        <v>647</v>
      </c>
      <c r="I1931">
        <v>0</v>
      </c>
      <c r="J1931" t="s">
        <v>10</v>
      </c>
      <c r="K1931" t="str">
        <f t="shared" si="30"/>
        <v>UTENSILS SET-SILVATI KATH (2PCS)</v>
      </c>
    </row>
    <row r="1932" spans="1:11" ht="15" customHeight="1" x14ac:dyDescent="0.25">
      <c r="A1932" s="1">
        <v>2</v>
      </c>
      <c r="B1932" s="1"/>
      <c r="C1932" t="s">
        <v>387</v>
      </c>
      <c r="D1932" t="s">
        <v>394</v>
      </c>
      <c r="E1932" t="s">
        <v>1049</v>
      </c>
      <c r="F1932">
        <v>10</v>
      </c>
      <c r="H1932" t="s">
        <v>647</v>
      </c>
      <c r="I1932">
        <v>0</v>
      </c>
      <c r="J1932" t="s">
        <v>10</v>
      </c>
      <c r="K1932" t="str">
        <f t="shared" si="30"/>
        <v>UTENSILS SET-SILVATI KATH (6 PCS)</v>
      </c>
    </row>
    <row r="1933" spans="1:11" ht="15" customHeight="1" x14ac:dyDescent="0.25">
      <c r="A1933" s="1">
        <v>2</v>
      </c>
      <c r="B1933" s="1"/>
      <c r="C1933" t="s">
        <v>387</v>
      </c>
      <c r="D1933" t="s">
        <v>395</v>
      </c>
      <c r="E1933" t="s">
        <v>1049</v>
      </c>
      <c r="F1933">
        <v>10</v>
      </c>
      <c r="H1933" t="s">
        <v>647</v>
      </c>
      <c r="I1933">
        <v>0</v>
      </c>
      <c r="J1933" t="s">
        <v>10</v>
      </c>
      <c r="K1933" t="str">
        <f t="shared" si="30"/>
        <v>UTENSILS SET-SILVATI PLAIN (2 PCS)</v>
      </c>
    </row>
    <row r="1934" spans="1:11" ht="15" customHeight="1" x14ac:dyDescent="0.25">
      <c r="A1934" s="1">
        <v>2</v>
      </c>
      <c r="B1934" s="1"/>
      <c r="C1934" t="s">
        <v>387</v>
      </c>
      <c r="D1934" t="s">
        <v>400</v>
      </c>
      <c r="E1934" t="s">
        <v>1049</v>
      </c>
      <c r="F1934">
        <v>10</v>
      </c>
      <c r="H1934" t="s">
        <v>647</v>
      </c>
      <c r="I1934">
        <v>0</v>
      </c>
      <c r="J1934" t="s">
        <v>10</v>
      </c>
      <c r="K1934" t="str">
        <f t="shared" si="30"/>
        <v>UTENSILS SET-SILVATI-BOWL (2PCS)</v>
      </c>
    </row>
    <row r="1935" spans="1:11" ht="15" customHeight="1" x14ac:dyDescent="0.25">
      <c r="A1935" s="1">
        <v>2</v>
      </c>
      <c r="B1935" s="1"/>
      <c r="C1935" t="s">
        <v>387</v>
      </c>
      <c r="D1935" t="s">
        <v>1839</v>
      </c>
      <c r="E1935" t="s">
        <v>1049</v>
      </c>
      <c r="F1935">
        <v>10</v>
      </c>
      <c r="H1935" t="s">
        <v>647</v>
      </c>
      <c r="I1935">
        <v>0</v>
      </c>
      <c r="J1935" t="s">
        <v>10</v>
      </c>
      <c r="K1935" t="str">
        <f t="shared" si="30"/>
        <v>UTENSILS SET-SILVATI-GOTH MAT (2PCS)</v>
      </c>
    </row>
    <row r="1936" spans="1:11" ht="15" customHeight="1" x14ac:dyDescent="0.25">
      <c r="A1936" s="1">
        <v>2</v>
      </c>
      <c r="B1936" s="1"/>
      <c r="C1936" t="s">
        <v>401</v>
      </c>
      <c r="D1936" t="s">
        <v>1840</v>
      </c>
      <c r="E1936" t="s">
        <v>657</v>
      </c>
      <c r="F1936">
        <v>9</v>
      </c>
      <c r="H1936" t="s">
        <v>647</v>
      </c>
      <c r="I1936">
        <v>0</v>
      </c>
      <c r="J1936" t="s">
        <v>10</v>
      </c>
      <c r="K1936" t="str">
        <f t="shared" si="30"/>
        <v>UTENSILS(SZ)-SILCHAINA DISH</v>
      </c>
    </row>
    <row r="1937" spans="1:11" ht="15" customHeight="1" x14ac:dyDescent="0.25">
      <c r="A1937" s="1">
        <v>2</v>
      </c>
      <c r="B1937" s="1"/>
      <c r="C1937" t="s">
        <v>401</v>
      </c>
      <c r="D1937" t="s">
        <v>1841</v>
      </c>
      <c r="E1937" t="s">
        <v>1838</v>
      </c>
      <c r="F1937">
        <v>11</v>
      </c>
      <c r="H1937" t="s">
        <v>647</v>
      </c>
      <c r="I1937">
        <v>0</v>
      </c>
      <c r="J1937" t="s">
        <v>10</v>
      </c>
      <c r="K1937" t="str">
        <f t="shared" si="30"/>
        <v>UTENSILS(SZ)-SILDISH</v>
      </c>
    </row>
    <row r="1938" spans="1:11" ht="15" customHeight="1" x14ac:dyDescent="0.25">
      <c r="A1938" s="1">
        <v>3</v>
      </c>
      <c r="B1938" s="1"/>
      <c r="C1938" t="s">
        <v>401</v>
      </c>
      <c r="D1938" t="s">
        <v>1842</v>
      </c>
      <c r="E1938" t="s">
        <v>898</v>
      </c>
      <c r="F1938">
        <v>26</v>
      </c>
      <c r="H1938" t="s">
        <v>647</v>
      </c>
      <c r="I1938">
        <v>0</v>
      </c>
      <c r="J1938" t="s">
        <v>10</v>
      </c>
      <c r="K1938" t="str">
        <f t="shared" si="30"/>
        <v>UTENSILS(SZ)-SILDISH-DELHI</v>
      </c>
    </row>
    <row r="1939" spans="1:11" ht="15" customHeight="1" x14ac:dyDescent="0.25">
      <c r="A1939" s="1">
        <v>3</v>
      </c>
      <c r="B1939" s="1"/>
      <c r="C1939" t="s">
        <v>401</v>
      </c>
      <c r="D1939" t="s">
        <v>1783</v>
      </c>
      <c r="E1939" t="s">
        <v>895</v>
      </c>
      <c r="F1939">
        <v>30</v>
      </c>
      <c r="H1939" t="s">
        <v>647</v>
      </c>
      <c r="I1939">
        <v>0</v>
      </c>
      <c r="J1939" t="s">
        <v>10</v>
      </c>
      <c r="K1939" t="str">
        <f t="shared" si="30"/>
        <v>UTENSILS(SZ)-SILPITIKA</v>
      </c>
    </row>
    <row r="1940" spans="1:11" ht="15" customHeight="1" x14ac:dyDescent="0.25">
      <c r="A1940" s="1">
        <v>3</v>
      </c>
      <c r="B1940" s="1"/>
      <c r="C1940" t="s">
        <v>401</v>
      </c>
      <c r="D1940" t="s">
        <v>1648</v>
      </c>
      <c r="E1940" t="s">
        <v>654</v>
      </c>
      <c r="F1940">
        <v>35</v>
      </c>
      <c r="H1940" t="s">
        <v>647</v>
      </c>
      <c r="I1940">
        <v>0</v>
      </c>
      <c r="J1940" t="s">
        <v>10</v>
      </c>
      <c r="K1940" t="str">
        <f t="shared" si="30"/>
        <v>UTENSILS(SZ)-SILPOOJA THALI SET</v>
      </c>
    </row>
    <row r="1941" spans="1:11" ht="15" customHeight="1" x14ac:dyDescent="0.25">
      <c r="A1941" s="1">
        <v>3</v>
      </c>
      <c r="B1941" s="1"/>
      <c r="C1941" t="s">
        <v>401</v>
      </c>
      <c r="D1941" t="s">
        <v>1843</v>
      </c>
      <c r="E1941" t="s">
        <v>895</v>
      </c>
      <c r="F1941">
        <v>30</v>
      </c>
      <c r="H1941" t="s">
        <v>647</v>
      </c>
      <c r="I1941">
        <v>0</v>
      </c>
      <c r="J1941" t="s">
        <v>10</v>
      </c>
      <c r="K1941" t="str">
        <f t="shared" si="30"/>
        <v>UTENSILS(SZ)-SILPuri-Bhaji Plate</v>
      </c>
    </row>
    <row r="1942" spans="1:11" ht="15" customHeight="1" x14ac:dyDescent="0.25">
      <c r="A1942" s="1">
        <v>2</v>
      </c>
      <c r="B1942" s="1"/>
      <c r="C1942" t="s">
        <v>401</v>
      </c>
      <c r="D1942" t="s">
        <v>1844</v>
      </c>
      <c r="E1942" t="s">
        <v>657</v>
      </c>
      <c r="F1942">
        <v>9</v>
      </c>
      <c r="H1942" t="s">
        <v>647</v>
      </c>
      <c r="I1942">
        <v>0</v>
      </c>
      <c r="J1942" t="s">
        <v>10</v>
      </c>
      <c r="K1942" t="str">
        <f t="shared" si="30"/>
        <v>UTENSILS(SZ)-SILTAAT - OTHER</v>
      </c>
    </row>
    <row r="1943" spans="1:11" ht="15" customHeight="1" x14ac:dyDescent="0.25">
      <c r="A1943" s="1">
        <v>2</v>
      </c>
      <c r="B1943" s="1"/>
      <c r="C1943" t="s">
        <v>401</v>
      </c>
      <c r="D1943" t="s">
        <v>402</v>
      </c>
      <c r="E1943" t="s">
        <v>657</v>
      </c>
      <c r="F1943">
        <v>9</v>
      </c>
      <c r="H1943" t="s">
        <v>647</v>
      </c>
      <c r="I1943">
        <v>0</v>
      </c>
      <c r="J1943" t="s">
        <v>10</v>
      </c>
      <c r="K1943" t="str">
        <f t="shared" si="30"/>
        <v>UTENSILS(SZ)-SILTAAT - PLAIN</v>
      </c>
    </row>
    <row r="1944" spans="1:11" ht="15" customHeight="1" x14ac:dyDescent="0.25">
      <c r="A1944" s="1">
        <v>2</v>
      </c>
      <c r="B1944" s="1"/>
      <c r="C1944" t="s">
        <v>401</v>
      </c>
      <c r="D1944" t="s">
        <v>403</v>
      </c>
      <c r="E1944" t="s">
        <v>657</v>
      </c>
      <c r="F1944">
        <v>9</v>
      </c>
      <c r="H1944" t="s">
        <v>647</v>
      </c>
      <c r="I1944">
        <v>0</v>
      </c>
      <c r="J1944" t="s">
        <v>10</v>
      </c>
      <c r="K1944" t="str">
        <f t="shared" si="30"/>
        <v>UTENSILS(SZ)-SILTAMHAN - MAT</v>
      </c>
    </row>
    <row r="1945" spans="1:11" ht="15" customHeight="1" x14ac:dyDescent="0.25">
      <c r="A1945" s="1">
        <v>3</v>
      </c>
      <c r="B1945" s="1"/>
      <c r="C1945" t="s">
        <v>401</v>
      </c>
      <c r="D1945" t="s">
        <v>404</v>
      </c>
      <c r="E1945" t="s">
        <v>1236</v>
      </c>
      <c r="F1945">
        <v>13</v>
      </c>
      <c r="H1945" t="s">
        <v>647</v>
      </c>
      <c r="I1945">
        <v>0</v>
      </c>
      <c r="J1945" t="s">
        <v>10</v>
      </c>
      <c r="K1945" t="str">
        <f t="shared" si="30"/>
        <v>UTENSILS(SZ)-SILTAMHAN - NAKSHI</v>
      </c>
    </row>
    <row r="1946" spans="1:11" ht="15" customHeight="1" x14ac:dyDescent="0.25">
      <c r="A1946" s="1">
        <v>2</v>
      </c>
      <c r="B1946" s="1"/>
      <c r="C1946" t="s">
        <v>401</v>
      </c>
      <c r="D1946" t="s">
        <v>405</v>
      </c>
      <c r="E1946" t="s">
        <v>657</v>
      </c>
      <c r="F1946">
        <v>9</v>
      </c>
      <c r="H1946" t="s">
        <v>647</v>
      </c>
      <c r="I1946">
        <v>0</v>
      </c>
      <c r="J1946" t="s">
        <v>10</v>
      </c>
      <c r="K1946" t="str">
        <f t="shared" si="30"/>
        <v>UTENSILS(SZ)-SILTAMHAN-PLAIN</v>
      </c>
    </row>
    <row r="1947" spans="1:11" ht="15" customHeight="1" x14ac:dyDescent="0.25">
      <c r="A1947" s="1">
        <v>2</v>
      </c>
      <c r="B1947" s="1"/>
      <c r="C1947" t="s">
        <v>401</v>
      </c>
      <c r="D1947" t="s">
        <v>406</v>
      </c>
      <c r="E1947" t="s">
        <v>657</v>
      </c>
      <c r="F1947">
        <v>9</v>
      </c>
      <c r="H1947" t="s">
        <v>647</v>
      </c>
      <c r="I1947">
        <v>0</v>
      </c>
      <c r="J1947" t="s">
        <v>10</v>
      </c>
      <c r="K1947" t="str">
        <f t="shared" si="30"/>
        <v>UTENSILS(SZ)-SILTHALI-GUJARATHI GOTH MAT</v>
      </c>
    </row>
    <row r="1948" spans="1:11" ht="15" customHeight="1" x14ac:dyDescent="0.25">
      <c r="A1948" s="1">
        <v>2</v>
      </c>
      <c r="B1948" s="1"/>
      <c r="C1948" t="s">
        <v>401</v>
      </c>
      <c r="D1948" t="s">
        <v>407</v>
      </c>
      <c r="E1948" t="s">
        <v>657</v>
      </c>
      <c r="F1948">
        <v>9</v>
      </c>
      <c r="H1948" t="s">
        <v>647</v>
      </c>
      <c r="I1948">
        <v>0</v>
      </c>
      <c r="J1948" t="s">
        <v>10</v>
      </c>
      <c r="K1948" t="str">
        <f t="shared" si="30"/>
        <v>UTENSILS(SZ)-SILTHALI-GUJRATHI</v>
      </c>
    </row>
    <row r="1949" spans="1:11" ht="15" customHeight="1" x14ac:dyDescent="0.25">
      <c r="A1949" s="1">
        <v>2</v>
      </c>
      <c r="B1949" s="1"/>
      <c r="C1949" t="s">
        <v>401</v>
      </c>
      <c r="D1949" t="s">
        <v>408</v>
      </c>
      <c r="E1949" t="s">
        <v>657</v>
      </c>
      <c r="F1949">
        <v>9</v>
      </c>
      <c r="H1949" t="s">
        <v>647</v>
      </c>
      <c r="I1949">
        <v>0</v>
      </c>
      <c r="J1949" t="s">
        <v>10</v>
      </c>
      <c r="K1949" t="str">
        <f t="shared" si="30"/>
        <v>UTENSILS(SZ)-SILTHALI-NEW PATTERN</v>
      </c>
    </row>
    <row r="1950" spans="1:11" ht="15" customHeight="1" x14ac:dyDescent="0.25">
      <c r="A1950" s="1">
        <v>2</v>
      </c>
      <c r="B1950" s="1"/>
      <c r="C1950" t="s">
        <v>401</v>
      </c>
      <c r="D1950" t="s">
        <v>1845</v>
      </c>
      <c r="E1950" t="s">
        <v>657</v>
      </c>
      <c r="F1950">
        <v>9</v>
      </c>
      <c r="H1950" t="s">
        <v>647</v>
      </c>
      <c r="I1950">
        <v>0</v>
      </c>
      <c r="J1950" t="s">
        <v>10</v>
      </c>
      <c r="K1950" t="str">
        <f t="shared" si="30"/>
        <v>UTENSILS(SZ)-SILTHALI-OTHER</v>
      </c>
    </row>
    <row r="1951" spans="1:11" ht="15" customHeight="1" x14ac:dyDescent="0.25">
      <c r="A1951" s="1">
        <v>2</v>
      </c>
      <c r="B1951" s="1"/>
      <c r="C1951" t="s">
        <v>401</v>
      </c>
      <c r="D1951" t="s">
        <v>1837</v>
      </c>
      <c r="E1951" t="s">
        <v>657</v>
      </c>
      <c r="F1951">
        <v>9</v>
      </c>
      <c r="H1951" t="s">
        <v>647</v>
      </c>
      <c r="I1951">
        <v>0</v>
      </c>
      <c r="J1951" t="s">
        <v>10</v>
      </c>
      <c r="K1951" t="str">
        <f t="shared" si="30"/>
        <v>UTENSILS(SZ)-SILTHALI-RAJKAMAL</v>
      </c>
    </row>
    <row r="1952" spans="1:11" ht="15" customHeight="1" x14ac:dyDescent="0.25">
      <c r="A1952" s="1">
        <v>3</v>
      </c>
      <c r="B1952" s="1"/>
      <c r="C1952" t="s">
        <v>401</v>
      </c>
      <c r="D1952" t="s">
        <v>1846</v>
      </c>
      <c r="E1952" t="s">
        <v>685</v>
      </c>
      <c r="F1952">
        <v>40</v>
      </c>
      <c r="H1952" t="s">
        <v>647</v>
      </c>
      <c r="I1952">
        <v>0</v>
      </c>
      <c r="J1952" t="s">
        <v>10</v>
      </c>
      <c r="K1952" t="str">
        <f t="shared" si="30"/>
        <v>UTENSILS(SZ)-SILTRAY-ANTIQUE</v>
      </c>
    </row>
    <row r="1953" spans="1:11" ht="15" customHeight="1" x14ac:dyDescent="0.25">
      <c r="A1953" s="1">
        <v>3</v>
      </c>
      <c r="B1953" s="1"/>
      <c r="C1953" t="s">
        <v>401</v>
      </c>
      <c r="D1953" t="s">
        <v>1847</v>
      </c>
      <c r="E1953" t="s">
        <v>937</v>
      </c>
      <c r="F1953">
        <v>25</v>
      </c>
      <c r="H1953" t="s">
        <v>647</v>
      </c>
      <c r="I1953">
        <v>0</v>
      </c>
      <c r="J1953" t="s">
        <v>10</v>
      </c>
      <c r="K1953" t="str">
        <f t="shared" si="30"/>
        <v>UTENSILS(SZ)-SILTRAY-DELHI</v>
      </c>
    </row>
    <row r="1954" spans="1:11" ht="15" customHeight="1" x14ac:dyDescent="0.25">
      <c r="A1954" s="1">
        <v>3</v>
      </c>
      <c r="B1954" s="1"/>
      <c r="C1954" t="s">
        <v>164</v>
      </c>
      <c r="D1954" t="s">
        <v>815</v>
      </c>
      <c r="E1954" t="s">
        <v>895</v>
      </c>
      <c r="F1954">
        <v>30</v>
      </c>
      <c r="H1954" t="s">
        <v>647</v>
      </c>
      <c r="I1954">
        <v>0</v>
      </c>
      <c r="J1954" t="s">
        <v>10</v>
      </c>
      <c r="K1954" t="str">
        <f t="shared" si="30"/>
        <v>UTENSILS-SILAbhishek Patra</v>
      </c>
    </row>
    <row r="1955" spans="1:11" ht="15" customHeight="1" x14ac:dyDescent="0.25">
      <c r="A1955" s="1">
        <v>3</v>
      </c>
      <c r="B1955" s="1"/>
      <c r="C1955" t="s">
        <v>164</v>
      </c>
      <c r="D1955" t="s">
        <v>409</v>
      </c>
      <c r="E1955" t="s">
        <v>895</v>
      </c>
      <c r="F1955">
        <v>30</v>
      </c>
      <c r="H1955" t="s">
        <v>647</v>
      </c>
      <c r="I1955">
        <v>0</v>
      </c>
      <c r="J1955" t="s">
        <v>10</v>
      </c>
      <c r="K1955" t="str">
        <f t="shared" si="30"/>
        <v>UTENSILS-SILBaby Dinner Set</v>
      </c>
    </row>
    <row r="1956" spans="1:11" ht="15" customHeight="1" x14ac:dyDescent="0.25">
      <c r="A1956" s="1">
        <v>3</v>
      </c>
      <c r="B1956" s="1"/>
      <c r="C1956" t="s">
        <v>164</v>
      </c>
      <c r="D1956" t="s">
        <v>411</v>
      </c>
      <c r="E1956" t="s">
        <v>898</v>
      </c>
      <c r="F1956">
        <v>26</v>
      </c>
      <c r="H1956" t="s">
        <v>647</v>
      </c>
      <c r="I1956">
        <v>0</v>
      </c>
      <c r="J1956" t="s">
        <v>10</v>
      </c>
      <c r="K1956" t="str">
        <f t="shared" si="30"/>
        <v>UTENSILS-SILBaby Glass</v>
      </c>
    </row>
    <row r="1957" spans="1:11" ht="15" customHeight="1" x14ac:dyDescent="0.25">
      <c r="A1957" s="1">
        <v>3</v>
      </c>
      <c r="B1957" s="1"/>
      <c r="C1957" t="s">
        <v>164</v>
      </c>
      <c r="D1957" t="s">
        <v>1848</v>
      </c>
      <c r="E1957" t="s">
        <v>877</v>
      </c>
      <c r="F1957">
        <v>33</v>
      </c>
      <c r="H1957" t="s">
        <v>647</v>
      </c>
      <c r="I1957">
        <v>0</v>
      </c>
      <c r="J1957" t="s">
        <v>10</v>
      </c>
      <c r="K1957" t="str">
        <f t="shared" si="30"/>
        <v>UTENSILS-SILBADALI</v>
      </c>
    </row>
    <row r="1958" spans="1:11" ht="15" customHeight="1" x14ac:dyDescent="0.25">
      <c r="A1958" s="1">
        <v>3</v>
      </c>
      <c r="B1958" s="1"/>
      <c r="C1958" t="s">
        <v>164</v>
      </c>
      <c r="D1958" t="s">
        <v>1849</v>
      </c>
      <c r="E1958" t="s">
        <v>720</v>
      </c>
      <c r="F1958">
        <v>45</v>
      </c>
      <c r="H1958" t="s">
        <v>647</v>
      </c>
      <c r="I1958">
        <v>0</v>
      </c>
      <c r="J1958" t="s">
        <v>10</v>
      </c>
      <c r="K1958" t="str">
        <f t="shared" si="30"/>
        <v>UTENSILS-SILBASHI</v>
      </c>
    </row>
    <row r="1959" spans="1:11" ht="15" customHeight="1" x14ac:dyDescent="0.25">
      <c r="A1959" s="1">
        <v>2</v>
      </c>
      <c r="B1959" s="1"/>
      <c r="C1959" t="s">
        <v>164</v>
      </c>
      <c r="D1959" t="s">
        <v>1065</v>
      </c>
      <c r="E1959" t="s">
        <v>1236</v>
      </c>
      <c r="F1959">
        <v>13</v>
      </c>
      <c r="H1959" t="s">
        <v>647</v>
      </c>
      <c r="I1959">
        <v>0</v>
      </c>
      <c r="J1959" t="s">
        <v>10</v>
      </c>
      <c r="K1959" t="str">
        <f t="shared" si="30"/>
        <v>UTENSILS-SILBHAJI DABA</v>
      </c>
    </row>
    <row r="1960" spans="1:11" ht="15" customHeight="1" x14ac:dyDescent="0.25">
      <c r="A1960" s="1">
        <v>3</v>
      </c>
      <c r="B1960" s="1"/>
      <c r="C1960" t="s">
        <v>164</v>
      </c>
      <c r="D1960" t="s">
        <v>1850</v>
      </c>
      <c r="E1960" t="s">
        <v>980</v>
      </c>
      <c r="F1960">
        <v>50</v>
      </c>
      <c r="H1960" t="s">
        <v>647</v>
      </c>
      <c r="I1960">
        <v>0</v>
      </c>
      <c r="J1960" t="s">
        <v>10</v>
      </c>
      <c r="K1960" t="str">
        <f t="shared" si="30"/>
        <v>UTENSILS-SILBottle</v>
      </c>
    </row>
    <row r="1961" spans="1:11" ht="15" customHeight="1" x14ac:dyDescent="0.25">
      <c r="A1961" s="1">
        <v>5</v>
      </c>
      <c r="B1961" s="1"/>
      <c r="C1961" t="s">
        <v>164</v>
      </c>
      <c r="D1961" t="s">
        <v>1851</v>
      </c>
      <c r="E1961" t="s">
        <v>702</v>
      </c>
      <c r="F1961">
        <v>32</v>
      </c>
      <c r="H1961" t="s">
        <v>647</v>
      </c>
      <c r="I1961">
        <v>0</v>
      </c>
      <c r="J1961" t="s">
        <v>10</v>
      </c>
      <c r="K1961" t="str">
        <f t="shared" si="30"/>
        <v>UTENSILS-SILBowl Stand</v>
      </c>
    </row>
    <row r="1962" spans="1:11" ht="15" customHeight="1" x14ac:dyDescent="0.25">
      <c r="A1962" s="1">
        <v>5</v>
      </c>
      <c r="B1962" s="1"/>
      <c r="C1962" t="s">
        <v>164</v>
      </c>
      <c r="D1962" t="s">
        <v>165</v>
      </c>
      <c r="E1962" t="s">
        <v>702</v>
      </c>
      <c r="F1962">
        <v>32</v>
      </c>
      <c r="H1962" t="s">
        <v>647</v>
      </c>
      <c r="I1962">
        <v>0</v>
      </c>
      <c r="J1962" t="s">
        <v>10</v>
      </c>
      <c r="K1962" t="str">
        <f t="shared" si="30"/>
        <v>UTENSILS-SILBowl-Biding</v>
      </c>
    </row>
    <row r="1963" spans="1:11" ht="15" customHeight="1" x14ac:dyDescent="0.25">
      <c r="A1963" s="1">
        <v>5</v>
      </c>
      <c r="B1963" s="1"/>
      <c r="C1963" t="s">
        <v>164</v>
      </c>
      <c r="D1963" t="s">
        <v>564</v>
      </c>
      <c r="E1963" t="s">
        <v>702</v>
      </c>
      <c r="F1963">
        <v>32</v>
      </c>
      <c r="H1963" t="s">
        <v>647</v>
      </c>
      <c r="I1963">
        <v>0</v>
      </c>
      <c r="J1963" t="s">
        <v>10</v>
      </c>
      <c r="K1963" t="str">
        <f t="shared" si="30"/>
        <v>UTENSILS-SILBowl-Fancy</v>
      </c>
    </row>
    <row r="1964" spans="1:11" ht="15" customHeight="1" x14ac:dyDescent="0.25">
      <c r="A1964" s="1">
        <v>5</v>
      </c>
      <c r="B1964" s="1"/>
      <c r="C1964" t="s">
        <v>164</v>
      </c>
      <c r="D1964" t="s">
        <v>1852</v>
      </c>
      <c r="E1964" t="s">
        <v>702</v>
      </c>
      <c r="F1964">
        <v>32</v>
      </c>
      <c r="H1964" t="s">
        <v>647</v>
      </c>
      <c r="I1964">
        <v>0</v>
      </c>
      <c r="J1964" t="s">
        <v>10</v>
      </c>
      <c r="K1964" t="str">
        <f t="shared" si="30"/>
        <v>UTENSILS-SILBowl-Keli</v>
      </c>
    </row>
    <row r="1965" spans="1:11" ht="15" customHeight="1" x14ac:dyDescent="0.25">
      <c r="A1965" s="1">
        <v>5</v>
      </c>
      <c r="B1965" s="1"/>
      <c r="C1965" t="s">
        <v>164</v>
      </c>
      <c r="D1965" t="s">
        <v>1853</v>
      </c>
      <c r="E1965" t="s">
        <v>702</v>
      </c>
      <c r="F1965">
        <v>32</v>
      </c>
      <c r="H1965" t="s">
        <v>647</v>
      </c>
      <c r="I1965">
        <v>0</v>
      </c>
      <c r="J1965" t="s">
        <v>10</v>
      </c>
      <c r="K1965" t="str">
        <f t="shared" si="30"/>
        <v>UTENSILS-SILBowl-Naxi</v>
      </c>
    </row>
    <row r="1966" spans="1:11" ht="15" customHeight="1" x14ac:dyDescent="0.25">
      <c r="A1966" s="1">
        <v>2</v>
      </c>
      <c r="B1966" s="1"/>
      <c r="C1966" t="s">
        <v>164</v>
      </c>
      <c r="D1966" t="s">
        <v>1854</v>
      </c>
      <c r="E1966" t="s">
        <v>1049</v>
      </c>
      <c r="F1966">
        <v>10</v>
      </c>
      <c r="H1966" t="s">
        <v>647</v>
      </c>
      <c r="I1966">
        <v>0</v>
      </c>
      <c r="J1966" t="s">
        <v>10</v>
      </c>
      <c r="K1966" t="str">
        <f t="shared" si="30"/>
        <v>UTENSILS-SILBowl-Plain</v>
      </c>
    </row>
    <row r="1967" spans="1:11" ht="15" customHeight="1" x14ac:dyDescent="0.25">
      <c r="A1967" s="1">
        <v>5</v>
      </c>
      <c r="B1967" s="1"/>
      <c r="C1967" t="s">
        <v>164</v>
      </c>
      <c r="D1967" t="s">
        <v>166</v>
      </c>
      <c r="E1967" t="s">
        <v>702</v>
      </c>
      <c r="F1967">
        <v>32</v>
      </c>
      <c r="H1967" t="s">
        <v>647</v>
      </c>
      <c r="I1967">
        <v>0</v>
      </c>
      <c r="J1967" t="s">
        <v>10</v>
      </c>
      <c r="K1967" t="str">
        <f t="shared" si="30"/>
        <v>UTENSILS-SILBowl-Spring</v>
      </c>
    </row>
    <row r="1968" spans="1:11" ht="15" customHeight="1" x14ac:dyDescent="0.25">
      <c r="A1968" s="1">
        <v>2</v>
      </c>
      <c r="B1968" s="1"/>
      <c r="C1968" t="s">
        <v>164</v>
      </c>
      <c r="D1968" t="s">
        <v>1855</v>
      </c>
      <c r="E1968" t="s">
        <v>1049</v>
      </c>
      <c r="F1968">
        <v>10</v>
      </c>
      <c r="H1968" t="s">
        <v>647</v>
      </c>
      <c r="I1968">
        <v>0</v>
      </c>
      <c r="J1968" t="s">
        <v>10</v>
      </c>
      <c r="K1968" t="str">
        <f t="shared" si="30"/>
        <v>UTENSILS-SILChaina Dish</v>
      </c>
    </row>
    <row r="1969" spans="1:11" ht="15" customHeight="1" x14ac:dyDescent="0.25">
      <c r="A1969" s="1">
        <v>5</v>
      </c>
      <c r="B1969" s="1"/>
      <c r="C1969" t="s">
        <v>164</v>
      </c>
      <c r="D1969" t="s">
        <v>1856</v>
      </c>
      <c r="E1969" t="s">
        <v>937</v>
      </c>
      <c r="F1969">
        <v>25</v>
      </c>
      <c r="H1969" t="s">
        <v>647</v>
      </c>
      <c r="I1969">
        <v>0</v>
      </c>
      <c r="J1969" t="s">
        <v>10</v>
      </c>
      <c r="K1969" t="str">
        <f t="shared" si="30"/>
        <v>UTENSILS-SILChamache-Kate</v>
      </c>
    </row>
    <row r="1970" spans="1:11" ht="15" customHeight="1" x14ac:dyDescent="0.25">
      <c r="A1970" s="1">
        <v>5</v>
      </c>
      <c r="B1970" s="1"/>
      <c r="C1970" t="s">
        <v>164</v>
      </c>
      <c r="D1970" t="s">
        <v>494</v>
      </c>
      <c r="E1970" t="s">
        <v>738</v>
      </c>
      <c r="F1970">
        <v>29</v>
      </c>
      <c r="H1970" t="s">
        <v>647</v>
      </c>
      <c r="I1970">
        <v>0</v>
      </c>
      <c r="J1970" t="s">
        <v>10</v>
      </c>
      <c r="K1970" t="str">
        <f t="shared" si="30"/>
        <v>UTENSILS-SILChamcha-Tupacha</v>
      </c>
    </row>
    <row r="1971" spans="1:11" ht="15" customHeight="1" x14ac:dyDescent="0.25">
      <c r="A1971" s="1">
        <v>5</v>
      </c>
      <c r="B1971" s="1"/>
      <c r="C1971" t="s">
        <v>164</v>
      </c>
      <c r="D1971" t="s">
        <v>1857</v>
      </c>
      <c r="E1971" t="s">
        <v>898</v>
      </c>
      <c r="F1971">
        <v>26</v>
      </c>
      <c r="H1971" t="s">
        <v>647</v>
      </c>
      <c r="I1971">
        <v>0</v>
      </c>
      <c r="J1971" t="s">
        <v>10</v>
      </c>
      <c r="K1971" t="str">
        <f t="shared" si="30"/>
        <v>UTENSILS-SILCHAMCHE-DELHI</v>
      </c>
    </row>
    <row r="1972" spans="1:11" ht="15" customHeight="1" x14ac:dyDescent="0.25">
      <c r="A1972" s="1">
        <v>5</v>
      </c>
      <c r="B1972" s="1"/>
      <c r="C1972" t="s">
        <v>164</v>
      </c>
      <c r="D1972" t="s">
        <v>326</v>
      </c>
      <c r="E1972" t="s">
        <v>977</v>
      </c>
      <c r="F1972">
        <v>31</v>
      </c>
      <c r="H1972" t="s">
        <v>647</v>
      </c>
      <c r="I1972">
        <v>0</v>
      </c>
      <c r="J1972" t="s">
        <v>10</v>
      </c>
      <c r="K1972" t="str">
        <f t="shared" si="30"/>
        <v>UTENSILS-SILChamche-Fancy</v>
      </c>
    </row>
    <row r="1973" spans="1:11" ht="15" customHeight="1" x14ac:dyDescent="0.25">
      <c r="A1973" s="1">
        <v>5</v>
      </c>
      <c r="B1973" s="1"/>
      <c r="C1973" t="s">
        <v>164</v>
      </c>
      <c r="D1973" t="s">
        <v>1858</v>
      </c>
      <c r="E1973" t="s">
        <v>895</v>
      </c>
      <c r="F1973">
        <v>30</v>
      </c>
      <c r="H1973" t="s">
        <v>647</v>
      </c>
      <c r="I1973">
        <v>0</v>
      </c>
      <c r="J1973" t="s">
        <v>10</v>
      </c>
      <c r="K1973" t="str">
        <f t="shared" si="30"/>
        <v>UTENSILS-SILChamche-Other</v>
      </c>
    </row>
    <row r="1974" spans="1:11" ht="15" customHeight="1" x14ac:dyDescent="0.25">
      <c r="A1974" s="1">
        <v>5</v>
      </c>
      <c r="B1974" s="1"/>
      <c r="C1974" t="s">
        <v>164</v>
      </c>
      <c r="D1974" t="s">
        <v>1859</v>
      </c>
      <c r="E1974" t="s">
        <v>895</v>
      </c>
      <c r="F1974">
        <v>30</v>
      </c>
      <c r="H1974" t="s">
        <v>647</v>
      </c>
      <c r="I1974">
        <v>0</v>
      </c>
      <c r="J1974" t="s">
        <v>10</v>
      </c>
      <c r="K1974" t="str">
        <f t="shared" si="30"/>
        <v>UTENSILS-SILChamche-Plain</v>
      </c>
    </row>
    <row r="1975" spans="1:11" ht="15" customHeight="1" x14ac:dyDescent="0.25">
      <c r="A1975" s="1">
        <v>3</v>
      </c>
      <c r="B1975" s="1"/>
      <c r="C1975" t="s">
        <v>164</v>
      </c>
      <c r="D1975" t="s">
        <v>495</v>
      </c>
      <c r="E1975" t="s">
        <v>937</v>
      </c>
      <c r="F1975">
        <v>25</v>
      </c>
      <c r="H1975" t="s">
        <v>647</v>
      </c>
      <c r="I1975">
        <v>0</v>
      </c>
      <c r="J1975" t="s">
        <v>10</v>
      </c>
      <c r="K1975" t="str">
        <f t="shared" si="30"/>
        <v>UTENSILS-SILChamche-Plain(92.5)</v>
      </c>
    </row>
    <row r="1976" spans="1:11" ht="15" customHeight="1" x14ac:dyDescent="0.25">
      <c r="A1976" s="1">
        <v>5</v>
      </c>
      <c r="B1976" s="1"/>
      <c r="C1976" t="s">
        <v>164</v>
      </c>
      <c r="D1976" t="s">
        <v>1860</v>
      </c>
      <c r="E1976" t="s">
        <v>720</v>
      </c>
      <c r="F1976">
        <v>45</v>
      </c>
      <c r="H1976" t="s">
        <v>647</v>
      </c>
      <c r="I1976">
        <v>0</v>
      </c>
      <c r="J1976" t="s">
        <v>10</v>
      </c>
      <c r="K1976" t="str">
        <f t="shared" si="30"/>
        <v>UTENSILS-SILCUP</v>
      </c>
    </row>
    <row r="1977" spans="1:11" ht="15" customHeight="1" x14ac:dyDescent="0.25">
      <c r="A1977" s="1">
        <v>5</v>
      </c>
      <c r="B1977" s="1"/>
      <c r="C1977" t="s">
        <v>164</v>
      </c>
      <c r="D1977" t="s">
        <v>1861</v>
      </c>
      <c r="E1977" t="s">
        <v>720</v>
      </c>
      <c r="F1977">
        <v>45</v>
      </c>
      <c r="H1977" t="s">
        <v>647</v>
      </c>
      <c r="I1977">
        <v>0</v>
      </c>
      <c r="J1977" t="s">
        <v>10</v>
      </c>
      <c r="K1977" t="str">
        <f t="shared" si="30"/>
        <v>UTENSILS-SILCUP BASHI</v>
      </c>
    </row>
    <row r="1978" spans="1:11" ht="15" customHeight="1" x14ac:dyDescent="0.25">
      <c r="A1978" s="1">
        <v>5</v>
      </c>
      <c r="B1978" s="1"/>
      <c r="C1978" t="s">
        <v>164</v>
      </c>
      <c r="D1978" t="s">
        <v>1862</v>
      </c>
      <c r="E1978" t="s">
        <v>937</v>
      </c>
      <c r="F1978">
        <v>25</v>
      </c>
      <c r="H1978" t="s">
        <v>647</v>
      </c>
      <c r="I1978">
        <v>0</v>
      </c>
      <c r="J1978" t="s">
        <v>10</v>
      </c>
      <c r="K1978" t="str">
        <f t="shared" si="30"/>
        <v>UTENSILS-SILCust Ord (Chamche)</v>
      </c>
    </row>
    <row r="1979" spans="1:11" ht="15" customHeight="1" x14ac:dyDescent="0.25">
      <c r="A1979" s="1">
        <v>2</v>
      </c>
      <c r="B1979" s="1"/>
      <c r="C1979" t="s">
        <v>164</v>
      </c>
      <c r="D1979" t="s">
        <v>822</v>
      </c>
      <c r="E1979" t="s">
        <v>1236</v>
      </c>
      <c r="F1979">
        <v>13</v>
      </c>
      <c r="H1979" t="s">
        <v>647</v>
      </c>
      <c r="I1979">
        <v>0</v>
      </c>
      <c r="J1979" t="s">
        <v>10</v>
      </c>
      <c r="K1979" t="str">
        <f t="shared" si="30"/>
        <v>UTENSILS-SILDABA</v>
      </c>
    </row>
    <row r="1980" spans="1:11" ht="15" customHeight="1" x14ac:dyDescent="0.25">
      <c r="A1980" s="1">
        <v>2</v>
      </c>
      <c r="B1980" s="1"/>
      <c r="C1980" t="s">
        <v>164</v>
      </c>
      <c r="D1980" t="s">
        <v>1863</v>
      </c>
      <c r="E1980" t="s">
        <v>1049</v>
      </c>
      <c r="F1980">
        <v>10</v>
      </c>
      <c r="H1980" t="s">
        <v>647</v>
      </c>
      <c r="I1980">
        <v>0</v>
      </c>
      <c r="J1980" t="s">
        <v>10</v>
      </c>
      <c r="K1980" t="str">
        <f t="shared" si="30"/>
        <v>UTENSILS-SILDinner Set</v>
      </c>
    </row>
    <row r="1981" spans="1:11" ht="15" customHeight="1" x14ac:dyDescent="0.25">
      <c r="A1981" s="1">
        <v>2</v>
      </c>
      <c r="B1981" s="1"/>
      <c r="C1981" t="s">
        <v>164</v>
      </c>
      <c r="D1981" t="s">
        <v>1842</v>
      </c>
      <c r="E1981" t="s">
        <v>898</v>
      </c>
      <c r="F1981">
        <v>26</v>
      </c>
      <c r="H1981" t="s">
        <v>647</v>
      </c>
      <c r="I1981">
        <v>0</v>
      </c>
      <c r="J1981" t="s">
        <v>10</v>
      </c>
      <c r="K1981" t="str">
        <f t="shared" si="30"/>
        <v>UTENSILS-SILDISH-DELHI</v>
      </c>
    </row>
    <row r="1982" spans="1:11" ht="15" customHeight="1" x14ac:dyDescent="0.25">
      <c r="A1982" s="1">
        <v>2</v>
      </c>
      <c r="B1982" s="1"/>
      <c r="C1982" t="s">
        <v>164</v>
      </c>
      <c r="D1982" t="s">
        <v>379</v>
      </c>
      <c r="E1982" t="s">
        <v>1236</v>
      </c>
      <c r="F1982">
        <v>13</v>
      </c>
      <c r="H1982" t="s">
        <v>647</v>
      </c>
      <c r="I1982">
        <v>0</v>
      </c>
      <c r="J1982" t="s">
        <v>10</v>
      </c>
      <c r="K1982" t="str">
        <f t="shared" si="30"/>
        <v>UTENSILS-SILGHEELOTI DHAKKAN</v>
      </c>
    </row>
    <row r="1983" spans="1:11" ht="15" customHeight="1" x14ac:dyDescent="0.25">
      <c r="A1983" s="1">
        <v>2</v>
      </c>
      <c r="B1983" s="1"/>
      <c r="C1983" t="s">
        <v>164</v>
      </c>
      <c r="D1983" t="s">
        <v>376</v>
      </c>
      <c r="E1983" t="s">
        <v>1109</v>
      </c>
      <c r="F1983">
        <v>17</v>
      </c>
      <c r="H1983" t="s">
        <v>647</v>
      </c>
      <c r="I1983">
        <v>0</v>
      </c>
      <c r="J1983" t="s">
        <v>10</v>
      </c>
      <c r="K1983" t="str">
        <f t="shared" si="30"/>
        <v>UTENSILS-SILGHEELOTI NEW PATTERN</v>
      </c>
    </row>
    <row r="1984" spans="1:11" ht="15" customHeight="1" x14ac:dyDescent="0.25">
      <c r="A1984" s="1">
        <v>2</v>
      </c>
      <c r="B1984" s="1"/>
      <c r="C1984" t="s">
        <v>164</v>
      </c>
      <c r="D1984" t="s">
        <v>377</v>
      </c>
      <c r="E1984" t="s">
        <v>1240</v>
      </c>
      <c r="F1984">
        <v>14</v>
      </c>
      <c r="H1984" t="s">
        <v>647</v>
      </c>
      <c r="I1984">
        <v>0</v>
      </c>
      <c r="J1984" t="s">
        <v>10</v>
      </c>
      <c r="K1984" t="str">
        <f t="shared" si="30"/>
        <v>UTENSILS-SILGHEELOTI SADHI</v>
      </c>
    </row>
    <row r="1985" spans="1:11" ht="15" customHeight="1" x14ac:dyDescent="0.25">
      <c r="A1985" s="1">
        <v>2</v>
      </c>
      <c r="B1985" s="1"/>
      <c r="C1985" t="s">
        <v>164</v>
      </c>
      <c r="D1985" t="s">
        <v>611</v>
      </c>
      <c r="E1985" t="s">
        <v>1049</v>
      </c>
      <c r="F1985">
        <v>10</v>
      </c>
      <c r="H1985" t="s">
        <v>647</v>
      </c>
      <c r="I1985">
        <v>0</v>
      </c>
      <c r="J1985" t="s">
        <v>10</v>
      </c>
      <c r="K1985" t="str">
        <f t="shared" si="30"/>
        <v>UTENSILS-SILGlass - Ban Silver</v>
      </c>
    </row>
    <row r="1986" spans="1:11" ht="15" customHeight="1" x14ac:dyDescent="0.25">
      <c r="A1986" s="1">
        <v>2</v>
      </c>
      <c r="B1986" s="1"/>
      <c r="C1986" t="s">
        <v>164</v>
      </c>
      <c r="D1986" t="s">
        <v>372</v>
      </c>
      <c r="E1986" t="s">
        <v>1049</v>
      </c>
      <c r="F1986">
        <v>10</v>
      </c>
      <c r="H1986" t="s">
        <v>647</v>
      </c>
      <c r="I1986">
        <v>0</v>
      </c>
      <c r="J1986" t="s">
        <v>10</v>
      </c>
      <c r="K1986" t="str">
        <f t="shared" si="30"/>
        <v>UTENSILS-SILGlass - Chikoo</v>
      </c>
    </row>
    <row r="1987" spans="1:11" ht="15" customHeight="1" x14ac:dyDescent="0.25">
      <c r="A1987" s="1">
        <v>2</v>
      </c>
      <c r="B1987" s="1"/>
      <c r="C1987" t="s">
        <v>164</v>
      </c>
      <c r="D1987" t="s">
        <v>380</v>
      </c>
      <c r="E1987" t="s">
        <v>1049</v>
      </c>
      <c r="F1987">
        <v>10</v>
      </c>
      <c r="H1987" t="s">
        <v>647</v>
      </c>
      <c r="I1987">
        <v>0</v>
      </c>
      <c r="J1987" t="s">
        <v>10</v>
      </c>
      <c r="K1987" t="str">
        <f t="shared" si="30"/>
        <v>UTENSILS-SILGlass - Milk Shake</v>
      </c>
    </row>
    <row r="1988" spans="1:11" ht="15" customHeight="1" x14ac:dyDescent="0.25">
      <c r="A1988" s="1">
        <v>2</v>
      </c>
      <c r="B1988" s="1"/>
      <c r="C1988" t="s">
        <v>164</v>
      </c>
      <c r="D1988" t="s">
        <v>1864</v>
      </c>
      <c r="E1988" t="s">
        <v>1049</v>
      </c>
      <c r="F1988">
        <v>10</v>
      </c>
      <c r="H1988" t="s">
        <v>647</v>
      </c>
      <c r="I1988">
        <v>0</v>
      </c>
      <c r="J1988" t="s">
        <v>10</v>
      </c>
      <c r="K1988" t="str">
        <f t="shared" si="30"/>
        <v>UTENSILS-SILGlass - Other</v>
      </c>
    </row>
    <row r="1989" spans="1:11" ht="15" customHeight="1" x14ac:dyDescent="0.25">
      <c r="A1989" s="1">
        <v>2</v>
      </c>
      <c r="B1989" s="1"/>
      <c r="C1989" t="s">
        <v>164</v>
      </c>
      <c r="D1989" t="s">
        <v>371</v>
      </c>
      <c r="E1989" t="s">
        <v>1049</v>
      </c>
      <c r="F1989">
        <v>10</v>
      </c>
      <c r="H1989" t="s">
        <v>647</v>
      </c>
      <c r="I1989">
        <v>0</v>
      </c>
      <c r="J1989" t="s">
        <v>10</v>
      </c>
      <c r="K1989" t="str">
        <f t="shared" si="30"/>
        <v>UTENSILS-SILGlass - Rasana</v>
      </c>
    </row>
    <row r="1990" spans="1:11" ht="15" customHeight="1" x14ac:dyDescent="0.25">
      <c r="A1990" s="1">
        <v>2</v>
      </c>
      <c r="B1990" s="1"/>
      <c r="C1990" t="s">
        <v>164</v>
      </c>
      <c r="D1990" t="s">
        <v>1865</v>
      </c>
      <c r="E1990" t="s">
        <v>1049</v>
      </c>
      <c r="F1990">
        <v>10</v>
      </c>
      <c r="H1990" t="s">
        <v>647</v>
      </c>
      <c r="I1990">
        <v>0</v>
      </c>
      <c r="J1990" t="s">
        <v>10</v>
      </c>
      <c r="K1990" t="str">
        <f t="shared" si="30"/>
        <v>UTENSILS-SILGLASS NICE</v>
      </c>
    </row>
    <row r="1991" spans="1:11" ht="15" customHeight="1" x14ac:dyDescent="0.25">
      <c r="A1991" s="1">
        <v>2</v>
      </c>
      <c r="B1991" s="1"/>
      <c r="C1991" t="s">
        <v>164</v>
      </c>
      <c r="D1991" t="s">
        <v>1866</v>
      </c>
      <c r="E1991" t="s">
        <v>898</v>
      </c>
      <c r="F1991">
        <v>26</v>
      </c>
      <c r="H1991" t="s">
        <v>647</v>
      </c>
      <c r="I1991">
        <v>0</v>
      </c>
      <c r="J1991" t="s">
        <v>10</v>
      </c>
      <c r="K1991" t="str">
        <f t="shared" si="30"/>
        <v>UTENSILS-SILGLASS-DELHI</v>
      </c>
    </row>
    <row r="1992" spans="1:11" ht="15" customHeight="1" x14ac:dyDescent="0.25">
      <c r="A1992" s="1">
        <v>2</v>
      </c>
      <c r="B1992" s="1"/>
      <c r="C1992" t="s">
        <v>164</v>
      </c>
      <c r="D1992" t="s">
        <v>612</v>
      </c>
      <c r="E1992" t="s">
        <v>1049</v>
      </c>
      <c r="F1992">
        <v>10</v>
      </c>
      <c r="H1992" t="s">
        <v>647</v>
      </c>
      <c r="I1992">
        <v>0</v>
      </c>
      <c r="J1992" t="s">
        <v>10</v>
      </c>
      <c r="K1992" t="str">
        <f t="shared" si="30"/>
        <v>UTENSILS-SILGlass-I Shape</v>
      </c>
    </row>
    <row r="1993" spans="1:11" ht="15" customHeight="1" x14ac:dyDescent="0.25">
      <c r="A1993" s="1">
        <v>2</v>
      </c>
      <c r="B1993" s="1"/>
      <c r="C1993" t="s">
        <v>164</v>
      </c>
      <c r="D1993" t="s">
        <v>613</v>
      </c>
      <c r="E1993" t="s">
        <v>1049</v>
      </c>
      <c r="F1993">
        <v>10</v>
      </c>
      <c r="H1993" t="s">
        <v>647</v>
      </c>
      <c r="I1993">
        <v>0</v>
      </c>
      <c r="J1993" t="s">
        <v>10</v>
      </c>
      <c r="K1993" t="str">
        <f t="shared" ref="K1993:K2056" si="31">C1993&amp;D1993</f>
        <v>UTENSILS-SILGLASS-MATKA</v>
      </c>
    </row>
    <row r="1994" spans="1:11" ht="15" customHeight="1" x14ac:dyDescent="0.25">
      <c r="A1994" s="1">
        <v>2</v>
      </c>
      <c r="B1994" s="1"/>
      <c r="C1994" t="s">
        <v>164</v>
      </c>
      <c r="D1994" t="s">
        <v>378</v>
      </c>
      <c r="E1994" t="s">
        <v>1838</v>
      </c>
      <c r="F1994">
        <v>11</v>
      </c>
      <c r="H1994" t="s">
        <v>647</v>
      </c>
      <c r="I1994">
        <v>0</v>
      </c>
      <c r="J1994" t="s">
        <v>10</v>
      </c>
      <c r="K1994" t="str">
        <f t="shared" si="31"/>
        <v>UTENSILS-SILJug</v>
      </c>
    </row>
    <row r="1995" spans="1:11" ht="15" customHeight="1" x14ac:dyDescent="0.25">
      <c r="A1995" s="1">
        <v>3</v>
      </c>
      <c r="B1995" s="1"/>
      <c r="C1995" t="s">
        <v>164</v>
      </c>
      <c r="D1995" t="s">
        <v>1867</v>
      </c>
      <c r="E1995" t="s">
        <v>895</v>
      </c>
      <c r="F1995">
        <v>30</v>
      </c>
      <c r="H1995" t="s">
        <v>647</v>
      </c>
      <c r="I1995">
        <v>0</v>
      </c>
      <c r="J1995" t="s">
        <v>10</v>
      </c>
      <c r="K1995" t="str">
        <f t="shared" si="31"/>
        <v>UTENSILS-SILJUG NAXI</v>
      </c>
    </row>
    <row r="1996" spans="1:11" ht="15" customHeight="1" x14ac:dyDescent="0.25">
      <c r="A1996" s="1">
        <v>3</v>
      </c>
      <c r="B1996" s="1"/>
      <c r="C1996" t="s">
        <v>164</v>
      </c>
      <c r="D1996" t="s">
        <v>1868</v>
      </c>
      <c r="E1996" t="s">
        <v>895</v>
      </c>
      <c r="F1996">
        <v>30</v>
      </c>
      <c r="H1996" t="s">
        <v>647</v>
      </c>
      <c r="I1996">
        <v>0</v>
      </c>
      <c r="J1996" t="s">
        <v>10</v>
      </c>
      <c r="K1996" t="str">
        <f t="shared" si="31"/>
        <v>UTENSILS-SILJug Set</v>
      </c>
    </row>
    <row r="1997" spans="1:11" ht="15" customHeight="1" x14ac:dyDescent="0.25">
      <c r="A1997" s="1">
        <v>3</v>
      </c>
      <c r="B1997" s="1"/>
      <c r="C1997" t="s">
        <v>164</v>
      </c>
      <c r="D1997" t="s">
        <v>1869</v>
      </c>
      <c r="E1997" t="s">
        <v>654</v>
      </c>
      <c r="F1997">
        <v>35</v>
      </c>
      <c r="H1997" t="s">
        <v>647</v>
      </c>
      <c r="I1997">
        <v>0</v>
      </c>
      <c r="J1997" t="s">
        <v>10</v>
      </c>
      <c r="K1997" t="str">
        <f t="shared" si="31"/>
        <v>UTENSILS-SILJUG SET-NAXI</v>
      </c>
    </row>
    <row r="1998" spans="1:11" ht="15" customHeight="1" x14ac:dyDescent="0.25">
      <c r="A1998" s="1">
        <v>2</v>
      </c>
      <c r="B1998" s="1"/>
      <c r="C1998" t="s">
        <v>164</v>
      </c>
      <c r="D1998" t="s">
        <v>384</v>
      </c>
      <c r="E1998" t="s">
        <v>1025</v>
      </c>
      <c r="F1998">
        <v>15</v>
      </c>
      <c r="H1998" t="s">
        <v>647</v>
      </c>
      <c r="I1998">
        <v>0</v>
      </c>
      <c r="J1998" t="s">
        <v>10</v>
      </c>
      <c r="K1998" t="str">
        <f t="shared" si="31"/>
        <v>UTENSILS-SILJug(Rasana)</v>
      </c>
    </row>
    <row r="1999" spans="1:11" ht="15" customHeight="1" x14ac:dyDescent="0.25">
      <c r="A1999" s="1">
        <v>2</v>
      </c>
      <c r="B1999" s="1"/>
      <c r="C1999" t="s">
        <v>164</v>
      </c>
      <c r="D1999" t="s">
        <v>368</v>
      </c>
      <c r="E1999" t="s">
        <v>657</v>
      </c>
      <c r="F1999">
        <v>9</v>
      </c>
      <c r="H1999" t="s">
        <v>647</v>
      </c>
      <c r="I1999">
        <v>0</v>
      </c>
      <c r="J1999" t="s">
        <v>10</v>
      </c>
      <c r="K1999" t="str">
        <f t="shared" si="31"/>
        <v>UTENSILS-SILKalash - Matfinishing</v>
      </c>
    </row>
    <row r="2000" spans="1:11" ht="15" customHeight="1" x14ac:dyDescent="0.25">
      <c r="A2000" s="1">
        <v>2</v>
      </c>
      <c r="B2000" s="1"/>
      <c r="C2000" t="s">
        <v>164</v>
      </c>
      <c r="D2000" t="s">
        <v>456</v>
      </c>
      <c r="E2000" t="s">
        <v>1053</v>
      </c>
      <c r="F2000">
        <v>20</v>
      </c>
      <c r="H2000" t="s">
        <v>647</v>
      </c>
      <c r="I2000">
        <v>0</v>
      </c>
      <c r="J2000" t="s">
        <v>10</v>
      </c>
      <c r="K2000" t="str">
        <f t="shared" si="31"/>
        <v>UTENSILS-SILKalash - Nakshi</v>
      </c>
    </row>
    <row r="2001" spans="1:11" ht="15" customHeight="1" x14ac:dyDescent="0.25">
      <c r="A2001" s="1">
        <v>3</v>
      </c>
      <c r="B2001" s="1"/>
      <c r="C2001" t="s">
        <v>164</v>
      </c>
      <c r="D2001" t="s">
        <v>1870</v>
      </c>
      <c r="E2001" t="s">
        <v>720</v>
      </c>
      <c r="F2001">
        <v>45</v>
      </c>
      <c r="H2001" t="s">
        <v>647</v>
      </c>
      <c r="I2001">
        <v>0</v>
      </c>
      <c r="J2001" t="s">
        <v>10</v>
      </c>
      <c r="K2001" t="str">
        <f t="shared" si="31"/>
        <v>UTENSILS-SILKalash - Stone</v>
      </c>
    </row>
    <row r="2002" spans="1:11" ht="15" customHeight="1" x14ac:dyDescent="0.25">
      <c r="A2002" s="1">
        <v>2</v>
      </c>
      <c r="B2002" s="1"/>
      <c r="C2002" t="s">
        <v>164</v>
      </c>
      <c r="D2002" t="s">
        <v>367</v>
      </c>
      <c r="E2002" t="s">
        <v>657</v>
      </c>
      <c r="F2002">
        <v>9</v>
      </c>
      <c r="H2002" t="s">
        <v>647</v>
      </c>
      <c r="I2002">
        <v>0</v>
      </c>
      <c r="J2002" t="s">
        <v>10</v>
      </c>
      <c r="K2002" t="str">
        <f t="shared" si="31"/>
        <v>UTENSILS-SILKalash -Plain</v>
      </c>
    </row>
    <row r="2003" spans="1:11" ht="15" customHeight="1" x14ac:dyDescent="0.25">
      <c r="A2003" s="1">
        <v>3</v>
      </c>
      <c r="B2003" s="1"/>
      <c r="C2003" t="s">
        <v>164</v>
      </c>
      <c r="D2003" t="s">
        <v>1871</v>
      </c>
      <c r="E2003" t="s">
        <v>937</v>
      </c>
      <c r="F2003">
        <v>25</v>
      </c>
      <c r="H2003" t="s">
        <v>647</v>
      </c>
      <c r="I2003">
        <v>0</v>
      </c>
      <c r="J2003" t="s">
        <v>10</v>
      </c>
      <c r="K2003" t="str">
        <f t="shared" si="31"/>
        <v>UTENSILS-SILKALASH NAXI (JP)</v>
      </c>
    </row>
    <row r="2004" spans="1:11" ht="15" customHeight="1" x14ac:dyDescent="0.25">
      <c r="A2004" s="1">
        <v>3</v>
      </c>
      <c r="B2004" s="1"/>
      <c r="C2004" t="s">
        <v>164</v>
      </c>
      <c r="D2004" t="s">
        <v>1872</v>
      </c>
      <c r="E2004" t="s">
        <v>683</v>
      </c>
      <c r="F2004">
        <v>37</v>
      </c>
      <c r="H2004" t="s">
        <v>647</v>
      </c>
      <c r="I2004">
        <v>0</v>
      </c>
      <c r="J2004" t="s">
        <v>10</v>
      </c>
      <c r="K2004" t="str">
        <f t="shared" si="31"/>
        <v>UTENSILS-SILKALASH(ASHTLAXMI)</v>
      </c>
    </row>
    <row r="2005" spans="1:11" ht="15" customHeight="1" x14ac:dyDescent="0.25">
      <c r="A2005" s="1">
        <v>3</v>
      </c>
      <c r="B2005" s="1"/>
      <c r="C2005" t="s">
        <v>164</v>
      </c>
      <c r="D2005" t="s">
        <v>1873</v>
      </c>
      <c r="E2005" t="s">
        <v>895</v>
      </c>
      <c r="F2005">
        <v>30</v>
      </c>
      <c r="H2005" t="s">
        <v>647</v>
      </c>
      <c r="I2005">
        <v>0</v>
      </c>
      <c r="J2005" t="s">
        <v>10</v>
      </c>
      <c r="K2005" t="str">
        <f t="shared" si="31"/>
        <v>UTENSILS-SILKALASH-(Ashtavinayk)</v>
      </c>
    </row>
    <row r="2006" spans="1:11" ht="15" customHeight="1" x14ac:dyDescent="0.25">
      <c r="A2006" s="1">
        <v>3</v>
      </c>
      <c r="B2006" s="1"/>
      <c r="C2006" t="s">
        <v>164</v>
      </c>
      <c r="D2006" t="s">
        <v>604</v>
      </c>
      <c r="E2006" t="s">
        <v>702</v>
      </c>
      <c r="F2006">
        <v>32</v>
      </c>
      <c r="H2006" t="s">
        <v>647</v>
      </c>
      <c r="I2006">
        <v>0</v>
      </c>
      <c r="J2006" t="s">
        <v>10</v>
      </c>
      <c r="K2006" t="str">
        <f t="shared" si="31"/>
        <v>UTENSILS-SILKalash-Desing Naxi</v>
      </c>
    </row>
    <row r="2007" spans="1:11" ht="15" customHeight="1" x14ac:dyDescent="0.25">
      <c r="A2007" s="1">
        <v>3</v>
      </c>
      <c r="B2007" s="1"/>
      <c r="C2007" t="s">
        <v>164</v>
      </c>
      <c r="D2007" t="s">
        <v>1874</v>
      </c>
      <c r="E2007" t="s">
        <v>730</v>
      </c>
      <c r="F2007">
        <v>36</v>
      </c>
      <c r="H2007" t="s">
        <v>647</v>
      </c>
      <c r="I2007">
        <v>0</v>
      </c>
      <c r="J2007" t="s">
        <v>10</v>
      </c>
      <c r="K2007" t="str">
        <f t="shared" si="31"/>
        <v>UTENSILS-SILKALASH-GANGA JAMUNA</v>
      </c>
    </row>
    <row r="2008" spans="1:11" ht="15" customHeight="1" x14ac:dyDescent="0.25">
      <c r="A2008" s="1">
        <v>3</v>
      </c>
      <c r="B2008" s="1"/>
      <c r="C2008" t="s">
        <v>164</v>
      </c>
      <c r="D2008" t="s">
        <v>382</v>
      </c>
      <c r="E2008" t="s">
        <v>1236</v>
      </c>
      <c r="F2008">
        <v>13</v>
      </c>
      <c r="H2008" t="s">
        <v>647</v>
      </c>
      <c r="I2008">
        <v>0</v>
      </c>
      <c r="J2008" t="s">
        <v>10</v>
      </c>
      <c r="K2008" t="str">
        <f t="shared" si="31"/>
        <v>UTENSILS-SILKalash-Mat Nakshi</v>
      </c>
    </row>
    <row r="2009" spans="1:11" ht="15" customHeight="1" x14ac:dyDescent="0.25">
      <c r="A2009" s="1">
        <v>2</v>
      </c>
      <c r="B2009" s="1"/>
      <c r="C2009" t="s">
        <v>164</v>
      </c>
      <c r="D2009" t="s">
        <v>1875</v>
      </c>
      <c r="E2009" t="s">
        <v>654</v>
      </c>
      <c r="F2009">
        <v>35</v>
      </c>
      <c r="H2009" t="s">
        <v>647</v>
      </c>
      <c r="I2009">
        <v>0</v>
      </c>
      <c r="J2009" t="s">
        <v>10</v>
      </c>
      <c r="K2009" t="str">
        <f t="shared" si="31"/>
        <v>UTENSILS-SILKALSHI</v>
      </c>
    </row>
    <row r="2010" spans="1:11" ht="15" customHeight="1" x14ac:dyDescent="0.25">
      <c r="A2010" s="1">
        <v>3</v>
      </c>
      <c r="B2010" s="1"/>
      <c r="C2010" t="s">
        <v>164</v>
      </c>
      <c r="D2010" t="s">
        <v>590</v>
      </c>
      <c r="E2010" t="s">
        <v>1876</v>
      </c>
      <c r="F2010">
        <v>19</v>
      </c>
      <c r="H2010" t="s">
        <v>647</v>
      </c>
      <c r="I2010">
        <v>0</v>
      </c>
      <c r="J2010" t="s">
        <v>10</v>
      </c>
      <c r="K2010" t="str">
        <f t="shared" si="31"/>
        <v>UTENSILS-SILLotibhande</v>
      </c>
    </row>
    <row r="2011" spans="1:11" ht="15" customHeight="1" x14ac:dyDescent="0.25">
      <c r="A2011" s="1">
        <v>5</v>
      </c>
      <c r="B2011" s="1"/>
      <c r="C2011" t="s">
        <v>164</v>
      </c>
      <c r="D2011" t="s">
        <v>631</v>
      </c>
      <c r="E2011" t="s">
        <v>895</v>
      </c>
      <c r="F2011">
        <v>30</v>
      </c>
      <c r="H2011" t="s">
        <v>647</v>
      </c>
      <c r="I2011">
        <v>0</v>
      </c>
      <c r="J2011" t="s">
        <v>10</v>
      </c>
      <c r="K2011" t="str">
        <f t="shared" si="31"/>
        <v>UTENSILS-SILMARWADI LOTA</v>
      </c>
    </row>
    <row r="2012" spans="1:11" ht="15" customHeight="1" x14ac:dyDescent="0.25">
      <c r="A2012" s="1">
        <v>5</v>
      </c>
      <c r="B2012" s="1"/>
      <c r="C2012" t="s">
        <v>164</v>
      </c>
      <c r="D2012" t="s">
        <v>410</v>
      </c>
      <c r="E2012" t="s">
        <v>654</v>
      </c>
      <c r="F2012">
        <v>35</v>
      </c>
      <c r="H2012" t="s">
        <v>647</v>
      </c>
      <c r="I2012">
        <v>0</v>
      </c>
      <c r="J2012" t="s">
        <v>10</v>
      </c>
      <c r="K2012" t="str">
        <f t="shared" si="31"/>
        <v>UTENSILS-SILMICKY GLASS</v>
      </c>
    </row>
    <row r="2013" spans="1:11" ht="15" customHeight="1" x14ac:dyDescent="0.25">
      <c r="A2013" s="1">
        <v>2</v>
      </c>
      <c r="B2013" s="1"/>
      <c r="C2013" t="s">
        <v>164</v>
      </c>
      <c r="D2013" t="s">
        <v>21</v>
      </c>
      <c r="E2013" t="s">
        <v>1049</v>
      </c>
      <c r="F2013">
        <v>10</v>
      </c>
      <c r="H2013" t="s">
        <v>647</v>
      </c>
      <c r="I2013">
        <v>0</v>
      </c>
      <c r="J2013" t="s">
        <v>10</v>
      </c>
      <c r="K2013" t="str">
        <f t="shared" si="31"/>
        <v>UTENSILS-SILOther</v>
      </c>
    </row>
    <row r="2014" spans="1:11" ht="15" customHeight="1" x14ac:dyDescent="0.25">
      <c r="A2014" s="1">
        <v>2</v>
      </c>
      <c r="B2014" s="1"/>
      <c r="C2014" t="s">
        <v>164</v>
      </c>
      <c r="D2014" t="s">
        <v>375</v>
      </c>
      <c r="E2014" t="s">
        <v>1049</v>
      </c>
      <c r="F2014">
        <v>10</v>
      </c>
      <c r="H2014" t="s">
        <v>647</v>
      </c>
      <c r="I2014">
        <v>0</v>
      </c>
      <c r="J2014" t="s">
        <v>10</v>
      </c>
      <c r="K2014" t="str">
        <f t="shared" si="31"/>
        <v>UTENSILS-SILPanchpatra</v>
      </c>
    </row>
    <row r="2015" spans="1:11" ht="15" customHeight="1" x14ac:dyDescent="0.25">
      <c r="A2015" s="1">
        <v>2</v>
      </c>
      <c r="B2015" s="1"/>
      <c r="C2015" t="s">
        <v>164</v>
      </c>
      <c r="D2015" t="s">
        <v>1877</v>
      </c>
      <c r="E2015" t="s">
        <v>657</v>
      </c>
      <c r="F2015">
        <v>9</v>
      </c>
      <c r="H2015" t="s">
        <v>647</v>
      </c>
      <c r="I2015">
        <v>0</v>
      </c>
      <c r="J2015" t="s">
        <v>10</v>
      </c>
      <c r="K2015" t="str">
        <f t="shared" si="31"/>
        <v>UTENSILS-SILPatele</v>
      </c>
    </row>
    <row r="2016" spans="1:11" ht="15" customHeight="1" x14ac:dyDescent="0.25">
      <c r="A2016" s="1">
        <v>2</v>
      </c>
      <c r="B2016" s="1"/>
      <c r="C2016" t="s">
        <v>164</v>
      </c>
      <c r="D2016" t="s">
        <v>374</v>
      </c>
      <c r="E2016" t="s">
        <v>1049</v>
      </c>
      <c r="F2016">
        <v>10</v>
      </c>
      <c r="H2016" t="s">
        <v>647</v>
      </c>
      <c r="I2016">
        <v>0</v>
      </c>
      <c r="J2016" t="s">
        <v>10</v>
      </c>
      <c r="K2016" t="str">
        <f t="shared" si="31"/>
        <v>UTENSILS-SILPhoolpatra</v>
      </c>
    </row>
    <row r="2017" spans="1:11" ht="15" customHeight="1" x14ac:dyDescent="0.25">
      <c r="A2017" s="1">
        <v>3</v>
      </c>
      <c r="B2017" s="1"/>
      <c r="C2017" t="s">
        <v>164</v>
      </c>
      <c r="D2017" t="s">
        <v>1878</v>
      </c>
      <c r="E2017" t="s">
        <v>895</v>
      </c>
      <c r="F2017">
        <v>30</v>
      </c>
      <c r="H2017" t="s">
        <v>647</v>
      </c>
      <c r="I2017">
        <v>0</v>
      </c>
      <c r="J2017" t="s">
        <v>10</v>
      </c>
      <c r="K2017" t="str">
        <f t="shared" si="31"/>
        <v>UTENSILS-SILPitika</v>
      </c>
    </row>
    <row r="2018" spans="1:11" ht="15" customHeight="1" x14ac:dyDescent="0.25">
      <c r="A2018" s="1">
        <v>3</v>
      </c>
      <c r="B2018" s="1"/>
      <c r="C2018" t="s">
        <v>164</v>
      </c>
      <c r="D2018" t="s">
        <v>1648</v>
      </c>
      <c r="E2018" t="s">
        <v>654</v>
      </c>
      <c r="F2018">
        <v>35</v>
      </c>
      <c r="H2018" t="s">
        <v>647</v>
      </c>
      <c r="I2018">
        <v>0</v>
      </c>
      <c r="J2018" t="s">
        <v>10</v>
      </c>
      <c r="K2018" t="str">
        <f t="shared" si="31"/>
        <v>UTENSILS-SILPOOJA THALI SET</v>
      </c>
    </row>
    <row r="2019" spans="1:11" ht="15" customHeight="1" x14ac:dyDescent="0.25">
      <c r="A2019" s="1">
        <v>3</v>
      </c>
      <c r="B2019" s="1"/>
      <c r="C2019" t="s">
        <v>164</v>
      </c>
      <c r="D2019" t="s">
        <v>1879</v>
      </c>
      <c r="E2019" t="s">
        <v>895</v>
      </c>
      <c r="F2019">
        <v>30</v>
      </c>
      <c r="H2019" t="s">
        <v>647</v>
      </c>
      <c r="I2019">
        <v>0</v>
      </c>
      <c r="J2019" t="s">
        <v>10</v>
      </c>
      <c r="K2019" t="str">
        <f t="shared" si="31"/>
        <v>UTENSILS-SILPoojathali</v>
      </c>
    </row>
    <row r="2020" spans="1:11" ht="15" customHeight="1" x14ac:dyDescent="0.25">
      <c r="A2020" s="1">
        <v>3</v>
      </c>
      <c r="B2020" s="1"/>
      <c r="C2020" t="s">
        <v>164</v>
      </c>
      <c r="D2020" t="s">
        <v>1880</v>
      </c>
      <c r="E2020" t="s">
        <v>1025</v>
      </c>
      <c r="F2020">
        <v>15</v>
      </c>
      <c r="H2020" t="s">
        <v>647</v>
      </c>
      <c r="I2020">
        <v>0</v>
      </c>
      <c r="J2020" t="s">
        <v>10</v>
      </c>
      <c r="K2020" t="str">
        <f t="shared" si="31"/>
        <v>UTENSILS-SILPOOJATHALI (JP)</v>
      </c>
    </row>
    <row r="2021" spans="1:11" ht="15" customHeight="1" x14ac:dyDescent="0.25">
      <c r="A2021" s="1">
        <v>5</v>
      </c>
      <c r="B2021" s="1"/>
      <c r="C2021" t="s">
        <v>164</v>
      </c>
      <c r="D2021" t="s">
        <v>1881</v>
      </c>
      <c r="E2021" t="s">
        <v>654</v>
      </c>
      <c r="F2021">
        <v>35</v>
      </c>
      <c r="H2021" t="s">
        <v>647</v>
      </c>
      <c r="I2021">
        <v>0</v>
      </c>
      <c r="J2021" t="s">
        <v>10</v>
      </c>
      <c r="K2021" t="str">
        <f t="shared" si="31"/>
        <v>UTENSILS-SILPUNCHPATRA MADRAS</v>
      </c>
    </row>
    <row r="2022" spans="1:11" ht="15" customHeight="1" x14ac:dyDescent="0.25">
      <c r="A2022" s="1">
        <v>5</v>
      </c>
      <c r="B2022" s="1"/>
      <c r="C2022" t="s">
        <v>164</v>
      </c>
      <c r="D2022" t="s">
        <v>493</v>
      </c>
      <c r="E2022" t="s">
        <v>977</v>
      </c>
      <c r="F2022">
        <v>31</v>
      </c>
      <c r="H2022" t="s">
        <v>647</v>
      </c>
      <c r="I2022">
        <v>0</v>
      </c>
      <c r="J2022" t="s">
        <v>10</v>
      </c>
      <c r="K2022" t="str">
        <f t="shared" si="31"/>
        <v>UTENSILS-SILSandhya Pali</v>
      </c>
    </row>
    <row r="2023" spans="1:11" ht="15" customHeight="1" x14ac:dyDescent="0.25">
      <c r="A2023" s="1">
        <v>5</v>
      </c>
      <c r="B2023" s="1"/>
      <c r="C2023" t="s">
        <v>164</v>
      </c>
      <c r="D2023" t="s">
        <v>498</v>
      </c>
      <c r="E2023" t="s">
        <v>720</v>
      </c>
      <c r="F2023">
        <v>45</v>
      </c>
      <c r="H2023" t="s">
        <v>647</v>
      </c>
      <c r="I2023">
        <v>0</v>
      </c>
      <c r="J2023" t="s">
        <v>10</v>
      </c>
      <c r="K2023" t="str">
        <f t="shared" si="31"/>
        <v>UTENSILS-SILSandhya Pali 92.5</v>
      </c>
    </row>
    <row r="2024" spans="1:11" ht="15" customHeight="1" x14ac:dyDescent="0.25">
      <c r="A2024" s="1">
        <v>2</v>
      </c>
      <c r="B2024" s="1"/>
      <c r="C2024" t="s">
        <v>164</v>
      </c>
      <c r="D2024" t="s">
        <v>381</v>
      </c>
      <c r="E2024" t="s">
        <v>1236</v>
      </c>
      <c r="F2024">
        <v>13</v>
      </c>
      <c r="H2024" t="s">
        <v>647</v>
      </c>
      <c r="I2024">
        <v>0</v>
      </c>
      <c r="J2024" t="s">
        <v>10</v>
      </c>
      <c r="K2024" t="str">
        <f t="shared" si="31"/>
        <v>UTENSILS-SILSateli</v>
      </c>
    </row>
    <row r="2025" spans="1:11" ht="15" customHeight="1" x14ac:dyDescent="0.25">
      <c r="A2025" s="1">
        <v>2</v>
      </c>
      <c r="B2025" s="1"/>
      <c r="C2025" t="s">
        <v>164</v>
      </c>
      <c r="D2025" t="s">
        <v>386</v>
      </c>
      <c r="E2025" t="s">
        <v>1236</v>
      </c>
      <c r="F2025">
        <v>13</v>
      </c>
      <c r="H2025" t="s">
        <v>647</v>
      </c>
      <c r="I2025">
        <v>0</v>
      </c>
      <c r="J2025" t="s">
        <v>10</v>
      </c>
      <c r="K2025" t="str">
        <f t="shared" si="31"/>
        <v>UTENSILS-SILSateli New Pattern</v>
      </c>
    </row>
    <row r="2026" spans="1:11" ht="15" customHeight="1" x14ac:dyDescent="0.25">
      <c r="A2026" s="1">
        <v>3</v>
      </c>
      <c r="B2026" s="1"/>
      <c r="C2026" t="s">
        <v>164</v>
      </c>
      <c r="D2026" t="s">
        <v>1882</v>
      </c>
      <c r="E2026" t="s">
        <v>937</v>
      </c>
      <c r="F2026">
        <v>25</v>
      </c>
      <c r="H2026" t="s">
        <v>647</v>
      </c>
      <c r="I2026">
        <v>0</v>
      </c>
      <c r="J2026" t="s">
        <v>10</v>
      </c>
      <c r="K2026" t="str">
        <f t="shared" si="31"/>
        <v>UTENSILS-SILSURAY</v>
      </c>
    </row>
    <row r="2027" spans="1:11" ht="15" customHeight="1" x14ac:dyDescent="0.25">
      <c r="A2027" s="1">
        <v>2</v>
      </c>
      <c r="B2027" s="1"/>
      <c r="C2027" t="s">
        <v>164</v>
      </c>
      <c r="D2027" t="s">
        <v>370</v>
      </c>
      <c r="E2027" t="s">
        <v>657</v>
      </c>
      <c r="F2027">
        <v>9</v>
      </c>
      <c r="H2027" t="s">
        <v>647</v>
      </c>
      <c r="I2027">
        <v>0</v>
      </c>
      <c r="J2027" t="s">
        <v>10</v>
      </c>
      <c r="K2027" t="str">
        <f t="shared" si="31"/>
        <v>UTENSILS-SILTaat - Plain</v>
      </c>
    </row>
    <row r="2028" spans="1:11" ht="15" customHeight="1" x14ac:dyDescent="0.25">
      <c r="A2028" s="1">
        <v>2</v>
      </c>
      <c r="B2028" s="1"/>
      <c r="C2028" t="s">
        <v>164</v>
      </c>
      <c r="D2028" t="s">
        <v>1883</v>
      </c>
      <c r="E2028" t="s">
        <v>657</v>
      </c>
      <c r="F2028">
        <v>9</v>
      </c>
      <c r="H2028" t="s">
        <v>647</v>
      </c>
      <c r="I2028">
        <v>0</v>
      </c>
      <c r="J2028" t="s">
        <v>10</v>
      </c>
      <c r="K2028" t="str">
        <f t="shared" si="31"/>
        <v>UTENSILS-SILTambya - Other</v>
      </c>
    </row>
    <row r="2029" spans="1:11" ht="15" customHeight="1" x14ac:dyDescent="0.25">
      <c r="A2029" s="1">
        <v>2</v>
      </c>
      <c r="B2029" s="1"/>
      <c r="C2029" t="s">
        <v>164</v>
      </c>
      <c r="D2029" t="s">
        <v>369</v>
      </c>
      <c r="E2029" t="s">
        <v>657</v>
      </c>
      <c r="F2029">
        <v>9</v>
      </c>
      <c r="H2029" t="s">
        <v>647</v>
      </c>
      <c r="I2029">
        <v>0</v>
      </c>
      <c r="J2029" t="s">
        <v>10</v>
      </c>
      <c r="K2029" t="str">
        <f t="shared" si="31"/>
        <v>UTENSILS-SILTambya - Sangali</v>
      </c>
    </row>
    <row r="2030" spans="1:11" ht="15" customHeight="1" x14ac:dyDescent="0.25">
      <c r="A2030" s="1">
        <v>2</v>
      </c>
      <c r="B2030" s="1"/>
      <c r="C2030" t="s">
        <v>164</v>
      </c>
      <c r="D2030" t="s">
        <v>383</v>
      </c>
      <c r="E2030" t="s">
        <v>1053</v>
      </c>
      <c r="F2030">
        <v>20</v>
      </c>
      <c r="H2030" t="s">
        <v>647</v>
      </c>
      <c r="I2030">
        <v>0</v>
      </c>
      <c r="J2030" t="s">
        <v>10</v>
      </c>
      <c r="K2030" t="str">
        <f t="shared" si="31"/>
        <v>UTENSILS-SILTambya- Nakshi</v>
      </c>
    </row>
    <row r="2031" spans="1:11" ht="15" customHeight="1" x14ac:dyDescent="0.25">
      <c r="A2031" s="1">
        <v>2</v>
      </c>
      <c r="B2031" s="1"/>
      <c r="C2031" t="s">
        <v>164</v>
      </c>
      <c r="D2031" t="s">
        <v>457</v>
      </c>
      <c r="E2031" t="s">
        <v>657</v>
      </c>
      <c r="F2031">
        <v>9</v>
      </c>
      <c r="H2031" t="s">
        <v>647</v>
      </c>
      <c r="I2031">
        <v>0</v>
      </c>
      <c r="J2031" t="s">
        <v>10</v>
      </c>
      <c r="K2031" t="str">
        <f t="shared" si="31"/>
        <v>UTENSILS-SILTamhan-Plain</v>
      </c>
    </row>
    <row r="2032" spans="1:11" ht="15" customHeight="1" x14ac:dyDescent="0.25">
      <c r="A2032" s="1">
        <v>2</v>
      </c>
      <c r="B2032" s="1"/>
      <c r="C2032" t="s">
        <v>164</v>
      </c>
      <c r="D2032" t="s">
        <v>1884</v>
      </c>
      <c r="E2032" t="s">
        <v>657</v>
      </c>
      <c r="F2032">
        <v>9</v>
      </c>
      <c r="H2032" t="s">
        <v>647</v>
      </c>
      <c r="I2032">
        <v>0</v>
      </c>
      <c r="J2032" t="s">
        <v>10</v>
      </c>
      <c r="K2032" t="str">
        <f t="shared" si="31"/>
        <v>UTENSILS-SILThali-Gujrathi</v>
      </c>
    </row>
    <row r="2033" spans="1:11" ht="15" customHeight="1" x14ac:dyDescent="0.25">
      <c r="A2033" s="1">
        <v>2</v>
      </c>
      <c r="B2033" s="1"/>
      <c r="C2033" t="s">
        <v>164</v>
      </c>
      <c r="D2033" t="s">
        <v>1885</v>
      </c>
      <c r="E2033" t="s">
        <v>937</v>
      </c>
      <c r="F2033">
        <v>25</v>
      </c>
      <c r="H2033" t="s">
        <v>647</v>
      </c>
      <c r="I2033">
        <v>0</v>
      </c>
      <c r="J2033" t="s">
        <v>10</v>
      </c>
      <c r="K2033" t="str">
        <f t="shared" si="31"/>
        <v>UTENSILS-SILTray</v>
      </c>
    </row>
    <row r="2034" spans="1:11" ht="15" customHeight="1" x14ac:dyDescent="0.25">
      <c r="A2034" s="1">
        <v>2</v>
      </c>
      <c r="B2034" s="1"/>
      <c r="C2034" t="s">
        <v>164</v>
      </c>
      <c r="D2034" t="s">
        <v>1886</v>
      </c>
      <c r="E2034" t="s">
        <v>883</v>
      </c>
      <c r="F2034">
        <v>60</v>
      </c>
      <c r="H2034" t="s">
        <v>647</v>
      </c>
      <c r="I2034">
        <v>0</v>
      </c>
      <c r="J2034" t="s">
        <v>10</v>
      </c>
      <c r="K2034" t="str">
        <f t="shared" si="31"/>
        <v>UTENSILS-SILTray Set</v>
      </c>
    </row>
    <row r="2035" spans="1:11" ht="15" customHeight="1" x14ac:dyDescent="0.25">
      <c r="A2035" s="1">
        <v>2</v>
      </c>
      <c r="B2035" s="1"/>
      <c r="C2035" t="s">
        <v>164</v>
      </c>
      <c r="D2035" t="s">
        <v>1846</v>
      </c>
      <c r="E2035" t="s">
        <v>685</v>
      </c>
      <c r="F2035">
        <v>40</v>
      </c>
      <c r="H2035" t="s">
        <v>647</v>
      </c>
      <c r="I2035">
        <v>0</v>
      </c>
      <c r="J2035" t="s">
        <v>10</v>
      </c>
      <c r="K2035" t="str">
        <f t="shared" si="31"/>
        <v>UTENSILS-SILTRAY-ANTIQUE</v>
      </c>
    </row>
    <row r="2036" spans="1:11" ht="15" customHeight="1" x14ac:dyDescent="0.25">
      <c r="A2036" s="1">
        <v>2</v>
      </c>
      <c r="B2036" s="1"/>
      <c r="C2036" t="s">
        <v>164</v>
      </c>
      <c r="D2036" t="s">
        <v>1887</v>
      </c>
      <c r="E2036" t="s">
        <v>937</v>
      </c>
      <c r="F2036">
        <v>25</v>
      </c>
      <c r="H2036" t="s">
        <v>647</v>
      </c>
      <c r="I2036">
        <v>0</v>
      </c>
      <c r="J2036" t="s">
        <v>10</v>
      </c>
      <c r="K2036" t="str">
        <f t="shared" si="31"/>
        <v>UTENSILS-SILTray-Delhi</v>
      </c>
    </row>
    <row r="2037" spans="1:11" ht="15" customHeight="1" x14ac:dyDescent="0.25">
      <c r="A2037" s="1">
        <v>2</v>
      </c>
      <c r="B2037" s="1"/>
      <c r="C2037" t="s">
        <v>164</v>
      </c>
      <c r="D2037" t="s">
        <v>373</v>
      </c>
      <c r="E2037" t="s">
        <v>1049</v>
      </c>
      <c r="F2037">
        <v>10</v>
      </c>
      <c r="H2037" t="s">
        <v>647</v>
      </c>
      <c r="I2037">
        <v>0</v>
      </c>
      <c r="J2037" t="s">
        <v>10</v>
      </c>
      <c r="K2037" t="str">
        <f t="shared" si="31"/>
        <v>UTENSILS-SILVati -Kath</v>
      </c>
    </row>
    <row r="2038" spans="1:11" ht="15" customHeight="1" x14ac:dyDescent="0.25">
      <c r="A2038" s="1">
        <v>2</v>
      </c>
      <c r="B2038" s="1"/>
      <c r="C2038" t="s">
        <v>164</v>
      </c>
      <c r="D2038" t="s">
        <v>1888</v>
      </c>
      <c r="E2038" t="s">
        <v>1049</v>
      </c>
      <c r="F2038">
        <v>10</v>
      </c>
      <c r="H2038" t="s">
        <v>647</v>
      </c>
      <c r="I2038">
        <v>0</v>
      </c>
      <c r="J2038" t="s">
        <v>10</v>
      </c>
      <c r="K2038" t="str">
        <f t="shared" si="31"/>
        <v>UTENSILS-SILVati -Other</v>
      </c>
    </row>
    <row r="2039" spans="1:11" ht="15" customHeight="1" x14ac:dyDescent="0.25">
      <c r="A2039" s="1">
        <v>2</v>
      </c>
      <c r="B2039" s="1"/>
      <c r="C2039" t="s">
        <v>164</v>
      </c>
      <c r="D2039" t="s">
        <v>458</v>
      </c>
      <c r="E2039" t="s">
        <v>1049</v>
      </c>
      <c r="F2039">
        <v>10</v>
      </c>
      <c r="H2039" t="s">
        <v>647</v>
      </c>
      <c r="I2039">
        <v>0</v>
      </c>
      <c r="J2039" t="s">
        <v>10</v>
      </c>
      <c r="K2039" t="str">
        <f t="shared" si="31"/>
        <v>UTENSILS-SILVati -Plain</v>
      </c>
    </row>
    <row r="2040" spans="1:11" ht="15" customHeight="1" x14ac:dyDescent="0.25">
      <c r="A2040" s="1">
        <v>2</v>
      </c>
      <c r="B2040" s="1"/>
      <c r="C2040" t="s">
        <v>164</v>
      </c>
      <c r="D2040" t="s">
        <v>385</v>
      </c>
      <c r="E2040" t="s">
        <v>1049</v>
      </c>
      <c r="F2040">
        <v>10</v>
      </c>
      <c r="H2040" t="s">
        <v>647</v>
      </c>
      <c r="I2040">
        <v>0</v>
      </c>
      <c r="J2040" t="s">
        <v>10</v>
      </c>
      <c r="K2040" t="str">
        <f t="shared" si="31"/>
        <v>UTENSILS-SILVati- Bowl</v>
      </c>
    </row>
    <row r="2041" spans="1:11" ht="15" customHeight="1" x14ac:dyDescent="0.25">
      <c r="A2041" s="1">
        <v>2</v>
      </c>
      <c r="B2041" s="1"/>
      <c r="C2041" t="s">
        <v>164</v>
      </c>
      <c r="D2041" t="s">
        <v>1889</v>
      </c>
      <c r="E2041" t="s">
        <v>898</v>
      </c>
      <c r="F2041">
        <v>26</v>
      </c>
      <c r="H2041" t="s">
        <v>647</v>
      </c>
      <c r="I2041">
        <v>0</v>
      </c>
      <c r="J2041" t="s">
        <v>10</v>
      </c>
      <c r="K2041" t="str">
        <f t="shared" si="31"/>
        <v>UTENSILS-SILVATI-DELHI</v>
      </c>
    </row>
    <row r="2042" spans="1:11" ht="15" customHeight="1" x14ac:dyDescent="0.25">
      <c r="A2042" s="1">
        <v>2</v>
      </c>
      <c r="B2042" s="1"/>
      <c r="C2042" t="s">
        <v>164</v>
      </c>
      <c r="D2042" t="s">
        <v>1890</v>
      </c>
      <c r="E2042" t="s">
        <v>1049</v>
      </c>
      <c r="F2042">
        <v>10</v>
      </c>
      <c r="H2042" t="s">
        <v>647</v>
      </c>
      <c r="I2042">
        <v>0</v>
      </c>
      <c r="J2042" t="s">
        <v>10</v>
      </c>
      <c r="K2042" t="str">
        <f t="shared" si="31"/>
        <v>UTENSILS-SILVati-Fancy</v>
      </c>
    </row>
    <row r="2043" spans="1:11" ht="15" customHeight="1" x14ac:dyDescent="0.25">
      <c r="A2043" s="1">
        <v>2</v>
      </c>
      <c r="B2043" s="1"/>
      <c r="C2043" t="s">
        <v>164</v>
      </c>
      <c r="D2043" t="s">
        <v>459</v>
      </c>
      <c r="E2043" t="s">
        <v>1049</v>
      </c>
      <c r="F2043">
        <v>10</v>
      </c>
      <c r="H2043" t="s">
        <v>647</v>
      </c>
      <c r="I2043">
        <v>0</v>
      </c>
      <c r="J2043" t="s">
        <v>10</v>
      </c>
      <c r="K2043" t="str">
        <f t="shared" si="31"/>
        <v>UTENSILS-SILVati-Goth Mat</v>
      </c>
    </row>
    <row r="2044" spans="1:11" ht="15" customHeight="1" x14ac:dyDescent="0.25">
      <c r="A2044" s="1">
        <v>5</v>
      </c>
      <c r="B2044" s="1"/>
      <c r="C2044" t="s">
        <v>164</v>
      </c>
      <c r="D2044" t="s">
        <v>1891</v>
      </c>
      <c r="E2044" t="s">
        <v>977</v>
      </c>
      <c r="F2044">
        <v>31</v>
      </c>
      <c r="H2044" t="s">
        <v>647</v>
      </c>
      <c r="I2044">
        <v>0</v>
      </c>
      <c r="J2044" t="s">
        <v>10</v>
      </c>
      <c r="K2044" t="str">
        <f t="shared" si="31"/>
        <v>UTENSILS-SILZari</v>
      </c>
    </row>
    <row r="2045" spans="1:11" ht="15" customHeight="1" x14ac:dyDescent="0.25">
      <c r="A2045" s="1">
        <v>5</v>
      </c>
      <c r="B2045" s="1"/>
      <c r="C2045" t="s">
        <v>164</v>
      </c>
      <c r="D2045" t="s">
        <v>496</v>
      </c>
      <c r="E2045" t="s">
        <v>977</v>
      </c>
      <c r="F2045">
        <v>31</v>
      </c>
      <c r="H2045" t="s">
        <v>647</v>
      </c>
      <c r="I2045">
        <v>0</v>
      </c>
      <c r="J2045" t="s">
        <v>10</v>
      </c>
      <c r="K2045" t="str">
        <f t="shared" si="31"/>
        <v>UTENSILS-SILZari-Gol</v>
      </c>
    </row>
    <row r="2046" spans="1:11" ht="15" customHeight="1" x14ac:dyDescent="0.25">
      <c r="A2046" s="1">
        <v>5</v>
      </c>
      <c r="B2046" s="1"/>
      <c r="C2046" t="s">
        <v>164</v>
      </c>
      <c r="D2046" t="s">
        <v>497</v>
      </c>
      <c r="E2046" t="s">
        <v>977</v>
      </c>
      <c r="F2046">
        <v>31</v>
      </c>
      <c r="H2046" t="s">
        <v>647</v>
      </c>
      <c r="I2046">
        <v>0</v>
      </c>
      <c r="J2046" t="s">
        <v>10</v>
      </c>
      <c r="K2046" t="str">
        <f t="shared" si="31"/>
        <v>UTENSILS-SILZari-Ubhi</v>
      </c>
    </row>
    <row r="2047" spans="1:11" ht="15" customHeight="1" x14ac:dyDescent="0.25">
      <c r="A2047" s="1">
        <v>5</v>
      </c>
      <c r="B2047" s="1"/>
      <c r="C2047" t="s">
        <v>1713</v>
      </c>
      <c r="D2047" t="s">
        <v>885</v>
      </c>
      <c r="E2047" t="s">
        <v>720</v>
      </c>
      <c r="F2047">
        <v>45</v>
      </c>
      <c r="H2047" t="s">
        <v>647</v>
      </c>
      <c r="I2047">
        <v>0</v>
      </c>
      <c r="J2047" t="s">
        <v>10</v>
      </c>
      <c r="K2047" t="str">
        <f t="shared" si="31"/>
        <v>VAKI-SILVAKI</v>
      </c>
    </row>
    <row r="2048" spans="1:11" ht="15" customHeight="1" x14ac:dyDescent="0.25">
      <c r="A2048" s="1">
        <v>5</v>
      </c>
      <c r="B2048" s="1"/>
      <c r="C2048" t="s">
        <v>424</v>
      </c>
      <c r="D2048" t="s">
        <v>1892</v>
      </c>
      <c r="E2048" t="s">
        <v>1010</v>
      </c>
      <c r="F2048">
        <v>39</v>
      </c>
      <c r="H2048" t="s">
        <v>647</v>
      </c>
      <c r="I2048">
        <v>0</v>
      </c>
      <c r="J2048" t="s">
        <v>10</v>
      </c>
      <c r="K2048" t="str">
        <f t="shared" si="31"/>
        <v>VALE-SILBhariv Tode</v>
      </c>
    </row>
    <row r="2049" spans="1:11" ht="15" customHeight="1" x14ac:dyDescent="0.25">
      <c r="A2049" s="1">
        <v>5</v>
      </c>
      <c r="B2049" s="1"/>
      <c r="C2049" t="s">
        <v>424</v>
      </c>
      <c r="D2049" t="s">
        <v>1893</v>
      </c>
      <c r="E2049" t="s">
        <v>654</v>
      </c>
      <c r="F2049">
        <v>35</v>
      </c>
      <c r="H2049" t="s">
        <v>647</v>
      </c>
      <c r="I2049">
        <v>0</v>
      </c>
      <c r="J2049" t="s">
        <v>10</v>
      </c>
      <c r="K2049" t="str">
        <f t="shared" si="31"/>
        <v>VALE-SILCHAL KOYALI</v>
      </c>
    </row>
    <row r="2050" spans="1:11" ht="15" customHeight="1" x14ac:dyDescent="0.25">
      <c r="A2050" s="1">
        <v>5</v>
      </c>
      <c r="B2050" s="1"/>
      <c r="C2050" t="s">
        <v>424</v>
      </c>
      <c r="D2050" t="s">
        <v>462</v>
      </c>
      <c r="E2050" t="s">
        <v>730</v>
      </c>
      <c r="F2050">
        <v>36</v>
      </c>
      <c r="H2050" t="s">
        <v>647</v>
      </c>
      <c r="I2050">
        <v>0</v>
      </c>
      <c r="J2050" t="s">
        <v>10</v>
      </c>
      <c r="K2050" t="str">
        <f t="shared" si="31"/>
        <v>VALE-SILFANCY GHUNGARU VALE</v>
      </c>
    </row>
    <row r="2051" spans="1:11" ht="15" customHeight="1" x14ac:dyDescent="0.25">
      <c r="A2051" s="1">
        <v>5</v>
      </c>
      <c r="B2051" s="1"/>
      <c r="C2051" t="s">
        <v>424</v>
      </c>
      <c r="D2051" t="s">
        <v>429</v>
      </c>
      <c r="E2051" t="s">
        <v>654</v>
      </c>
      <c r="F2051">
        <v>35</v>
      </c>
      <c r="H2051" t="s">
        <v>647</v>
      </c>
      <c r="I2051">
        <v>0</v>
      </c>
      <c r="J2051" t="s">
        <v>10</v>
      </c>
      <c r="K2051" t="str">
        <f t="shared" si="31"/>
        <v>VALE-SILFANCY VALE -(CD)</v>
      </c>
    </row>
    <row r="2052" spans="1:11" ht="15" customHeight="1" x14ac:dyDescent="0.25">
      <c r="A2052" s="1">
        <v>5</v>
      </c>
      <c r="B2052" s="1"/>
      <c r="C2052" t="s">
        <v>424</v>
      </c>
      <c r="D2052" t="s">
        <v>428</v>
      </c>
      <c r="E2052" t="s">
        <v>702</v>
      </c>
      <c r="F2052">
        <v>32</v>
      </c>
      <c r="H2052" t="s">
        <v>647</v>
      </c>
      <c r="I2052">
        <v>0</v>
      </c>
      <c r="J2052" t="s">
        <v>10</v>
      </c>
      <c r="K2052" t="str">
        <f t="shared" si="31"/>
        <v>VALE-SILGAJRI VALE</v>
      </c>
    </row>
    <row r="2053" spans="1:11" ht="15" customHeight="1" x14ac:dyDescent="0.25">
      <c r="A2053" s="1">
        <v>5</v>
      </c>
      <c r="B2053" s="1"/>
      <c r="C2053" t="s">
        <v>424</v>
      </c>
      <c r="D2053" t="s">
        <v>1894</v>
      </c>
      <c r="E2053" t="s">
        <v>720</v>
      </c>
      <c r="F2053">
        <v>45</v>
      </c>
      <c r="H2053" t="s">
        <v>647</v>
      </c>
      <c r="I2053">
        <v>0</v>
      </c>
      <c r="J2053" t="s">
        <v>10</v>
      </c>
      <c r="K2053" t="str">
        <f t="shared" si="31"/>
        <v>VALE-SILGanpati Vale</v>
      </c>
    </row>
    <row r="2054" spans="1:11" ht="15" customHeight="1" x14ac:dyDescent="0.25">
      <c r="A2054" s="1">
        <v>5</v>
      </c>
      <c r="B2054" s="1"/>
      <c r="C2054" t="s">
        <v>424</v>
      </c>
      <c r="D2054" t="s">
        <v>1895</v>
      </c>
      <c r="E2054" t="s">
        <v>895</v>
      </c>
      <c r="F2054">
        <v>30</v>
      </c>
      <c r="H2054" t="s">
        <v>647</v>
      </c>
      <c r="I2054">
        <v>0</v>
      </c>
      <c r="J2054" t="s">
        <v>10</v>
      </c>
      <c r="K2054" t="str">
        <f t="shared" si="31"/>
        <v>VALE-SILGhungaru Vale</v>
      </c>
    </row>
    <row r="2055" spans="1:11" ht="15" customHeight="1" x14ac:dyDescent="0.25">
      <c r="A2055" s="1">
        <v>5</v>
      </c>
      <c r="B2055" s="1"/>
      <c r="C2055" t="s">
        <v>424</v>
      </c>
      <c r="D2055" t="s">
        <v>426</v>
      </c>
      <c r="E2055" t="s">
        <v>683</v>
      </c>
      <c r="F2055">
        <v>37</v>
      </c>
      <c r="H2055" t="s">
        <v>647</v>
      </c>
      <c r="I2055">
        <v>0</v>
      </c>
      <c r="J2055" t="s">
        <v>10</v>
      </c>
      <c r="K2055" t="str">
        <f t="shared" si="31"/>
        <v>VALE-SILGOT VALE</v>
      </c>
    </row>
    <row r="2056" spans="1:11" ht="15" customHeight="1" x14ac:dyDescent="0.25">
      <c r="A2056" s="1">
        <v>5</v>
      </c>
      <c r="B2056" s="1"/>
      <c r="C2056" t="s">
        <v>424</v>
      </c>
      <c r="D2056" t="s">
        <v>1896</v>
      </c>
      <c r="E2056" t="s">
        <v>937</v>
      </c>
      <c r="F2056">
        <v>25</v>
      </c>
      <c r="H2056" t="s">
        <v>647</v>
      </c>
      <c r="I2056">
        <v>0</v>
      </c>
      <c r="J2056" t="s">
        <v>10</v>
      </c>
      <c r="K2056" t="str">
        <f t="shared" si="31"/>
        <v>VALE-SILOther (Vale)</v>
      </c>
    </row>
    <row r="2057" spans="1:11" ht="15" customHeight="1" x14ac:dyDescent="0.25">
      <c r="A2057" s="1">
        <v>5</v>
      </c>
      <c r="B2057" s="1"/>
      <c r="C2057" t="s">
        <v>424</v>
      </c>
      <c r="D2057" t="s">
        <v>425</v>
      </c>
      <c r="E2057" t="s">
        <v>1026</v>
      </c>
      <c r="F2057">
        <v>27</v>
      </c>
      <c r="H2057" t="s">
        <v>647</v>
      </c>
      <c r="I2057">
        <v>0</v>
      </c>
      <c r="J2057" t="s">
        <v>10</v>
      </c>
      <c r="K2057" t="str">
        <f t="shared" ref="K2057:K2074" si="32">C2057&amp;D2057</f>
        <v>VALE-SILPlain Vale</v>
      </c>
    </row>
    <row r="2058" spans="1:11" ht="15" customHeight="1" x14ac:dyDescent="0.25">
      <c r="A2058" s="1">
        <v>3</v>
      </c>
      <c r="B2058" s="1"/>
      <c r="C2058" t="s">
        <v>424</v>
      </c>
      <c r="D2058" t="s">
        <v>1897</v>
      </c>
      <c r="E2058" t="s">
        <v>1053</v>
      </c>
      <c r="F2058">
        <v>20</v>
      </c>
      <c r="H2058" t="s">
        <v>647</v>
      </c>
      <c r="I2058">
        <v>0</v>
      </c>
      <c r="J2058" t="s">
        <v>10</v>
      </c>
      <c r="K2058" t="str">
        <f t="shared" si="32"/>
        <v>VALE-SILPlain Vale(100%)</v>
      </c>
    </row>
    <row r="2059" spans="1:11" ht="15" customHeight="1" x14ac:dyDescent="0.25">
      <c r="A2059" s="1">
        <v>5</v>
      </c>
      <c r="B2059" s="1"/>
      <c r="C2059" t="s">
        <v>424</v>
      </c>
      <c r="D2059" t="s">
        <v>461</v>
      </c>
      <c r="E2059" t="s">
        <v>730</v>
      </c>
      <c r="F2059">
        <v>36</v>
      </c>
      <c r="H2059" t="s">
        <v>647</v>
      </c>
      <c r="I2059">
        <v>0</v>
      </c>
      <c r="J2059" t="s">
        <v>10</v>
      </c>
      <c r="K2059" t="str">
        <f t="shared" si="32"/>
        <v>VALE-SILPOKAL TODE</v>
      </c>
    </row>
    <row r="2060" spans="1:11" ht="15" customHeight="1" x14ac:dyDescent="0.25">
      <c r="A2060" s="1">
        <v>5</v>
      </c>
      <c r="B2060" s="1"/>
      <c r="C2060" t="s">
        <v>424</v>
      </c>
      <c r="D2060" t="s">
        <v>460</v>
      </c>
      <c r="E2060" t="s">
        <v>730</v>
      </c>
      <c r="F2060">
        <v>36</v>
      </c>
      <c r="H2060" t="s">
        <v>647</v>
      </c>
      <c r="I2060">
        <v>0</v>
      </c>
      <c r="J2060" t="s">
        <v>10</v>
      </c>
      <c r="K2060" t="str">
        <f t="shared" si="32"/>
        <v>VALE-SILPOKAL VALE</v>
      </c>
    </row>
    <row r="2061" spans="1:11" ht="15" customHeight="1" x14ac:dyDescent="0.25">
      <c r="A2061" s="1">
        <v>5</v>
      </c>
      <c r="B2061" s="1"/>
      <c r="C2061" t="s">
        <v>424</v>
      </c>
      <c r="D2061" t="s">
        <v>1898</v>
      </c>
      <c r="E2061" t="s">
        <v>731</v>
      </c>
      <c r="F2061">
        <v>55</v>
      </c>
      <c r="H2061" t="s">
        <v>647</v>
      </c>
      <c r="I2061">
        <v>0</v>
      </c>
      <c r="J2061" t="s">
        <v>10</v>
      </c>
      <c r="K2061" t="str">
        <f t="shared" si="32"/>
        <v>VALE-SILR BHARIV TODE</v>
      </c>
    </row>
    <row r="2062" spans="1:11" ht="15" customHeight="1" x14ac:dyDescent="0.25">
      <c r="A2062" s="1">
        <v>5</v>
      </c>
      <c r="B2062" s="1"/>
      <c r="C2062" t="s">
        <v>424</v>
      </c>
      <c r="D2062" t="s">
        <v>427</v>
      </c>
      <c r="E2062" t="s">
        <v>683</v>
      </c>
      <c r="F2062">
        <v>37</v>
      </c>
      <c r="H2062" t="s">
        <v>647</v>
      </c>
      <c r="I2062">
        <v>0</v>
      </c>
      <c r="J2062" t="s">
        <v>10</v>
      </c>
      <c r="K2062" t="str">
        <f t="shared" si="32"/>
        <v>VALE-SILSELAM GHUNGARU VALE</v>
      </c>
    </row>
    <row r="2063" spans="1:11" ht="15" customHeight="1" x14ac:dyDescent="0.25">
      <c r="A2063" s="1">
        <v>5</v>
      </c>
      <c r="B2063" s="1"/>
      <c r="C2063" t="s">
        <v>424</v>
      </c>
      <c r="D2063" t="s">
        <v>521</v>
      </c>
      <c r="E2063" t="s">
        <v>683</v>
      </c>
      <c r="F2063">
        <v>37</v>
      </c>
      <c r="H2063" t="s">
        <v>647</v>
      </c>
      <c r="I2063">
        <v>0</v>
      </c>
      <c r="J2063" t="s">
        <v>10</v>
      </c>
      <c r="K2063" t="str">
        <f t="shared" si="32"/>
        <v>VALE-SILSPRING VALE</v>
      </c>
    </row>
    <row r="2064" spans="1:11" ht="15" customHeight="1" x14ac:dyDescent="0.25">
      <c r="A2064" s="1">
        <v>2</v>
      </c>
      <c r="B2064" s="1"/>
      <c r="C2064" t="s">
        <v>224</v>
      </c>
      <c r="D2064" t="s">
        <v>225</v>
      </c>
      <c r="E2064" t="s">
        <v>895</v>
      </c>
      <c r="F2064">
        <v>30</v>
      </c>
      <c r="H2064" t="s">
        <v>647</v>
      </c>
      <c r="I2064">
        <v>0</v>
      </c>
      <c r="J2064" t="s">
        <v>10</v>
      </c>
      <c r="K2064" t="str">
        <f t="shared" si="32"/>
        <v>VEDHANEE-SILVEDHANEE</v>
      </c>
    </row>
    <row r="2065" spans="1:11" ht="15" customHeight="1" x14ac:dyDescent="0.25">
      <c r="A2065" s="1">
        <v>0</v>
      </c>
      <c r="B2065" s="1"/>
      <c r="C2065" t="s">
        <v>1715</v>
      </c>
      <c r="D2065" t="s">
        <v>1246</v>
      </c>
      <c r="E2065" t="s">
        <v>9</v>
      </c>
      <c r="F2065">
        <v>0</v>
      </c>
      <c r="H2065" t="s">
        <v>9</v>
      </c>
      <c r="I2065">
        <v>0</v>
      </c>
      <c r="J2065" t="s">
        <v>9</v>
      </c>
      <c r="K2065" t="str">
        <f t="shared" si="32"/>
        <v>ZEVAARI MRP-SILEARRING</v>
      </c>
    </row>
    <row r="2066" spans="1:11" ht="15" customHeight="1" x14ac:dyDescent="0.25">
      <c r="A2066" s="1">
        <v>0</v>
      </c>
      <c r="B2066" s="1"/>
      <c r="C2066" t="s">
        <v>1715</v>
      </c>
      <c r="D2066" t="s">
        <v>1899</v>
      </c>
      <c r="E2066" t="s">
        <v>9</v>
      </c>
      <c r="F2066">
        <v>0</v>
      </c>
      <c r="H2066" t="s">
        <v>9</v>
      </c>
      <c r="I2066">
        <v>0</v>
      </c>
      <c r="J2066" t="s">
        <v>9</v>
      </c>
      <c r="K2066" t="str">
        <f t="shared" si="32"/>
        <v>ZEVAARI MRP-SILEARRING INSERT</v>
      </c>
    </row>
    <row r="2067" spans="1:11" ht="15" customHeight="1" x14ac:dyDescent="0.25">
      <c r="A2067" s="1">
        <v>0</v>
      </c>
      <c r="B2067" s="1"/>
      <c r="C2067" t="s">
        <v>1715</v>
      </c>
      <c r="D2067" t="s">
        <v>812</v>
      </c>
      <c r="E2067" t="s">
        <v>9</v>
      </c>
      <c r="F2067">
        <v>0</v>
      </c>
      <c r="H2067" t="s">
        <v>9</v>
      </c>
      <c r="I2067">
        <v>0</v>
      </c>
      <c r="J2067" t="s">
        <v>9</v>
      </c>
      <c r="K2067" t="str">
        <f t="shared" si="32"/>
        <v>ZEVAARI MRP-SILPENDANT</v>
      </c>
    </row>
    <row r="2068" spans="1:11" ht="15" customHeight="1" x14ac:dyDescent="0.25">
      <c r="A2068" s="1">
        <v>0</v>
      </c>
      <c r="B2068" s="1"/>
      <c r="C2068" t="s">
        <v>1715</v>
      </c>
      <c r="D2068" t="s">
        <v>1900</v>
      </c>
      <c r="E2068" t="s">
        <v>9</v>
      </c>
      <c r="F2068">
        <v>0</v>
      </c>
      <c r="H2068" t="s">
        <v>9</v>
      </c>
      <c r="I2068">
        <v>0</v>
      </c>
      <c r="J2068" t="s">
        <v>9</v>
      </c>
      <c r="K2068" t="str">
        <f t="shared" si="32"/>
        <v>ZEVAARI MRP-SILPENDANT INSERT</v>
      </c>
    </row>
    <row r="2069" spans="1:11" ht="15" customHeight="1" x14ac:dyDescent="0.25">
      <c r="A2069" s="1">
        <v>0</v>
      </c>
      <c r="B2069" s="1"/>
      <c r="C2069" t="s">
        <v>1716</v>
      </c>
      <c r="D2069" t="s">
        <v>1901</v>
      </c>
      <c r="E2069" t="s">
        <v>9</v>
      </c>
      <c r="F2069">
        <v>0</v>
      </c>
      <c r="H2069" t="s">
        <v>9</v>
      </c>
      <c r="I2069">
        <v>0</v>
      </c>
      <c r="J2069" t="s">
        <v>9</v>
      </c>
      <c r="K2069" t="str">
        <f t="shared" si="32"/>
        <v>ZUMKA MRP-SILCOLOUR</v>
      </c>
    </row>
    <row r="2070" spans="1:11" ht="15" customHeight="1" x14ac:dyDescent="0.25">
      <c r="A2070" s="1">
        <v>0</v>
      </c>
      <c r="B2070" s="1"/>
      <c r="C2070" t="s">
        <v>1716</v>
      </c>
      <c r="D2070" t="s">
        <v>1349</v>
      </c>
      <c r="E2070" t="s">
        <v>9</v>
      </c>
      <c r="F2070">
        <v>0</v>
      </c>
      <c r="H2070" t="s">
        <v>9</v>
      </c>
      <c r="I2070">
        <v>0</v>
      </c>
      <c r="J2070" t="s">
        <v>9</v>
      </c>
      <c r="K2070" t="str">
        <f t="shared" si="32"/>
        <v>ZUMKA MRP-SILCOLOUR STONE</v>
      </c>
    </row>
    <row r="2071" spans="1:11" ht="15" customHeight="1" x14ac:dyDescent="0.25">
      <c r="A2071" s="1">
        <v>0</v>
      </c>
      <c r="B2071" s="1"/>
      <c r="C2071" t="s">
        <v>1717</v>
      </c>
      <c r="D2071" t="s">
        <v>1902</v>
      </c>
      <c r="E2071" t="s">
        <v>12</v>
      </c>
      <c r="F2071">
        <v>0</v>
      </c>
      <c r="H2071" t="s">
        <v>647</v>
      </c>
      <c r="I2071">
        <v>0.01</v>
      </c>
      <c r="J2071" t="s">
        <v>20</v>
      </c>
      <c r="K2071" t="str">
        <f t="shared" si="32"/>
        <v>ZUMKA-SILAP-ZUMKA</v>
      </c>
    </row>
    <row r="2072" spans="1:11" ht="15" customHeight="1" x14ac:dyDescent="0.25">
      <c r="A2072" s="1">
        <v>0</v>
      </c>
      <c r="B2072" s="1"/>
      <c r="C2072" t="s">
        <v>1717</v>
      </c>
      <c r="D2072" t="s">
        <v>24</v>
      </c>
      <c r="E2072" t="s">
        <v>12</v>
      </c>
      <c r="F2072">
        <v>0</v>
      </c>
      <c r="H2072" t="s">
        <v>647</v>
      </c>
      <c r="I2072">
        <v>0.01</v>
      </c>
      <c r="J2072" t="s">
        <v>20</v>
      </c>
      <c r="K2072" t="str">
        <f t="shared" si="32"/>
        <v>ZUMKA-SILPlain</v>
      </c>
    </row>
    <row r="2073" spans="1:11" ht="15" customHeight="1" x14ac:dyDescent="0.25">
      <c r="A2073" s="1">
        <v>0</v>
      </c>
      <c r="B2073" s="1"/>
      <c r="C2073" t="s">
        <v>1717</v>
      </c>
      <c r="D2073" t="s">
        <v>676</v>
      </c>
      <c r="E2073" t="s">
        <v>12</v>
      </c>
      <c r="F2073">
        <v>0</v>
      </c>
      <c r="H2073" t="s">
        <v>647</v>
      </c>
      <c r="I2073">
        <v>0.01</v>
      </c>
      <c r="J2073" t="s">
        <v>20</v>
      </c>
      <c r="K2073" t="str">
        <f t="shared" si="32"/>
        <v>ZUMKA-SILR P-STONE</v>
      </c>
    </row>
    <row r="2074" spans="1:11" ht="15" customHeight="1" x14ac:dyDescent="0.25">
      <c r="A2074" s="1">
        <v>0</v>
      </c>
      <c r="B2074" s="1"/>
      <c r="C2074" t="s">
        <v>1717</v>
      </c>
      <c r="D2074" t="s">
        <v>1903</v>
      </c>
      <c r="E2074" t="s">
        <v>12</v>
      </c>
      <c r="F2074">
        <v>0</v>
      </c>
      <c r="H2074" t="s">
        <v>647</v>
      </c>
      <c r="I2074">
        <v>0.01</v>
      </c>
      <c r="J2074" t="s">
        <v>20</v>
      </c>
      <c r="K2074" t="str">
        <f t="shared" si="32"/>
        <v>ZUMKA-SILZUMKA (ESENSE)</v>
      </c>
    </row>
    <row r="2075" spans="1:11" ht="15" customHeight="1" x14ac:dyDescent="0.25">
      <c r="A2075" s="1">
        <v>0</v>
      </c>
      <c r="B2075" s="1"/>
      <c r="C2075" t="s">
        <v>663</v>
      </c>
      <c r="D2075" t="s">
        <v>1930</v>
      </c>
      <c r="E2075" t="s">
        <v>12</v>
      </c>
      <c r="F2075">
        <v>0</v>
      </c>
      <c r="H2075" t="s">
        <v>647</v>
      </c>
      <c r="I2075">
        <v>0.01</v>
      </c>
      <c r="J2075" t="s">
        <v>20</v>
      </c>
    </row>
    <row r="2076" spans="1:11" ht="15" customHeight="1" x14ac:dyDescent="0.25">
      <c r="A2076" s="1">
        <v>5</v>
      </c>
      <c r="B2076" s="1"/>
      <c r="C2076" t="s">
        <v>56</v>
      </c>
      <c r="D2076" t="s">
        <v>1931</v>
      </c>
      <c r="E2076" t="s">
        <v>1031</v>
      </c>
      <c r="F2076">
        <v>42</v>
      </c>
      <c r="H2076" t="s">
        <v>647</v>
      </c>
      <c r="I2076">
        <v>0</v>
      </c>
      <c r="J2076" t="s">
        <v>10</v>
      </c>
    </row>
    <row r="2077" spans="1:11" ht="15" customHeight="1" x14ac:dyDescent="0.25">
      <c r="A2077" s="1">
        <v>5</v>
      </c>
      <c r="B2077" s="1"/>
      <c r="C2077" t="s">
        <v>56</v>
      </c>
      <c r="D2077" t="s">
        <v>1932</v>
      </c>
      <c r="E2077" t="s">
        <v>720</v>
      </c>
      <c r="F2077">
        <v>45</v>
      </c>
      <c r="H2077" t="s">
        <v>647</v>
      </c>
      <c r="I2077">
        <v>0</v>
      </c>
      <c r="J2077" t="s">
        <v>10</v>
      </c>
    </row>
    <row r="2078" spans="1:11" ht="15" customHeight="1" x14ac:dyDescent="0.25">
      <c r="A2078" s="1">
        <v>5</v>
      </c>
      <c r="B2078" s="1"/>
      <c r="C2078" t="s">
        <v>56</v>
      </c>
      <c r="D2078" t="s">
        <v>1933</v>
      </c>
      <c r="E2078" t="s">
        <v>895</v>
      </c>
      <c r="F2078">
        <v>30</v>
      </c>
      <c r="H2078" t="s">
        <v>647</v>
      </c>
      <c r="I2078">
        <v>0</v>
      </c>
      <c r="J2078" t="s">
        <v>10</v>
      </c>
    </row>
    <row r="2079" spans="1:11" ht="15" customHeight="1" x14ac:dyDescent="0.25">
      <c r="A2079" s="1">
        <v>5</v>
      </c>
      <c r="B2079" s="1"/>
      <c r="C2079" t="s">
        <v>56</v>
      </c>
      <c r="D2079" t="s">
        <v>1934</v>
      </c>
      <c r="E2079" t="s">
        <v>654</v>
      </c>
      <c r="F2079">
        <v>35</v>
      </c>
      <c r="H2079" t="s">
        <v>647</v>
      </c>
      <c r="I2079">
        <v>0</v>
      </c>
      <c r="J2079" t="s">
        <v>10</v>
      </c>
    </row>
    <row r="2080" spans="1:11" ht="15" customHeight="1" x14ac:dyDescent="0.25">
      <c r="A2080" s="1">
        <v>5</v>
      </c>
      <c r="B2080" s="1"/>
      <c r="C2080" t="s">
        <v>56</v>
      </c>
      <c r="D2080" t="s">
        <v>1935</v>
      </c>
      <c r="E2080" t="s">
        <v>735</v>
      </c>
      <c r="F2080">
        <v>51</v>
      </c>
      <c r="H2080" t="s">
        <v>647</v>
      </c>
      <c r="I2080">
        <v>0</v>
      </c>
      <c r="J2080" t="s">
        <v>10</v>
      </c>
    </row>
    <row r="2081" spans="1:10" ht="15" customHeight="1" x14ac:dyDescent="0.25">
      <c r="A2081" s="1">
        <v>5</v>
      </c>
      <c r="B2081" s="1"/>
      <c r="C2081" t="s">
        <v>56</v>
      </c>
      <c r="D2081" t="s">
        <v>1936</v>
      </c>
      <c r="E2081" t="s">
        <v>735</v>
      </c>
      <c r="F2081">
        <v>51</v>
      </c>
      <c r="H2081" t="s">
        <v>647</v>
      </c>
      <c r="I2081">
        <v>0</v>
      </c>
      <c r="J2081" t="s">
        <v>10</v>
      </c>
    </row>
    <row r="2082" spans="1:10" ht="15" customHeight="1" x14ac:dyDescent="0.25">
      <c r="A2082" s="1">
        <v>5</v>
      </c>
      <c r="B2082" s="1"/>
      <c r="C2082" t="s">
        <v>56</v>
      </c>
      <c r="D2082" t="s">
        <v>680</v>
      </c>
      <c r="E2082" t="s">
        <v>980</v>
      </c>
      <c r="F2082">
        <v>50</v>
      </c>
      <c r="H2082" t="s">
        <v>647</v>
      </c>
      <c r="I2082">
        <v>0</v>
      </c>
      <c r="J2082" t="s">
        <v>10</v>
      </c>
    </row>
    <row r="2083" spans="1:10" ht="15" customHeight="1" x14ac:dyDescent="0.25">
      <c r="A2083" s="1">
        <v>0</v>
      </c>
      <c r="B2083" s="1"/>
      <c r="C2083" t="s">
        <v>752</v>
      </c>
      <c r="D2083" t="s">
        <v>1937</v>
      </c>
      <c r="E2083" t="s">
        <v>12</v>
      </c>
      <c r="F2083">
        <v>0</v>
      </c>
      <c r="H2083" t="s">
        <v>647</v>
      </c>
      <c r="I2083">
        <v>0.01</v>
      </c>
      <c r="J2083" t="s">
        <v>20</v>
      </c>
    </row>
    <row r="2084" spans="1:10" ht="15" customHeight="1" x14ac:dyDescent="0.25">
      <c r="A2084" s="1">
        <v>0</v>
      </c>
      <c r="B2084" s="1"/>
      <c r="C2084" t="s">
        <v>752</v>
      </c>
      <c r="D2084" t="s">
        <v>1938</v>
      </c>
      <c r="E2084" t="s">
        <v>12</v>
      </c>
      <c r="F2084">
        <v>0</v>
      </c>
      <c r="H2084" t="s">
        <v>647</v>
      </c>
      <c r="I2084">
        <v>0.01</v>
      </c>
      <c r="J2084" t="s">
        <v>20</v>
      </c>
    </row>
    <row r="2085" spans="1:10" ht="15" customHeight="1" x14ac:dyDescent="0.25">
      <c r="A2085" s="1">
        <v>0</v>
      </c>
      <c r="B2085" s="1"/>
      <c r="C2085" t="s">
        <v>752</v>
      </c>
      <c r="D2085" t="s">
        <v>1939</v>
      </c>
      <c r="E2085" t="s">
        <v>12</v>
      </c>
      <c r="F2085">
        <v>0</v>
      </c>
      <c r="H2085" t="s">
        <v>647</v>
      </c>
      <c r="I2085">
        <v>0.01</v>
      </c>
      <c r="J2085" t="s">
        <v>20</v>
      </c>
    </row>
    <row r="2086" spans="1:10" ht="15" customHeight="1" x14ac:dyDescent="0.25">
      <c r="A2086" s="1">
        <v>0</v>
      </c>
      <c r="B2086" s="1"/>
      <c r="C2086" t="s">
        <v>752</v>
      </c>
      <c r="D2086" t="s">
        <v>1940</v>
      </c>
      <c r="E2086" t="s">
        <v>12</v>
      </c>
      <c r="F2086">
        <v>0</v>
      </c>
      <c r="H2086" t="s">
        <v>647</v>
      </c>
      <c r="I2086">
        <v>0.01</v>
      </c>
      <c r="J2086" t="s">
        <v>20</v>
      </c>
    </row>
    <row r="2087" spans="1:10" ht="15" customHeight="1" x14ac:dyDescent="0.25">
      <c r="A2087" s="1">
        <v>0</v>
      </c>
      <c r="B2087" s="1"/>
      <c r="C2087" t="s">
        <v>752</v>
      </c>
      <c r="D2087" t="s">
        <v>1941</v>
      </c>
      <c r="E2087" t="s">
        <v>12</v>
      </c>
      <c r="F2087">
        <v>0</v>
      </c>
      <c r="H2087" t="s">
        <v>647</v>
      </c>
      <c r="I2087">
        <v>0.01</v>
      </c>
      <c r="J2087" t="s">
        <v>20</v>
      </c>
    </row>
    <row r="2088" spans="1:10" ht="15" customHeight="1" x14ac:dyDescent="0.25">
      <c r="A2088" s="1">
        <v>0</v>
      </c>
      <c r="B2088" s="1"/>
      <c r="C2088" t="s">
        <v>752</v>
      </c>
      <c r="D2088" t="s">
        <v>1942</v>
      </c>
      <c r="E2088" t="s">
        <v>12</v>
      </c>
      <c r="F2088">
        <v>0</v>
      </c>
      <c r="H2088" t="s">
        <v>647</v>
      </c>
      <c r="I2088">
        <v>0.01</v>
      </c>
      <c r="J2088" t="s">
        <v>20</v>
      </c>
    </row>
    <row r="2089" spans="1:10" ht="15" customHeight="1" x14ac:dyDescent="0.25">
      <c r="A2089" s="1">
        <v>0</v>
      </c>
      <c r="B2089" s="1"/>
      <c r="C2089" t="s">
        <v>752</v>
      </c>
      <c r="D2089" t="s">
        <v>1943</v>
      </c>
      <c r="E2089" t="s">
        <v>12</v>
      </c>
      <c r="F2089">
        <v>0</v>
      </c>
      <c r="H2089" t="s">
        <v>647</v>
      </c>
      <c r="I2089">
        <v>0.01</v>
      </c>
      <c r="J2089" t="s">
        <v>20</v>
      </c>
    </row>
    <row r="2090" spans="1:10" ht="15" customHeight="1" x14ac:dyDescent="0.25">
      <c r="A2090" s="1">
        <v>0</v>
      </c>
      <c r="B2090" s="1"/>
      <c r="C2090" t="s">
        <v>752</v>
      </c>
      <c r="D2090" t="s">
        <v>1944</v>
      </c>
      <c r="E2090" t="s">
        <v>12</v>
      </c>
      <c r="F2090">
        <v>0</v>
      </c>
      <c r="H2090" t="s">
        <v>647</v>
      </c>
      <c r="I2090">
        <v>0.01</v>
      </c>
      <c r="J2090" t="s">
        <v>20</v>
      </c>
    </row>
    <row r="2091" spans="1:10" ht="15" customHeight="1" x14ac:dyDescent="0.25">
      <c r="A2091" s="1">
        <v>0</v>
      </c>
      <c r="B2091" s="1"/>
      <c r="C2091" t="s">
        <v>752</v>
      </c>
      <c r="D2091" t="s">
        <v>1945</v>
      </c>
      <c r="E2091" t="s">
        <v>12</v>
      </c>
      <c r="F2091">
        <v>0</v>
      </c>
      <c r="H2091" t="s">
        <v>647</v>
      </c>
      <c r="I2091">
        <v>0.01</v>
      </c>
      <c r="J2091" t="s">
        <v>20</v>
      </c>
    </row>
    <row r="2092" spans="1:10" ht="15" customHeight="1" x14ac:dyDescent="0.25">
      <c r="A2092" s="1">
        <v>0</v>
      </c>
      <c r="B2092" s="1"/>
      <c r="C2092" t="s">
        <v>752</v>
      </c>
      <c r="D2092" t="s">
        <v>1946</v>
      </c>
      <c r="E2092" t="s">
        <v>12</v>
      </c>
      <c r="F2092">
        <v>0</v>
      </c>
      <c r="H2092" t="s">
        <v>647</v>
      </c>
      <c r="I2092">
        <v>0.01</v>
      </c>
      <c r="J2092" t="s">
        <v>20</v>
      </c>
    </row>
    <row r="2093" spans="1:10" ht="15" customHeight="1" x14ac:dyDescent="0.25">
      <c r="A2093" s="1">
        <v>0</v>
      </c>
      <c r="B2093" s="1"/>
      <c r="C2093" t="s">
        <v>752</v>
      </c>
      <c r="D2093" t="s">
        <v>1947</v>
      </c>
      <c r="E2093" t="s">
        <v>12</v>
      </c>
      <c r="F2093">
        <v>0</v>
      </c>
      <c r="H2093" t="s">
        <v>647</v>
      </c>
      <c r="I2093">
        <v>0.01</v>
      </c>
      <c r="J2093" t="s">
        <v>20</v>
      </c>
    </row>
    <row r="2094" spans="1:10" ht="15" customHeight="1" x14ac:dyDescent="0.25">
      <c r="A2094" s="1">
        <v>0</v>
      </c>
      <c r="B2094" s="1"/>
      <c r="C2094" t="s">
        <v>752</v>
      </c>
      <c r="D2094" t="s">
        <v>1948</v>
      </c>
      <c r="E2094" t="s">
        <v>12</v>
      </c>
      <c r="F2094">
        <v>0</v>
      </c>
      <c r="H2094" t="s">
        <v>647</v>
      </c>
      <c r="I2094">
        <v>0.01</v>
      </c>
      <c r="J2094" t="s">
        <v>20</v>
      </c>
    </row>
    <row r="2095" spans="1:10" ht="15" customHeight="1" x14ac:dyDescent="0.25">
      <c r="A2095" s="1">
        <v>0</v>
      </c>
      <c r="B2095" s="1"/>
      <c r="C2095" t="s">
        <v>752</v>
      </c>
      <c r="D2095" t="s">
        <v>1949</v>
      </c>
      <c r="E2095" t="s">
        <v>12</v>
      </c>
      <c r="F2095">
        <v>0</v>
      </c>
      <c r="H2095" t="s">
        <v>647</v>
      </c>
      <c r="I2095">
        <v>0.01</v>
      </c>
      <c r="J2095" t="s">
        <v>20</v>
      </c>
    </row>
    <row r="2096" spans="1:10" ht="15" customHeight="1" x14ac:dyDescent="0.25">
      <c r="A2096" s="1">
        <v>0</v>
      </c>
      <c r="B2096" s="1"/>
      <c r="C2096" t="s">
        <v>752</v>
      </c>
      <c r="D2096" t="s">
        <v>1950</v>
      </c>
      <c r="E2096" t="s">
        <v>12</v>
      </c>
      <c r="F2096">
        <v>0</v>
      </c>
      <c r="H2096" t="s">
        <v>647</v>
      </c>
      <c r="I2096">
        <v>0.01</v>
      </c>
      <c r="J2096" t="s">
        <v>20</v>
      </c>
    </row>
    <row r="2097" spans="1:10" ht="15" customHeight="1" x14ac:dyDescent="0.25">
      <c r="A2097" s="1">
        <v>0</v>
      </c>
      <c r="B2097" s="1"/>
      <c r="C2097" t="s">
        <v>752</v>
      </c>
      <c r="D2097" t="s">
        <v>1951</v>
      </c>
      <c r="E2097" t="s">
        <v>12</v>
      </c>
      <c r="F2097">
        <v>0</v>
      </c>
      <c r="H2097" t="s">
        <v>647</v>
      </c>
      <c r="I2097">
        <v>0.01</v>
      </c>
      <c r="J2097" t="s">
        <v>20</v>
      </c>
    </row>
    <row r="2098" spans="1:10" ht="15" customHeight="1" x14ac:dyDescent="0.25">
      <c r="A2098" s="1">
        <v>0</v>
      </c>
      <c r="B2098" s="1"/>
      <c r="C2098" t="s">
        <v>752</v>
      </c>
      <c r="D2098" t="s">
        <v>1952</v>
      </c>
      <c r="E2098" t="s">
        <v>12</v>
      </c>
      <c r="F2098">
        <v>0</v>
      </c>
      <c r="H2098" t="s">
        <v>647</v>
      </c>
      <c r="I2098">
        <v>0.01</v>
      </c>
      <c r="J2098" t="s">
        <v>20</v>
      </c>
    </row>
    <row r="2099" spans="1:10" ht="15" customHeight="1" x14ac:dyDescent="0.25">
      <c r="A2099" s="1">
        <v>0</v>
      </c>
      <c r="B2099" s="1"/>
      <c r="C2099" t="s">
        <v>752</v>
      </c>
      <c r="D2099" t="s">
        <v>1953</v>
      </c>
      <c r="E2099" t="s">
        <v>12</v>
      </c>
      <c r="F2099">
        <v>0</v>
      </c>
      <c r="H2099" t="s">
        <v>647</v>
      </c>
      <c r="I2099">
        <v>0.01</v>
      </c>
      <c r="J2099" t="s">
        <v>20</v>
      </c>
    </row>
    <row r="2100" spans="1:10" ht="15" customHeight="1" x14ac:dyDescent="0.25">
      <c r="A2100" s="1">
        <v>0</v>
      </c>
      <c r="B2100" s="1"/>
      <c r="C2100" t="s">
        <v>752</v>
      </c>
      <c r="D2100" t="s">
        <v>1954</v>
      </c>
      <c r="E2100" t="s">
        <v>12</v>
      </c>
      <c r="F2100">
        <v>0</v>
      </c>
      <c r="H2100" t="s">
        <v>647</v>
      </c>
      <c r="I2100">
        <v>0.01</v>
      </c>
      <c r="J2100" t="s">
        <v>20</v>
      </c>
    </row>
    <row r="2101" spans="1:10" ht="15" customHeight="1" x14ac:dyDescent="0.25">
      <c r="A2101" s="1">
        <v>0</v>
      </c>
      <c r="B2101" s="1"/>
      <c r="C2101" t="s">
        <v>752</v>
      </c>
      <c r="D2101" t="s">
        <v>1955</v>
      </c>
      <c r="E2101" t="s">
        <v>12</v>
      </c>
      <c r="F2101">
        <v>0</v>
      </c>
      <c r="H2101" t="s">
        <v>647</v>
      </c>
      <c r="I2101">
        <v>0.01</v>
      </c>
      <c r="J2101" t="s">
        <v>20</v>
      </c>
    </row>
    <row r="2102" spans="1:10" ht="15" customHeight="1" x14ac:dyDescent="0.25">
      <c r="A2102" s="1">
        <v>5</v>
      </c>
      <c r="B2102" s="1"/>
      <c r="C2102" t="s">
        <v>814</v>
      </c>
      <c r="D2102" t="s">
        <v>1956</v>
      </c>
      <c r="E2102" t="s">
        <v>654</v>
      </c>
      <c r="F2102">
        <v>35</v>
      </c>
      <c r="H2102" t="s">
        <v>647</v>
      </c>
      <c r="I2102">
        <v>0</v>
      </c>
      <c r="J2102" t="s">
        <v>10</v>
      </c>
    </row>
    <row r="2103" spans="1:10" ht="15" customHeight="1" x14ac:dyDescent="0.25">
      <c r="A2103" s="1">
        <v>5</v>
      </c>
      <c r="B2103" s="1"/>
      <c r="C2103" t="s">
        <v>814</v>
      </c>
      <c r="D2103" t="s">
        <v>1957</v>
      </c>
      <c r="E2103" t="s">
        <v>654</v>
      </c>
      <c r="F2103">
        <v>35</v>
      </c>
      <c r="H2103" t="s">
        <v>647</v>
      </c>
      <c r="I2103">
        <v>0</v>
      </c>
      <c r="J2103" t="s">
        <v>10</v>
      </c>
    </row>
    <row r="2104" spans="1:10" ht="15" customHeight="1" x14ac:dyDescent="0.25">
      <c r="A2104" s="1">
        <v>5</v>
      </c>
      <c r="B2104" s="1"/>
      <c r="C2104" t="s">
        <v>814</v>
      </c>
      <c r="D2104" t="s">
        <v>1958</v>
      </c>
      <c r="E2104" t="s">
        <v>654</v>
      </c>
      <c r="F2104">
        <v>35</v>
      </c>
      <c r="H2104" t="s">
        <v>647</v>
      </c>
      <c r="I2104">
        <v>0</v>
      </c>
      <c r="J2104" t="s">
        <v>10</v>
      </c>
    </row>
    <row r="2105" spans="1:10" ht="15" customHeight="1" x14ac:dyDescent="0.25">
      <c r="A2105" s="1">
        <v>0</v>
      </c>
      <c r="B2105" s="1"/>
      <c r="C2105" t="s">
        <v>889</v>
      </c>
      <c r="D2105" t="s">
        <v>676</v>
      </c>
      <c r="E2105" t="s">
        <v>12</v>
      </c>
      <c r="F2105">
        <v>0</v>
      </c>
      <c r="H2105" t="s">
        <v>647</v>
      </c>
      <c r="I2105">
        <v>0.01</v>
      </c>
      <c r="J2105" t="s">
        <v>20</v>
      </c>
    </row>
    <row r="2106" spans="1:10" ht="15" customHeight="1" x14ac:dyDescent="0.25">
      <c r="A2106" s="1">
        <v>5</v>
      </c>
      <c r="B2106" s="1"/>
      <c r="C2106" t="s">
        <v>264</v>
      </c>
      <c r="D2106" t="s">
        <v>1959</v>
      </c>
      <c r="E2106" t="s">
        <v>896</v>
      </c>
      <c r="F2106">
        <v>28</v>
      </c>
      <c r="H2106" t="s">
        <v>647</v>
      </c>
      <c r="I2106">
        <v>0</v>
      </c>
      <c r="J2106" t="s">
        <v>10</v>
      </c>
    </row>
    <row r="2107" spans="1:10" ht="15" customHeight="1" x14ac:dyDescent="0.25">
      <c r="A2107" s="1">
        <v>5</v>
      </c>
      <c r="B2107" s="1"/>
      <c r="C2107" t="s">
        <v>264</v>
      </c>
      <c r="D2107" t="s">
        <v>1960</v>
      </c>
      <c r="E2107" t="s">
        <v>896</v>
      </c>
      <c r="F2107">
        <v>28</v>
      </c>
      <c r="H2107" t="s">
        <v>647</v>
      </c>
      <c r="I2107">
        <v>0</v>
      </c>
      <c r="J2107" t="s">
        <v>10</v>
      </c>
    </row>
    <row r="2108" spans="1:10" ht="15" customHeight="1" x14ac:dyDescent="0.25">
      <c r="A2108" s="1">
        <v>5</v>
      </c>
      <c r="B2108" s="1"/>
      <c r="C2108" t="s">
        <v>264</v>
      </c>
      <c r="D2108" t="s">
        <v>1961</v>
      </c>
      <c r="E2108" t="s">
        <v>896</v>
      </c>
      <c r="F2108">
        <v>28</v>
      </c>
      <c r="H2108" t="s">
        <v>647</v>
      </c>
      <c r="I2108">
        <v>0</v>
      </c>
      <c r="J2108" t="s">
        <v>10</v>
      </c>
    </row>
    <row r="2109" spans="1:10" ht="15" customHeight="1" x14ac:dyDescent="0.25">
      <c r="A2109" s="1">
        <v>5</v>
      </c>
      <c r="B2109" s="1"/>
      <c r="C2109" t="s">
        <v>264</v>
      </c>
      <c r="D2109" t="s">
        <v>1962</v>
      </c>
      <c r="E2109" t="s">
        <v>896</v>
      </c>
      <c r="F2109">
        <v>28</v>
      </c>
      <c r="H2109" t="s">
        <v>647</v>
      </c>
      <c r="I2109">
        <v>0</v>
      </c>
      <c r="J2109" t="s">
        <v>10</v>
      </c>
    </row>
    <row r="2110" spans="1:10" ht="15" customHeight="1" x14ac:dyDescent="0.25">
      <c r="A2110" s="1">
        <v>5</v>
      </c>
      <c r="B2110" s="1"/>
      <c r="C2110" t="s">
        <v>264</v>
      </c>
      <c r="D2110" t="s">
        <v>1963</v>
      </c>
      <c r="E2110" t="s">
        <v>896</v>
      </c>
      <c r="F2110">
        <v>28</v>
      </c>
      <c r="H2110" t="s">
        <v>647</v>
      </c>
      <c r="I2110">
        <v>0</v>
      </c>
      <c r="J2110" t="s">
        <v>10</v>
      </c>
    </row>
    <row r="2111" spans="1:10" ht="15" customHeight="1" x14ac:dyDescent="0.25">
      <c r="A2111" s="1">
        <v>5</v>
      </c>
      <c r="B2111" s="1"/>
      <c r="C2111" t="s">
        <v>264</v>
      </c>
      <c r="D2111" t="s">
        <v>1964</v>
      </c>
      <c r="E2111" t="s">
        <v>896</v>
      </c>
      <c r="F2111">
        <v>28</v>
      </c>
      <c r="H2111" t="s">
        <v>647</v>
      </c>
      <c r="I2111">
        <v>0</v>
      </c>
      <c r="J2111" t="s">
        <v>10</v>
      </c>
    </row>
    <row r="2112" spans="1:10" ht="15" customHeight="1" x14ac:dyDescent="0.25">
      <c r="A2112" s="1">
        <v>5</v>
      </c>
      <c r="B2112" s="1"/>
      <c r="C2112" t="s">
        <v>264</v>
      </c>
      <c r="D2112" t="s">
        <v>1965</v>
      </c>
      <c r="E2112" t="s">
        <v>896</v>
      </c>
      <c r="F2112">
        <v>28</v>
      </c>
      <c r="H2112" t="s">
        <v>647</v>
      </c>
      <c r="I2112">
        <v>0</v>
      </c>
      <c r="J2112" t="s">
        <v>10</v>
      </c>
    </row>
    <row r="2113" spans="1:10" ht="15" customHeight="1" x14ac:dyDescent="0.25">
      <c r="A2113" s="1">
        <v>0</v>
      </c>
      <c r="B2113" s="1"/>
      <c r="C2113" t="s">
        <v>944</v>
      </c>
      <c r="D2113" t="s">
        <v>1966</v>
      </c>
      <c r="E2113" t="s">
        <v>12</v>
      </c>
      <c r="F2113">
        <v>0</v>
      </c>
      <c r="H2113" t="s">
        <v>647</v>
      </c>
      <c r="I2113">
        <v>0.01</v>
      </c>
      <c r="J2113" t="s">
        <v>20</v>
      </c>
    </row>
    <row r="2114" spans="1:10" ht="15" customHeight="1" x14ac:dyDescent="0.25">
      <c r="A2114" s="1">
        <v>5</v>
      </c>
      <c r="B2114" s="1"/>
      <c r="C2114" t="s">
        <v>617</v>
      </c>
      <c r="D2114" t="s">
        <v>1967</v>
      </c>
      <c r="E2114" t="s">
        <v>720</v>
      </c>
      <c r="F2114">
        <v>45</v>
      </c>
      <c r="H2114" t="s">
        <v>647</v>
      </c>
      <c r="I2114">
        <v>0</v>
      </c>
      <c r="J2114" t="s">
        <v>10</v>
      </c>
    </row>
    <row r="2115" spans="1:10" ht="15" customHeight="1" x14ac:dyDescent="0.25">
      <c r="A2115" s="1">
        <v>5</v>
      </c>
      <c r="B2115" s="1"/>
      <c r="C2115" t="s">
        <v>617</v>
      </c>
      <c r="D2115" t="s">
        <v>1968</v>
      </c>
      <c r="E2115" t="s">
        <v>720</v>
      </c>
      <c r="F2115">
        <v>45</v>
      </c>
      <c r="H2115" t="s">
        <v>647</v>
      </c>
      <c r="I2115">
        <v>0</v>
      </c>
      <c r="J2115" t="s">
        <v>10</v>
      </c>
    </row>
    <row r="2116" spans="1:10" ht="15" customHeight="1" x14ac:dyDescent="0.25">
      <c r="A2116" s="1">
        <v>5</v>
      </c>
      <c r="B2116" s="1"/>
      <c r="C2116" t="s">
        <v>525</v>
      </c>
      <c r="D2116" t="s">
        <v>1969</v>
      </c>
      <c r="E2116" t="s">
        <v>725</v>
      </c>
      <c r="F2116">
        <v>34</v>
      </c>
      <c r="H2116" t="s">
        <v>647</v>
      </c>
      <c r="I2116">
        <v>0</v>
      </c>
      <c r="J2116" t="s">
        <v>10</v>
      </c>
    </row>
    <row r="2117" spans="1:10" ht="15" customHeight="1" x14ac:dyDescent="0.25">
      <c r="A2117" s="1">
        <v>5</v>
      </c>
      <c r="B2117" s="1"/>
      <c r="C2117" t="s">
        <v>525</v>
      </c>
      <c r="D2117" t="s">
        <v>1970</v>
      </c>
      <c r="E2117" t="s">
        <v>895</v>
      </c>
      <c r="F2117">
        <v>30</v>
      </c>
      <c r="H2117" t="s">
        <v>647</v>
      </c>
      <c r="I2117">
        <v>0</v>
      </c>
      <c r="J2117" t="s">
        <v>10</v>
      </c>
    </row>
    <row r="2118" spans="1:10" ht="15" customHeight="1" x14ac:dyDescent="0.25">
      <c r="A2118" s="1">
        <v>5</v>
      </c>
      <c r="B2118" s="1"/>
      <c r="C2118" t="s">
        <v>525</v>
      </c>
      <c r="D2118" t="s">
        <v>1971</v>
      </c>
      <c r="E2118" t="s">
        <v>720</v>
      </c>
      <c r="F2118">
        <v>45</v>
      </c>
      <c r="H2118" t="s">
        <v>647</v>
      </c>
      <c r="I2118">
        <v>0</v>
      </c>
      <c r="J2118" t="s">
        <v>10</v>
      </c>
    </row>
    <row r="2119" spans="1:10" ht="15" customHeight="1" x14ac:dyDescent="0.25">
      <c r="A2119" s="1">
        <v>5</v>
      </c>
      <c r="B2119" s="1"/>
      <c r="C2119" t="s">
        <v>525</v>
      </c>
      <c r="D2119" t="s">
        <v>1972</v>
      </c>
      <c r="E2119" t="s">
        <v>725</v>
      </c>
      <c r="F2119">
        <v>34</v>
      </c>
      <c r="H2119" t="s">
        <v>647</v>
      </c>
      <c r="I2119">
        <v>0</v>
      </c>
      <c r="J2119" t="s">
        <v>10</v>
      </c>
    </row>
    <row r="2120" spans="1:10" ht="15" customHeight="1" x14ac:dyDescent="0.25">
      <c r="A2120" s="1">
        <v>5</v>
      </c>
      <c r="B2120" s="1"/>
      <c r="C2120" t="s">
        <v>525</v>
      </c>
      <c r="D2120" t="s">
        <v>1973</v>
      </c>
      <c r="E2120" t="s">
        <v>725</v>
      </c>
      <c r="F2120">
        <v>34</v>
      </c>
      <c r="H2120" t="s">
        <v>647</v>
      </c>
      <c r="I2120">
        <v>0</v>
      </c>
      <c r="J2120" t="s">
        <v>10</v>
      </c>
    </row>
    <row r="2121" spans="1:10" ht="15" customHeight="1" x14ac:dyDescent="0.25">
      <c r="A2121" s="1">
        <v>0</v>
      </c>
      <c r="B2121" s="1"/>
      <c r="C2121" t="s">
        <v>958</v>
      </c>
      <c r="D2121" t="s">
        <v>1974</v>
      </c>
      <c r="E2121" t="s">
        <v>12</v>
      </c>
      <c r="F2121">
        <v>0</v>
      </c>
      <c r="H2121" t="s">
        <v>647</v>
      </c>
      <c r="I2121">
        <v>0.01</v>
      </c>
      <c r="J2121" t="s">
        <v>20</v>
      </c>
    </row>
    <row r="2122" spans="1:10" ht="15" customHeight="1" x14ac:dyDescent="0.25">
      <c r="A2122" s="1">
        <v>0</v>
      </c>
      <c r="B2122" s="1"/>
      <c r="C2122" t="s">
        <v>958</v>
      </c>
      <c r="D2122" t="s">
        <v>1975</v>
      </c>
      <c r="E2122" t="s">
        <v>12</v>
      </c>
      <c r="F2122">
        <v>0</v>
      </c>
      <c r="H2122" t="s">
        <v>647</v>
      </c>
      <c r="I2122">
        <v>0.01</v>
      </c>
      <c r="J2122" t="s">
        <v>20</v>
      </c>
    </row>
    <row r="2123" spans="1:10" ht="15" customHeight="1" x14ac:dyDescent="0.25">
      <c r="A2123" s="1">
        <v>0</v>
      </c>
      <c r="B2123" s="1"/>
      <c r="C2123" t="s">
        <v>958</v>
      </c>
      <c r="D2123" t="s">
        <v>1939</v>
      </c>
      <c r="E2123" t="s">
        <v>12</v>
      </c>
      <c r="F2123">
        <v>0</v>
      </c>
      <c r="H2123" t="s">
        <v>647</v>
      </c>
      <c r="I2123">
        <v>0.01</v>
      </c>
      <c r="J2123" t="s">
        <v>20</v>
      </c>
    </row>
    <row r="2124" spans="1:10" ht="15" customHeight="1" x14ac:dyDescent="0.25">
      <c r="A2124" s="1">
        <v>0</v>
      </c>
      <c r="B2124" s="1"/>
      <c r="C2124" t="s">
        <v>958</v>
      </c>
      <c r="D2124" t="s">
        <v>1947</v>
      </c>
      <c r="E2124" t="s">
        <v>12</v>
      </c>
      <c r="F2124">
        <v>0</v>
      </c>
      <c r="H2124" t="s">
        <v>647</v>
      </c>
      <c r="I2124">
        <v>0.01</v>
      </c>
      <c r="J2124" t="s">
        <v>20</v>
      </c>
    </row>
    <row r="2125" spans="1:10" ht="15" customHeight="1" x14ac:dyDescent="0.25">
      <c r="A2125" s="1">
        <v>0</v>
      </c>
      <c r="B2125" s="1"/>
      <c r="C2125" t="s">
        <v>958</v>
      </c>
      <c r="D2125" t="s">
        <v>1976</v>
      </c>
      <c r="E2125" t="s">
        <v>12</v>
      </c>
      <c r="F2125">
        <v>0</v>
      </c>
      <c r="H2125" t="s">
        <v>647</v>
      </c>
      <c r="I2125">
        <v>0.01</v>
      </c>
      <c r="J2125" t="s">
        <v>20</v>
      </c>
    </row>
    <row r="2126" spans="1:10" ht="15" customHeight="1" x14ac:dyDescent="0.25">
      <c r="A2126" s="1">
        <v>5</v>
      </c>
      <c r="B2126" s="1"/>
      <c r="C2126" t="s">
        <v>169</v>
      </c>
      <c r="D2126" t="s">
        <v>1977</v>
      </c>
      <c r="E2126" t="s">
        <v>900</v>
      </c>
      <c r="F2126">
        <v>38</v>
      </c>
      <c r="H2126" t="s">
        <v>647</v>
      </c>
      <c r="I2126">
        <v>0</v>
      </c>
      <c r="J2126" t="s">
        <v>10</v>
      </c>
    </row>
    <row r="2127" spans="1:10" ht="15" customHeight="1" x14ac:dyDescent="0.25">
      <c r="A2127" s="1">
        <v>5</v>
      </c>
      <c r="B2127" s="1"/>
      <c r="C2127" t="s">
        <v>169</v>
      </c>
      <c r="D2127" t="s">
        <v>1978</v>
      </c>
      <c r="E2127" t="s">
        <v>900</v>
      </c>
      <c r="F2127">
        <v>38</v>
      </c>
      <c r="H2127" t="s">
        <v>647</v>
      </c>
      <c r="I2127">
        <v>0</v>
      </c>
      <c r="J2127" t="s">
        <v>10</v>
      </c>
    </row>
    <row r="2128" spans="1:10" ht="15" customHeight="1" x14ac:dyDescent="0.25">
      <c r="A2128" s="1">
        <v>0</v>
      </c>
      <c r="B2128" s="1"/>
      <c r="C2128" t="s">
        <v>1979</v>
      </c>
      <c r="D2128" t="s">
        <v>1979</v>
      </c>
      <c r="E2128" t="s">
        <v>646</v>
      </c>
      <c r="F2128">
        <v>0</v>
      </c>
      <c r="H2128" t="s">
        <v>647</v>
      </c>
      <c r="I2128">
        <v>0.01</v>
      </c>
      <c r="J2128" t="s">
        <v>20</v>
      </c>
    </row>
    <row r="2129" spans="1:10" ht="15" customHeight="1" x14ac:dyDescent="0.25">
      <c r="A2129" s="1">
        <v>0</v>
      </c>
      <c r="B2129" s="1"/>
      <c r="C2129" t="s">
        <v>987</v>
      </c>
      <c r="D2129" t="s">
        <v>1939</v>
      </c>
      <c r="E2129" t="s">
        <v>12</v>
      </c>
      <c r="F2129">
        <v>0</v>
      </c>
      <c r="H2129" t="s">
        <v>647</v>
      </c>
      <c r="I2129">
        <v>0.01</v>
      </c>
      <c r="J2129" t="s">
        <v>20</v>
      </c>
    </row>
    <row r="2130" spans="1:10" ht="15" customHeight="1" x14ac:dyDescent="0.25">
      <c r="A2130" s="1">
        <v>0</v>
      </c>
      <c r="B2130" s="1"/>
      <c r="C2130" t="s">
        <v>987</v>
      </c>
      <c r="D2130" t="s">
        <v>1980</v>
      </c>
      <c r="E2130" t="s">
        <v>12</v>
      </c>
      <c r="F2130">
        <v>0</v>
      </c>
      <c r="H2130" t="s">
        <v>647</v>
      </c>
      <c r="I2130">
        <v>0.01</v>
      </c>
      <c r="J2130" t="s">
        <v>20</v>
      </c>
    </row>
    <row r="2131" spans="1:10" x14ac:dyDescent="0.25">
      <c r="A2131" s="1">
        <v>5</v>
      </c>
      <c r="B2131" s="1"/>
      <c r="C2131" t="s">
        <v>550</v>
      </c>
      <c r="D2131" t="s">
        <v>1981</v>
      </c>
      <c r="E2131" t="s">
        <v>1031</v>
      </c>
      <c r="F2131">
        <v>42</v>
      </c>
      <c r="H2131" t="s">
        <v>647</v>
      </c>
      <c r="I2131">
        <v>0</v>
      </c>
      <c r="J2131" t="s">
        <v>10</v>
      </c>
    </row>
    <row r="2132" spans="1:10" x14ac:dyDescent="0.25">
      <c r="A2132" s="1">
        <v>5</v>
      </c>
      <c r="B2132" s="1"/>
      <c r="C2132" t="s">
        <v>550</v>
      </c>
      <c r="D2132" t="s">
        <v>534</v>
      </c>
      <c r="E2132" t="s">
        <v>702</v>
      </c>
      <c r="F2132">
        <v>32</v>
      </c>
      <c r="H2132" t="s">
        <v>647</v>
      </c>
      <c r="I2132">
        <v>0</v>
      </c>
      <c r="J2132" t="s">
        <v>10</v>
      </c>
    </row>
    <row r="2133" spans="1:10" x14ac:dyDescent="0.25">
      <c r="A2133" s="1">
        <v>5</v>
      </c>
      <c r="B2133" s="1"/>
      <c r="C2133" t="s">
        <v>550</v>
      </c>
      <c r="D2133" t="s">
        <v>1982</v>
      </c>
      <c r="E2133" t="s">
        <v>702</v>
      </c>
      <c r="F2133">
        <v>32</v>
      </c>
      <c r="H2133" t="s">
        <v>647</v>
      </c>
      <c r="I2133">
        <v>0</v>
      </c>
      <c r="J2133" t="s">
        <v>10</v>
      </c>
    </row>
    <row r="2134" spans="1:10" ht="15" customHeight="1" x14ac:dyDescent="0.25">
      <c r="A2134" s="1">
        <v>5</v>
      </c>
      <c r="B2134" s="1"/>
      <c r="C2134" t="s">
        <v>160</v>
      </c>
      <c r="D2134" t="s">
        <v>870</v>
      </c>
      <c r="E2134" t="s">
        <v>895</v>
      </c>
      <c r="F2134">
        <v>30</v>
      </c>
      <c r="H2134" t="s">
        <v>647</v>
      </c>
      <c r="I2134">
        <v>0</v>
      </c>
      <c r="J2134" t="s">
        <v>10</v>
      </c>
    </row>
    <row r="2135" spans="1:10" ht="15" customHeight="1" x14ac:dyDescent="0.25">
      <c r="A2135" s="1">
        <v>5</v>
      </c>
      <c r="B2135" s="1"/>
      <c r="C2135" t="s">
        <v>327</v>
      </c>
      <c r="D2135" t="s">
        <v>1983</v>
      </c>
      <c r="E2135" t="s">
        <v>977</v>
      </c>
      <c r="F2135">
        <v>31</v>
      </c>
      <c r="H2135" t="s">
        <v>647</v>
      </c>
      <c r="I2135">
        <v>0</v>
      </c>
      <c r="J2135" t="s">
        <v>10</v>
      </c>
    </row>
    <row r="2136" spans="1:10" ht="15" customHeight="1" x14ac:dyDescent="0.25">
      <c r="A2136" s="1">
        <v>5</v>
      </c>
      <c r="B2136" s="1"/>
      <c r="C2136" t="s">
        <v>327</v>
      </c>
      <c r="D2136" t="s">
        <v>1984</v>
      </c>
      <c r="E2136" t="s">
        <v>977</v>
      </c>
      <c r="F2136">
        <v>31</v>
      </c>
      <c r="H2136" t="s">
        <v>647</v>
      </c>
      <c r="I2136">
        <v>0</v>
      </c>
      <c r="J2136" t="s">
        <v>10</v>
      </c>
    </row>
    <row r="2137" spans="1:10" ht="15" customHeight="1" x14ac:dyDescent="0.25">
      <c r="A2137" s="1">
        <v>5</v>
      </c>
      <c r="B2137" s="1"/>
      <c r="C2137" t="s">
        <v>327</v>
      </c>
      <c r="D2137" t="s">
        <v>1985</v>
      </c>
      <c r="E2137" t="s">
        <v>895</v>
      </c>
      <c r="F2137">
        <v>30</v>
      </c>
      <c r="H2137" t="s">
        <v>647</v>
      </c>
      <c r="I2137">
        <v>0</v>
      </c>
      <c r="J2137" t="s">
        <v>10</v>
      </c>
    </row>
    <row r="2138" spans="1:10" ht="15" customHeight="1" x14ac:dyDescent="0.25">
      <c r="A2138" s="1">
        <v>5</v>
      </c>
      <c r="B2138" s="1"/>
      <c r="C2138" t="s">
        <v>327</v>
      </c>
      <c r="D2138" t="s">
        <v>1986</v>
      </c>
      <c r="E2138" t="s">
        <v>720</v>
      </c>
      <c r="F2138">
        <v>45</v>
      </c>
      <c r="H2138" t="s">
        <v>647</v>
      </c>
      <c r="I2138">
        <v>0</v>
      </c>
      <c r="J2138" t="s">
        <v>10</v>
      </c>
    </row>
    <row r="2139" spans="1:10" ht="15" customHeight="1" x14ac:dyDescent="0.25">
      <c r="A2139" s="1">
        <v>3</v>
      </c>
      <c r="B2139" s="1"/>
      <c r="C2139" t="s">
        <v>215</v>
      </c>
      <c r="D2139" t="s">
        <v>1987</v>
      </c>
      <c r="E2139" t="s">
        <v>937</v>
      </c>
      <c r="F2139">
        <v>25</v>
      </c>
      <c r="H2139" t="s">
        <v>647</v>
      </c>
      <c r="I2139">
        <v>0</v>
      </c>
      <c r="J2139" t="s">
        <v>10</v>
      </c>
    </row>
    <row r="2140" spans="1:10" ht="15" customHeight="1" x14ac:dyDescent="0.25">
      <c r="A2140" s="1">
        <v>3</v>
      </c>
      <c r="B2140" s="1"/>
      <c r="C2140" t="s">
        <v>215</v>
      </c>
      <c r="D2140" t="s">
        <v>1988</v>
      </c>
      <c r="E2140" t="s">
        <v>937</v>
      </c>
      <c r="F2140">
        <v>25</v>
      </c>
      <c r="H2140" t="s">
        <v>647</v>
      </c>
      <c r="I2140">
        <v>0</v>
      </c>
      <c r="J2140" t="s">
        <v>10</v>
      </c>
    </row>
    <row r="2141" spans="1:10" ht="15" customHeight="1" x14ac:dyDescent="0.25">
      <c r="A2141" s="1">
        <v>3</v>
      </c>
      <c r="B2141" s="1"/>
      <c r="C2141" t="s">
        <v>215</v>
      </c>
      <c r="D2141" t="s">
        <v>1989</v>
      </c>
      <c r="E2141" t="s">
        <v>937</v>
      </c>
      <c r="F2141">
        <v>25</v>
      </c>
      <c r="H2141" t="s">
        <v>647</v>
      </c>
      <c r="I2141">
        <v>0</v>
      </c>
      <c r="J2141" t="s">
        <v>10</v>
      </c>
    </row>
    <row r="2142" spans="1:10" ht="15" customHeight="1" x14ac:dyDescent="0.25">
      <c r="A2142" s="1">
        <v>3</v>
      </c>
      <c r="B2142" s="1"/>
      <c r="C2142" t="s">
        <v>215</v>
      </c>
      <c r="D2142" t="s">
        <v>1990</v>
      </c>
      <c r="E2142" t="s">
        <v>937</v>
      </c>
      <c r="F2142">
        <v>25</v>
      </c>
      <c r="H2142" t="s">
        <v>647</v>
      </c>
      <c r="I2142">
        <v>0</v>
      </c>
      <c r="J2142" t="s">
        <v>10</v>
      </c>
    </row>
    <row r="2143" spans="1:10" ht="15" customHeight="1" x14ac:dyDescent="0.25">
      <c r="A2143" s="1">
        <v>3</v>
      </c>
      <c r="B2143" s="1"/>
      <c r="C2143" t="s">
        <v>215</v>
      </c>
      <c r="D2143" t="s">
        <v>1991</v>
      </c>
      <c r="E2143" t="s">
        <v>937</v>
      </c>
      <c r="F2143">
        <v>25</v>
      </c>
      <c r="H2143" t="s">
        <v>647</v>
      </c>
      <c r="I2143">
        <v>0</v>
      </c>
      <c r="J2143" t="s">
        <v>10</v>
      </c>
    </row>
    <row r="2144" spans="1:10" ht="15" customHeight="1" x14ac:dyDescent="0.25">
      <c r="A2144" s="1">
        <v>3</v>
      </c>
      <c r="B2144" s="1"/>
      <c r="C2144" t="s">
        <v>215</v>
      </c>
      <c r="D2144" t="s">
        <v>1992</v>
      </c>
      <c r="E2144" t="s">
        <v>937</v>
      </c>
      <c r="F2144">
        <v>25</v>
      </c>
      <c r="H2144" t="s">
        <v>647</v>
      </c>
      <c r="I2144">
        <v>0</v>
      </c>
      <c r="J2144" t="s">
        <v>10</v>
      </c>
    </row>
    <row r="2145" spans="1:10" ht="15" customHeight="1" x14ac:dyDescent="0.25">
      <c r="A2145" s="1">
        <v>3</v>
      </c>
      <c r="B2145" s="1"/>
      <c r="C2145" t="s">
        <v>215</v>
      </c>
      <c r="D2145" t="s">
        <v>1993</v>
      </c>
      <c r="E2145" t="s">
        <v>937</v>
      </c>
      <c r="F2145">
        <v>25</v>
      </c>
      <c r="H2145" t="s">
        <v>647</v>
      </c>
      <c r="I2145">
        <v>0</v>
      </c>
      <c r="J2145" t="s">
        <v>10</v>
      </c>
    </row>
    <row r="2146" spans="1:10" ht="15" customHeight="1" x14ac:dyDescent="0.25">
      <c r="A2146" s="1">
        <v>3</v>
      </c>
      <c r="B2146" s="1"/>
      <c r="C2146" t="s">
        <v>215</v>
      </c>
      <c r="D2146" t="s">
        <v>1994</v>
      </c>
      <c r="E2146" t="s">
        <v>937</v>
      </c>
      <c r="F2146">
        <v>25</v>
      </c>
      <c r="H2146" t="s">
        <v>647</v>
      </c>
      <c r="I2146">
        <v>0</v>
      </c>
      <c r="J2146" t="s">
        <v>10</v>
      </c>
    </row>
    <row r="2147" spans="1:10" ht="15" customHeight="1" x14ac:dyDescent="0.25">
      <c r="A2147" s="1">
        <v>3</v>
      </c>
      <c r="B2147" s="1"/>
      <c r="C2147" t="s">
        <v>215</v>
      </c>
      <c r="D2147" t="s">
        <v>1995</v>
      </c>
      <c r="E2147" t="s">
        <v>937</v>
      </c>
      <c r="F2147">
        <v>25</v>
      </c>
      <c r="H2147" t="s">
        <v>647</v>
      </c>
      <c r="I2147">
        <v>0</v>
      </c>
      <c r="J2147" t="s">
        <v>10</v>
      </c>
    </row>
    <row r="2148" spans="1:10" ht="15" customHeight="1" x14ac:dyDescent="0.25">
      <c r="A2148" s="1">
        <v>3</v>
      </c>
      <c r="B2148" s="1"/>
      <c r="C2148" t="s">
        <v>215</v>
      </c>
      <c r="D2148" t="s">
        <v>1996</v>
      </c>
      <c r="E2148" t="s">
        <v>937</v>
      </c>
      <c r="F2148">
        <v>25</v>
      </c>
      <c r="H2148" t="s">
        <v>647</v>
      </c>
      <c r="I2148">
        <v>0</v>
      </c>
      <c r="J2148" t="s">
        <v>10</v>
      </c>
    </row>
    <row r="2149" spans="1:10" ht="15" customHeight="1" x14ac:dyDescent="0.25">
      <c r="A2149" s="1">
        <v>3</v>
      </c>
      <c r="B2149" s="1"/>
      <c r="C2149" t="s">
        <v>215</v>
      </c>
      <c r="D2149" t="s">
        <v>1997</v>
      </c>
      <c r="E2149" t="s">
        <v>937</v>
      </c>
      <c r="F2149">
        <v>25</v>
      </c>
      <c r="H2149" t="s">
        <v>647</v>
      </c>
      <c r="I2149">
        <v>0</v>
      </c>
      <c r="J2149" t="s">
        <v>10</v>
      </c>
    </row>
    <row r="2150" spans="1:10" ht="15" customHeight="1" x14ac:dyDescent="0.25">
      <c r="A2150" s="1">
        <v>3</v>
      </c>
      <c r="B2150" s="1"/>
      <c r="C2150" t="s">
        <v>215</v>
      </c>
      <c r="D2150" t="s">
        <v>1998</v>
      </c>
      <c r="E2150" t="s">
        <v>937</v>
      </c>
      <c r="F2150">
        <v>25</v>
      </c>
      <c r="H2150" t="s">
        <v>647</v>
      </c>
      <c r="I2150">
        <v>0</v>
      </c>
      <c r="J2150" t="s">
        <v>10</v>
      </c>
    </row>
    <row r="2151" spans="1:10" ht="15" customHeight="1" x14ac:dyDescent="0.25">
      <c r="A2151" s="1">
        <v>3</v>
      </c>
      <c r="B2151" s="1"/>
      <c r="C2151" t="s">
        <v>215</v>
      </c>
      <c r="D2151" t="s">
        <v>1999</v>
      </c>
      <c r="E2151" t="s">
        <v>937</v>
      </c>
      <c r="F2151">
        <v>25</v>
      </c>
      <c r="H2151" t="s">
        <v>647</v>
      </c>
      <c r="I2151">
        <v>0</v>
      </c>
      <c r="J2151" t="s">
        <v>10</v>
      </c>
    </row>
    <row r="2152" spans="1:10" ht="15" customHeight="1" x14ac:dyDescent="0.25">
      <c r="A2152" s="1">
        <v>3</v>
      </c>
      <c r="B2152" s="1"/>
      <c r="C2152" t="s">
        <v>215</v>
      </c>
      <c r="D2152" t="s">
        <v>2000</v>
      </c>
      <c r="E2152" t="s">
        <v>937</v>
      </c>
      <c r="F2152">
        <v>25</v>
      </c>
      <c r="H2152" t="s">
        <v>647</v>
      </c>
      <c r="I2152">
        <v>0</v>
      </c>
      <c r="J2152" t="s">
        <v>10</v>
      </c>
    </row>
    <row r="2153" spans="1:10" ht="15" customHeight="1" x14ac:dyDescent="0.25">
      <c r="A2153" s="1">
        <v>3</v>
      </c>
      <c r="B2153" s="1"/>
      <c r="C2153" t="s">
        <v>215</v>
      </c>
      <c r="D2153" t="s">
        <v>2001</v>
      </c>
      <c r="E2153" t="s">
        <v>937</v>
      </c>
      <c r="F2153">
        <v>25</v>
      </c>
      <c r="H2153" t="s">
        <v>647</v>
      </c>
      <c r="I2153">
        <v>0</v>
      </c>
      <c r="J2153" t="s">
        <v>10</v>
      </c>
    </row>
    <row r="2154" spans="1:10" ht="15" customHeight="1" x14ac:dyDescent="0.25">
      <c r="A2154" s="1">
        <v>3</v>
      </c>
      <c r="B2154" s="1"/>
      <c r="C2154" t="s">
        <v>215</v>
      </c>
      <c r="D2154" t="s">
        <v>2002</v>
      </c>
      <c r="E2154" t="s">
        <v>937</v>
      </c>
      <c r="F2154">
        <v>25</v>
      </c>
      <c r="H2154" t="s">
        <v>647</v>
      </c>
      <c r="I2154">
        <v>0</v>
      </c>
      <c r="J2154" t="s">
        <v>10</v>
      </c>
    </row>
    <row r="2155" spans="1:10" ht="15" customHeight="1" x14ac:dyDescent="0.25">
      <c r="A2155" s="1">
        <v>3</v>
      </c>
      <c r="B2155" s="1"/>
      <c r="C2155" t="s">
        <v>215</v>
      </c>
      <c r="D2155" t="s">
        <v>2003</v>
      </c>
      <c r="E2155" t="s">
        <v>937</v>
      </c>
      <c r="F2155">
        <v>25</v>
      </c>
      <c r="H2155" t="s">
        <v>647</v>
      </c>
      <c r="I2155">
        <v>0</v>
      </c>
      <c r="J2155" t="s">
        <v>10</v>
      </c>
    </row>
    <row r="2156" spans="1:10" ht="15" customHeight="1" x14ac:dyDescent="0.25">
      <c r="A2156" s="1">
        <v>3</v>
      </c>
      <c r="B2156" s="1"/>
      <c r="C2156" t="s">
        <v>215</v>
      </c>
      <c r="D2156" t="s">
        <v>2004</v>
      </c>
      <c r="E2156" t="s">
        <v>937</v>
      </c>
      <c r="F2156">
        <v>25</v>
      </c>
      <c r="H2156" t="s">
        <v>647</v>
      </c>
      <c r="I2156">
        <v>0</v>
      </c>
      <c r="J2156" t="s">
        <v>10</v>
      </c>
    </row>
    <row r="2157" spans="1:10" ht="15" customHeight="1" x14ac:dyDescent="0.25">
      <c r="A2157" s="1">
        <v>3</v>
      </c>
      <c r="B2157" s="1"/>
      <c r="C2157" t="s">
        <v>215</v>
      </c>
      <c r="D2157" t="s">
        <v>2005</v>
      </c>
      <c r="E2157" t="s">
        <v>937</v>
      </c>
      <c r="F2157">
        <v>25</v>
      </c>
      <c r="H2157" t="s">
        <v>647</v>
      </c>
      <c r="I2157">
        <v>0</v>
      </c>
      <c r="J2157" t="s">
        <v>10</v>
      </c>
    </row>
    <row r="2158" spans="1:10" ht="15" customHeight="1" x14ac:dyDescent="0.25">
      <c r="A2158" s="1">
        <v>3</v>
      </c>
      <c r="B2158" s="1"/>
      <c r="C2158" t="s">
        <v>215</v>
      </c>
      <c r="D2158" t="s">
        <v>2006</v>
      </c>
      <c r="E2158" t="s">
        <v>937</v>
      </c>
      <c r="F2158">
        <v>25</v>
      </c>
      <c r="H2158" t="s">
        <v>647</v>
      </c>
      <c r="I2158">
        <v>0</v>
      </c>
      <c r="J2158" t="s">
        <v>10</v>
      </c>
    </row>
    <row r="2159" spans="1:10" ht="15" customHeight="1" x14ac:dyDescent="0.25">
      <c r="A2159" s="1">
        <v>3</v>
      </c>
      <c r="B2159" s="1"/>
      <c r="C2159" t="s">
        <v>215</v>
      </c>
      <c r="D2159" t="s">
        <v>2007</v>
      </c>
      <c r="E2159" t="s">
        <v>937</v>
      </c>
      <c r="F2159">
        <v>25</v>
      </c>
      <c r="H2159" t="s">
        <v>647</v>
      </c>
      <c r="I2159">
        <v>0</v>
      </c>
      <c r="J2159" t="s">
        <v>10</v>
      </c>
    </row>
    <row r="2160" spans="1:10" ht="15" customHeight="1" x14ac:dyDescent="0.25">
      <c r="A2160" s="1">
        <v>3</v>
      </c>
      <c r="B2160" s="1"/>
      <c r="C2160" t="s">
        <v>215</v>
      </c>
      <c r="D2160" t="s">
        <v>2008</v>
      </c>
      <c r="E2160" t="s">
        <v>937</v>
      </c>
      <c r="F2160">
        <v>25</v>
      </c>
      <c r="H2160" t="s">
        <v>647</v>
      </c>
      <c r="I2160">
        <v>0</v>
      </c>
      <c r="J2160" t="s">
        <v>10</v>
      </c>
    </row>
    <row r="2161" spans="1:10" ht="15" customHeight="1" x14ac:dyDescent="0.25">
      <c r="A2161" s="1">
        <v>3</v>
      </c>
      <c r="B2161" s="1"/>
      <c r="C2161" t="s">
        <v>215</v>
      </c>
      <c r="D2161" t="s">
        <v>2009</v>
      </c>
      <c r="E2161" t="s">
        <v>937</v>
      </c>
      <c r="F2161">
        <v>25</v>
      </c>
      <c r="H2161" t="s">
        <v>647</v>
      </c>
      <c r="I2161">
        <v>0</v>
      </c>
      <c r="J2161" t="s">
        <v>10</v>
      </c>
    </row>
    <row r="2162" spans="1:10" ht="15" customHeight="1" x14ac:dyDescent="0.25">
      <c r="A2162" s="1">
        <v>3</v>
      </c>
      <c r="B2162" s="1"/>
      <c r="C2162" t="s">
        <v>215</v>
      </c>
      <c r="D2162" t="s">
        <v>2010</v>
      </c>
      <c r="E2162" t="s">
        <v>937</v>
      </c>
      <c r="F2162">
        <v>25</v>
      </c>
      <c r="H2162" t="s">
        <v>647</v>
      </c>
      <c r="I2162">
        <v>0</v>
      </c>
      <c r="J2162" t="s">
        <v>10</v>
      </c>
    </row>
    <row r="2163" spans="1:10" ht="15" customHeight="1" x14ac:dyDescent="0.25">
      <c r="A2163" s="1">
        <v>3</v>
      </c>
      <c r="B2163" s="1"/>
      <c r="C2163" t="s">
        <v>215</v>
      </c>
      <c r="D2163" t="s">
        <v>2011</v>
      </c>
      <c r="E2163" t="s">
        <v>937</v>
      </c>
      <c r="F2163">
        <v>25</v>
      </c>
      <c r="H2163" t="s">
        <v>647</v>
      </c>
      <c r="I2163">
        <v>0</v>
      </c>
      <c r="J2163" t="s">
        <v>10</v>
      </c>
    </row>
    <row r="2164" spans="1:10" ht="15" customHeight="1" x14ac:dyDescent="0.25">
      <c r="A2164" s="1">
        <v>3</v>
      </c>
      <c r="B2164" s="1"/>
      <c r="C2164" t="s">
        <v>215</v>
      </c>
      <c r="D2164" t="s">
        <v>2012</v>
      </c>
      <c r="E2164" t="s">
        <v>937</v>
      </c>
      <c r="F2164">
        <v>25</v>
      </c>
      <c r="H2164" t="s">
        <v>647</v>
      </c>
      <c r="I2164">
        <v>0</v>
      </c>
      <c r="J2164" t="s">
        <v>10</v>
      </c>
    </row>
    <row r="2165" spans="1:10" ht="15" customHeight="1" x14ac:dyDescent="0.25">
      <c r="A2165" s="1">
        <v>3</v>
      </c>
      <c r="B2165" s="1"/>
      <c r="C2165" t="s">
        <v>215</v>
      </c>
      <c r="D2165" t="s">
        <v>2013</v>
      </c>
      <c r="E2165" t="s">
        <v>937</v>
      </c>
      <c r="F2165">
        <v>25</v>
      </c>
      <c r="H2165" t="s">
        <v>647</v>
      </c>
      <c r="I2165">
        <v>0</v>
      </c>
      <c r="J2165" t="s">
        <v>10</v>
      </c>
    </row>
    <row r="2166" spans="1:10" ht="15" customHeight="1" x14ac:dyDescent="0.25">
      <c r="A2166" s="1">
        <v>3</v>
      </c>
      <c r="B2166" s="1"/>
      <c r="C2166" t="s">
        <v>215</v>
      </c>
      <c r="D2166" t="s">
        <v>2014</v>
      </c>
      <c r="E2166" t="s">
        <v>937</v>
      </c>
      <c r="F2166">
        <v>25</v>
      </c>
      <c r="H2166" t="s">
        <v>647</v>
      </c>
      <c r="I2166">
        <v>0</v>
      </c>
      <c r="J2166" t="s">
        <v>10</v>
      </c>
    </row>
    <row r="2167" spans="1:10" ht="15" customHeight="1" x14ac:dyDescent="0.25">
      <c r="A2167" s="1">
        <v>3</v>
      </c>
      <c r="B2167" s="1"/>
      <c r="C2167" t="s">
        <v>215</v>
      </c>
      <c r="D2167" t="s">
        <v>2015</v>
      </c>
      <c r="E2167" t="s">
        <v>937</v>
      </c>
      <c r="F2167">
        <v>25</v>
      </c>
      <c r="H2167" t="s">
        <v>647</v>
      </c>
      <c r="I2167">
        <v>0</v>
      </c>
      <c r="J2167" t="s">
        <v>10</v>
      </c>
    </row>
    <row r="2168" spans="1:10" ht="15" customHeight="1" x14ac:dyDescent="0.25">
      <c r="A2168" s="1">
        <v>3</v>
      </c>
      <c r="B2168" s="1"/>
      <c r="C2168" t="s">
        <v>215</v>
      </c>
      <c r="D2168" t="s">
        <v>2016</v>
      </c>
      <c r="E2168" t="s">
        <v>937</v>
      </c>
      <c r="F2168">
        <v>25</v>
      </c>
      <c r="H2168" t="s">
        <v>647</v>
      </c>
      <c r="I2168">
        <v>0</v>
      </c>
      <c r="J2168" t="s">
        <v>10</v>
      </c>
    </row>
    <row r="2169" spans="1:10" ht="15" customHeight="1" x14ac:dyDescent="0.25">
      <c r="A2169" s="1">
        <v>3</v>
      </c>
      <c r="B2169" s="1"/>
      <c r="C2169" t="s">
        <v>215</v>
      </c>
      <c r="D2169" t="s">
        <v>2017</v>
      </c>
      <c r="E2169" t="s">
        <v>937</v>
      </c>
      <c r="F2169">
        <v>25</v>
      </c>
      <c r="H2169" t="s">
        <v>647</v>
      </c>
      <c r="I2169">
        <v>0</v>
      </c>
      <c r="J2169" t="s">
        <v>10</v>
      </c>
    </row>
    <row r="2170" spans="1:10" ht="15" customHeight="1" x14ac:dyDescent="0.25">
      <c r="A2170" s="1">
        <v>3</v>
      </c>
      <c r="B2170" s="1"/>
      <c r="C2170" t="s">
        <v>215</v>
      </c>
      <c r="D2170" t="s">
        <v>2018</v>
      </c>
      <c r="E2170" t="s">
        <v>937</v>
      </c>
      <c r="F2170">
        <v>25</v>
      </c>
      <c r="H2170" t="s">
        <v>647</v>
      </c>
      <c r="I2170">
        <v>0</v>
      </c>
      <c r="J2170" t="s">
        <v>10</v>
      </c>
    </row>
    <row r="2171" spans="1:10" ht="15" customHeight="1" x14ac:dyDescent="0.25">
      <c r="A2171" s="1">
        <v>5</v>
      </c>
      <c r="B2171" s="1"/>
      <c r="C2171" t="s">
        <v>491</v>
      </c>
      <c r="D2171" t="s">
        <v>2019</v>
      </c>
      <c r="E2171" t="s">
        <v>702</v>
      </c>
      <c r="F2171">
        <v>32</v>
      </c>
      <c r="H2171" t="s">
        <v>647</v>
      </c>
      <c r="I2171">
        <v>0</v>
      </c>
      <c r="J2171" t="s">
        <v>10</v>
      </c>
    </row>
    <row r="2172" spans="1:10" ht="15" customHeight="1" x14ac:dyDescent="0.25">
      <c r="A2172" s="1">
        <v>0</v>
      </c>
      <c r="B2172" s="1"/>
      <c r="C2172" t="s">
        <v>1193</v>
      </c>
      <c r="D2172" t="s">
        <v>2020</v>
      </c>
      <c r="E2172" t="s">
        <v>12</v>
      </c>
      <c r="F2172">
        <v>0</v>
      </c>
      <c r="H2172" t="s">
        <v>647</v>
      </c>
      <c r="I2172">
        <v>0.01</v>
      </c>
      <c r="J2172" t="s">
        <v>20</v>
      </c>
    </row>
    <row r="2173" spans="1:10" ht="15" customHeight="1" x14ac:dyDescent="0.25">
      <c r="A2173" s="1">
        <v>0</v>
      </c>
      <c r="B2173" s="1"/>
      <c r="C2173" t="s">
        <v>1193</v>
      </c>
      <c r="D2173" t="s">
        <v>2021</v>
      </c>
      <c r="E2173" t="s">
        <v>12</v>
      </c>
      <c r="F2173">
        <v>0</v>
      </c>
      <c r="H2173" t="s">
        <v>647</v>
      </c>
      <c r="I2173">
        <v>0.01</v>
      </c>
      <c r="J2173" t="s">
        <v>20</v>
      </c>
    </row>
    <row r="2174" spans="1:10" ht="15" customHeight="1" x14ac:dyDescent="0.25">
      <c r="A2174" s="1">
        <v>0</v>
      </c>
      <c r="B2174" s="1"/>
      <c r="C2174" t="s">
        <v>1193</v>
      </c>
      <c r="D2174" t="s">
        <v>2022</v>
      </c>
      <c r="E2174" t="s">
        <v>12</v>
      </c>
      <c r="F2174">
        <v>0</v>
      </c>
      <c r="H2174" t="s">
        <v>647</v>
      </c>
      <c r="I2174">
        <v>0.01</v>
      </c>
      <c r="J2174" t="s">
        <v>20</v>
      </c>
    </row>
    <row r="2175" spans="1:10" ht="15" customHeight="1" x14ac:dyDescent="0.25">
      <c r="A2175" s="1">
        <v>0</v>
      </c>
      <c r="B2175" s="1"/>
      <c r="C2175" t="s">
        <v>1193</v>
      </c>
      <c r="D2175" t="s">
        <v>2023</v>
      </c>
      <c r="E2175" t="s">
        <v>12</v>
      </c>
      <c r="F2175">
        <v>0</v>
      </c>
      <c r="H2175" t="s">
        <v>647</v>
      </c>
      <c r="I2175">
        <v>0.01</v>
      </c>
      <c r="J2175" t="s">
        <v>20</v>
      </c>
    </row>
    <row r="2176" spans="1:10" ht="15" customHeight="1" x14ac:dyDescent="0.25">
      <c r="A2176" s="1">
        <v>0</v>
      </c>
      <c r="B2176" s="1"/>
      <c r="C2176" t="s">
        <v>1193</v>
      </c>
      <c r="D2176" t="s">
        <v>2024</v>
      </c>
      <c r="E2176" t="s">
        <v>12</v>
      </c>
      <c r="F2176">
        <v>0</v>
      </c>
      <c r="H2176" t="s">
        <v>647</v>
      </c>
      <c r="I2176">
        <v>0.01</v>
      </c>
      <c r="J2176" t="s">
        <v>20</v>
      </c>
    </row>
    <row r="2177" spans="1:10" ht="15" customHeight="1" x14ac:dyDescent="0.25">
      <c r="A2177" s="1">
        <v>0</v>
      </c>
      <c r="B2177" s="1"/>
      <c r="C2177" t="s">
        <v>1193</v>
      </c>
      <c r="D2177" t="s">
        <v>2025</v>
      </c>
      <c r="E2177" t="s">
        <v>12</v>
      </c>
      <c r="F2177">
        <v>0</v>
      </c>
      <c r="H2177" t="s">
        <v>647</v>
      </c>
      <c r="I2177">
        <v>0.01</v>
      </c>
      <c r="J2177" t="s">
        <v>20</v>
      </c>
    </row>
    <row r="2178" spans="1:10" ht="15" customHeight="1" x14ac:dyDescent="0.25">
      <c r="A2178" s="1">
        <v>0</v>
      </c>
      <c r="B2178" s="1"/>
      <c r="C2178" t="s">
        <v>1193</v>
      </c>
      <c r="D2178" t="s">
        <v>2026</v>
      </c>
      <c r="E2178" t="s">
        <v>12</v>
      </c>
      <c r="F2178">
        <v>0</v>
      </c>
      <c r="H2178" t="s">
        <v>647</v>
      </c>
      <c r="I2178">
        <v>0.01</v>
      </c>
      <c r="J2178" t="s">
        <v>20</v>
      </c>
    </row>
    <row r="2179" spans="1:10" ht="15" customHeight="1" x14ac:dyDescent="0.25">
      <c r="A2179" s="1">
        <v>0</v>
      </c>
      <c r="B2179" s="1"/>
      <c r="C2179" t="s">
        <v>1193</v>
      </c>
      <c r="D2179" t="s">
        <v>2027</v>
      </c>
      <c r="E2179" t="s">
        <v>12</v>
      </c>
      <c r="F2179">
        <v>0</v>
      </c>
      <c r="H2179" t="s">
        <v>647</v>
      </c>
      <c r="I2179">
        <v>0.01</v>
      </c>
      <c r="J2179" t="s">
        <v>20</v>
      </c>
    </row>
    <row r="2180" spans="1:10" ht="15" customHeight="1" x14ac:dyDescent="0.25">
      <c r="A2180" s="1">
        <v>3</v>
      </c>
      <c r="B2180" s="1"/>
      <c r="C2180" t="s">
        <v>122</v>
      </c>
      <c r="D2180" t="s">
        <v>2028</v>
      </c>
      <c r="E2180" t="s">
        <v>896</v>
      </c>
      <c r="F2180">
        <v>28</v>
      </c>
      <c r="H2180" t="s">
        <v>647</v>
      </c>
      <c r="I2180">
        <v>0</v>
      </c>
      <c r="J2180" t="s">
        <v>10</v>
      </c>
    </row>
    <row r="2181" spans="1:10" ht="15" customHeight="1" x14ac:dyDescent="0.25">
      <c r="A2181" s="1">
        <v>3</v>
      </c>
      <c r="B2181" s="1"/>
      <c r="C2181" t="s">
        <v>122</v>
      </c>
      <c r="D2181" t="s">
        <v>2029</v>
      </c>
      <c r="E2181" t="s">
        <v>896</v>
      </c>
      <c r="F2181">
        <v>28</v>
      </c>
      <c r="H2181" t="s">
        <v>647</v>
      </c>
      <c r="I2181">
        <v>0</v>
      </c>
      <c r="J2181" t="s">
        <v>10</v>
      </c>
    </row>
    <row r="2182" spans="1:10" ht="15" customHeight="1" x14ac:dyDescent="0.25">
      <c r="A2182" s="1">
        <v>0</v>
      </c>
      <c r="B2182" s="1"/>
      <c r="C2182" t="s">
        <v>1254</v>
      </c>
      <c r="D2182" t="s">
        <v>2030</v>
      </c>
      <c r="E2182" t="s">
        <v>12</v>
      </c>
      <c r="F2182">
        <v>0</v>
      </c>
      <c r="H2182" t="s">
        <v>647</v>
      </c>
      <c r="I2182">
        <v>0.01</v>
      </c>
      <c r="J2182" t="s">
        <v>20</v>
      </c>
    </row>
    <row r="2183" spans="1:10" ht="15" customHeight="1" x14ac:dyDescent="0.25">
      <c r="A2183" s="1">
        <v>0</v>
      </c>
      <c r="B2183" s="1"/>
      <c r="C2183" t="s">
        <v>1254</v>
      </c>
      <c r="D2183" t="s">
        <v>2031</v>
      </c>
      <c r="E2183" t="s">
        <v>12</v>
      </c>
      <c r="F2183">
        <v>0</v>
      </c>
      <c r="H2183" t="s">
        <v>647</v>
      </c>
      <c r="I2183">
        <v>0.01</v>
      </c>
      <c r="J2183" t="s">
        <v>20</v>
      </c>
    </row>
    <row r="2184" spans="1:10" ht="15" customHeight="1" x14ac:dyDescent="0.25">
      <c r="A2184" s="1">
        <v>0</v>
      </c>
      <c r="B2184" s="1"/>
      <c r="C2184" t="s">
        <v>1254</v>
      </c>
      <c r="D2184" t="s">
        <v>2032</v>
      </c>
      <c r="E2184" t="s">
        <v>12</v>
      </c>
      <c r="F2184">
        <v>0</v>
      </c>
      <c r="H2184" t="s">
        <v>647</v>
      </c>
      <c r="I2184">
        <v>0.01</v>
      </c>
      <c r="J2184" t="s">
        <v>20</v>
      </c>
    </row>
    <row r="2185" spans="1:10" ht="15" customHeight="1" x14ac:dyDescent="0.25">
      <c r="A2185" s="1">
        <v>0</v>
      </c>
      <c r="B2185" s="1"/>
      <c r="C2185" t="s">
        <v>1254</v>
      </c>
      <c r="D2185" t="s">
        <v>2033</v>
      </c>
      <c r="E2185" t="s">
        <v>12</v>
      </c>
      <c r="F2185">
        <v>0</v>
      </c>
      <c r="H2185" t="s">
        <v>647</v>
      </c>
      <c r="I2185">
        <v>0.01</v>
      </c>
      <c r="J2185" t="s">
        <v>20</v>
      </c>
    </row>
    <row r="2186" spans="1:10" ht="15" customHeight="1" x14ac:dyDescent="0.25">
      <c r="A2186" s="1">
        <v>0</v>
      </c>
      <c r="B2186" s="1"/>
      <c r="C2186" t="s">
        <v>1254</v>
      </c>
      <c r="D2186" t="s">
        <v>2034</v>
      </c>
      <c r="E2186" t="s">
        <v>12</v>
      </c>
      <c r="F2186">
        <v>0</v>
      </c>
      <c r="H2186" t="s">
        <v>647</v>
      </c>
      <c r="I2186">
        <v>0.01</v>
      </c>
      <c r="J2186" t="s">
        <v>20</v>
      </c>
    </row>
    <row r="2187" spans="1:10" ht="15" customHeight="1" x14ac:dyDescent="0.25">
      <c r="A2187" s="1">
        <v>0</v>
      </c>
      <c r="B2187" s="1"/>
      <c r="C2187" t="s">
        <v>1254</v>
      </c>
      <c r="D2187" t="s">
        <v>2035</v>
      </c>
      <c r="E2187" t="s">
        <v>12</v>
      </c>
      <c r="F2187">
        <v>0</v>
      </c>
      <c r="H2187" t="s">
        <v>647</v>
      </c>
      <c r="I2187">
        <v>0.01</v>
      </c>
      <c r="J2187" t="s">
        <v>20</v>
      </c>
    </row>
    <row r="2188" spans="1:10" ht="15" customHeight="1" x14ac:dyDescent="0.25">
      <c r="A2188" s="1">
        <v>0</v>
      </c>
      <c r="B2188" s="1"/>
      <c r="C2188" t="s">
        <v>1254</v>
      </c>
      <c r="D2188" t="s">
        <v>2036</v>
      </c>
      <c r="E2188" t="s">
        <v>12</v>
      </c>
      <c r="F2188">
        <v>0</v>
      </c>
      <c r="H2188" t="s">
        <v>647</v>
      </c>
      <c r="I2188">
        <v>0.01</v>
      </c>
      <c r="J2188" t="s">
        <v>20</v>
      </c>
    </row>
    <row r="2189" spans="1:10" ht="15" customHeight="1" x14ac:dyDescent="0.25">
      <c r="A2189" s="1">
        <v>0</v>
      </c>
      <c r="B2189" s="1"/>
      <c r="C2189" t="s">
        <v>1254</v>
      </c>
      <c r="D2189" t="s">
        <v>2037</v>
      </c>
      <c r="E2189" t="s">
        <v>12</v>
      </c>
      <c r="F2189">
        <v>0</v>
      </c>
      <c r="H2189" t="s">
        <v>647</v>
      </c>
      <c r="I2189">
        <v>0.01</v>
      </c>
      <c r="J2189" t="s">
        <v>20</v>
      </c>
    </row>
    <row r="2190" spans="1:10" ht="15" customHeight="1" x14ac:dyDescent="0.25">
      <c r="A2190" s="1">
        <v>0</v>
      </c>
      <c r="B2190" s="1"/>
      <c r="C2190" t="s">
        <v>1254</v>
      </c>
      <c r="D2190" t="s">
        <v>1939</v>
      </c>
      <c r="E2190" t="s">
        <v>12</v>
      </c>
      <c r="F2190">
        <v>0</v>
      </c>
      <c r="H2190" t="s">
        <v>647</v>
      </c>
      <c r="I2190">
        <v>0.01</v>
      </c>
      <c r="J2190" t="s">
        <v>20</v>
      </c>
    </row>
    <row r="2191" spans="1:10" ht="15" customHeight="1" x14ac:dyDescent="0.25">
      <c r="A2191" s="1">
        <v>0</v>
      </c>
      <c r="B2191" s="1"/>
      <c r="C2191" t="s">
        <v>1254</v>
      </c>
      <c r="D2191" t="s">
        <v>2038</v>
      </c>
      <c r="E2191" t="s">
        <v>12</v>
      </c>
      <c r="F2191">
        <v>0</v>
      </c>
      <c r="H2191" t="s">
        <v>647</v>
      </c>
      <c r="I2191">
        <v>0.01</v>
      </c>
      <c r="J2191" t="s">
        <v>20</v>
      </c>
    </row>
    <row r="2192" spans="1:10" ht="15" customHeight="1" x14ac:dyDescent="0.25">
      <c r="A2192" s="1">
        <v>0</v>
      </c>
      <c r="B2192" s="1"/>
      <c r="C2192" t="s">
        <v>1254</v>
      </c>
      <c r="D2192" t="s">
        <v>2039</v>
      </c>
      <c r="E2192" t="s">
        <v>12</v>
      </c>
      <c r="F2192">
        <v>0</v>
      </c>
      <c r="H2192" t="s">
        <v>647</v>
      </c>
      <c r="I2192">
        <v>0.01</v>
      </c>
      <c r="J2192" t="s">
        <v>20</v>
      </c>
    </row>
    <row r="2193" spans="1:10" ht="15" customHeight="1" x14ac:dyDescent="0.25">
      <c r="A2193" s="1">
        <v>0</v>
      </c>
      <c r="B2193" s="1"/>
      <c r="C2193" t="s">
        <v>1254</v>
      </c>
      <c r="D2193" t="s">
        <v>2040</v>
      </c>
      <c r="E2193" t="s">
        <v>12</v>
      </c>
      <c r="F2193">
        <v>0</v>
      </c>
      <c r="H2193" t="s">
        <v>647</v>
      </c>
      <c r="I2193">
        <v>0.01</v>
      </c>
      <c r="J2193" t="s">
        <v>20</v>
      </c>
    </row>
    <row r="2194" spans="1:10" ht="15" customHeight="1" x14ac:dyDescent="0.25">
      <c r="A2194" s="1">
        <v>0</v>
      </c>
      <c r="B2194" s="1"/>
      <c r="C2194" t="s">
        <v>1254</v>
      </c>
      <c r="D2194" t="s">
        <v>765</v>
      </c>
      <c r="E2194" t="s">
        <v>12</v>
      </c>
      <c r="F2194">
        <v>0</v>
      </c>
      <c r="H2194" t="s">
        <v>647</v>
      </c>
      <c r="I2194">
        <v>0.01</v>
      </c>
      <c r="J2194" t="s">
        <v>20</v>
      </c>
    </row>
    <row r="2195" spans="1:10" ht="15" customHeight="1" x14ac:dyDescent="0.25">
      <c r="A2195" s="1">
        <v>0</v>
      </c>
      <c r="B2195" s="1"/>
      <c r="C2195" t="s">
        <v>1254</v>
      </c>
      <c r="D2195" t="s">
        <v>2041</v>
      </c>
      <c r="E2195" t="s">
        <v>12</v>
      </c>
      <c r="F2195">
        <v>0</v>
      </c>
      <c r="H2195" t="s">
        <v>647</v>
      </c>
      <c r="I2195">
        <v>0.01</v>
      </c>
      <c r="J2195" t="s">
        <v>20</v>
      </c>
    </row>
    <row r="2196" spans="1:10" ht="15" customHeight="1" x14ac:dyDescent="0.25">
      <c r="A2196" s="1">
        <v>0</v>
      </c>
      <c r="B2196" s="1"/>
      <c r="C2196" t="s">
        <v>1254</v>
      </c>
      <c r="D2196" t="s">
        <v>2042</v>
      </c>
      <c r="E2196" t="s">
        <v>12</v>
      </c>
      <c r="F2196">
        <v>0</v>
      </c>
      <c r="H2196" t="s">
        <v>647</v>
      </c>
      <c r="I2196">
        <v>0.01</v>
      </c>
      <c r="J2196" t="s">
        <v>20</v>
      </c>
    </row>
    <row r="2197" spans="1:10" ht="15" customHeight="1" x14ac:dyDescent="0.25">
      <c r="A2197" s="1">
        <v>5</v>
      </c>
      <c r="B2197" s="1"/>
      <c r="C2197" t="s">
        <v>221</v>
      </c>
      <c r="D2197" t="s">
        <v>2043</v>
      </c>
      <c r="E2197" t="s">
        <v>1031</v>
      </c>
      <c r="F2197">
        <v>42</v>
      </c>
      <c r="H2197" t="s">
        <v>647</v>
      </c>
      <c r="I2197">
        <v>0</v>
      </c>
      <c r="J2197" t="s">
        <v>10</v>
      </c>
    </row>
    <row r="2198" spans="1:10" ht="15" customHeight="1" x14ac:dyDescent="0.25">
      <c r="A2198" s="1">
        <v>5</v>
      </c>
      <c r="B2198" s="1"/>
      <c r="C2198" t="s">
        <v>221</v>
      </c>
      <c r="D2198" t="s">
        <v>2030</v>
      </c>
      <c r="E2198" t="s">
        <v>720</v>
      </c>
      <c r="F2198">
        <v>45</v>
      </c>
      <c r="H2198" t="s">
        <v>647</v>
      </c>
      <c r="I2198">
        <v>0</v>
      </c>
      <c r="J2198" t="s">
        <v>10</v>
      </c>
    </row>
    <row r="2199" spans="1:10" ht="15" customHeight="1" x14ac:dyDescent="0.25">
      <c r="A2199" s="1">
        <v>5</v>
      </c>
      <c r="B2199" s="1"/>
      <c r="C2199" t="s">
        <v>221</v>
      </c>
      <c r="D2199" t="s">
        <v>2044</v>
      </c>
      <c r="E2199" t="s">
        <v>654</v>
      </c>
      <c r="F2199">
        <v>35</v>
      </c>
      <c r="H2199" t="s">
        <v>647</v>
      </c>
      <c r="I2199">
        <v>0</v>
      </c>
      <c r="J2199" t="s">
        <v>10</v>
      </c>
    </row>
    <row r="2200" spans="1:10" ht="15" customHeight="1" x14ac:dyDescent="0.25">
      <c r="A2200" s="1">
        <v>5</v>
      </c>
      <c r="B2200" s="1"/>
      <c r="C2200" t="s">
        <v>221</v>
      </c>
      <c r="D2200" t="s">
        <v>2045</v>
      </c>
      <c r="E2200" t="s">
        <v>654</v>
      </c>
      <c r="F2200">
        <v>35</v>
      </c>
      <c r="H2200" t="s">
        <v>647</v>
      </c>
      <c r="I2200">
        <v>0</v>
      </c>
      <c r="J2200" t="s">
        <v>10</v>
      </c>
    </row>
    <row r="2201" spans="1:10" ht="15" customHeight="1" x14ac:dyDescent="0.25">
      <c r="A2201" s="1">
        <v>5</v>
      </c>
      <c r="B2201" s="1"/>
      <c r="C2201" t="s">
        <v>221</v>
      </c>
      <c r="D2201" t="s">
        <v>2046</v>
      </c>
      <c r="E2201" t="s">
        <v>654</v>
      </c>
      <c r="F2201">
        <v>35</v>
      </c>
      <c r="H2201" t="s">
        <v>647</v>
      </c>
      <c r="I2201">
        <v>0</v>
      </c>
      <c r="J2201" t="s">
        <v>10</v>
      </c>
    </row>
    <row r="2202" spans="1:10" ht="15" customHeight="1" x14ac:dyDescent="0.25">
      <c r="A2202" s="1">
        <v>5</v>
      </c>
      <c r="B2202" s="1"/>
      <c r="C2202" t="s">
        <v>221</v>
      </c>
      <c r="D2202" t="s">
        <v>2047</v>
      </c>
      <c r="E2202" t="s">
        <v>654</v>
      </c>
      <c r="F2202">
        <v>35</v>
      </c>
      <c r="H2202" t="s">
        <v>647</v>
      </c>
      <c r="I2202">
        <v>0</v>
      </c>
      <c r="J2202" t="s">
        <v>10</v>
      </c>
    </row>
    <row r="2203" spans="1:10" ht="15" customHeight="1" x14ac:dyDescent="0.25">
      <c r="A2203" s="1">
        <v>5</v>
      </c>
      <c r="B2203" s="1"/>
      <c r="C2203" t="s">
        <v>221</v>
      </c>
      <c r="D2203" t="s">
        <v>2048</v>
      </c>
      <c r="E2203" t="s">
        <v>654</v>
      </c>
      <c r="F2203">
        <v>35</v>
      </c>
      <c r="H2203" t="s">
        <v>647</v>
      </c>
      <c r="I2203">
        <v>0</v>
      </c>
      <c r="J2203" t="s">
        <v>10</v>
      </c>
    </row>
    <row r="2204" spans="1:10" ht="15" customHeight="1" x14ac:dyDescent="0.25">
      <c r="A2204" s="1">
        <v>5</v>
      </c>
      <c r="B2204" s="1"/>
      <c r="C2204" t="s">
        <v>221</v>
      </c>
      <c r="D2204" t="s">
        <v>2049</v>
      </c>
      <c r="E2204" t="s">
        <v>738</v>
      </c>
      <c r="F2204">
        <v>29</v>
      </c>
      <c r="H2204" t="s">
        <v>647</v>
      </c>
      <c r="I2204">
        <v>0</v>
      </c>
      <c r="J2204" t="s">
        <v>10</v>
      </c>
    </row>
    <row r="2205" spans="1:10" ht="15" customHeight="1" x14ac:dyDescent="0.25">
      <c r="A2205" s="1">
        <v>5</v>
      </c>
      <c r="B2205" s="1"/>
      <c r="C2205" t="s">
        <v>221</v>
      </c>
      <c r="D2205" t="s">
        <v>2050</v>
      </c>
      <c r="E2205" t="s">
        <v>738</v>
      </c>
      <c r="F2205">
        <v>29</v>
      </c>
      <c r="H2205" t="s">
        <v>647</v>
      </c>
      <c r="I2205">
        <v>0</v>
      </c>
      <c r="J2205" t="s">
        <v>10</v>
      </c>
    </row>
    <row r="2206" spans="1:10" ht="15" customHeight="1" x14ac:dyDescent="0.25">
      <c r="A2206" s="1">
        <v>5</v>
      </c>
      <c r="B2206" s="1"/>
      <c r="C2206" t="s">
        <v>221</v>
      </c>
      <c r="D2206" t="s">
        <v>2051</v>
      </c>
      <c r="E2206" t="s">
        <v>1031</v>
      </c>
      <c r="F2206">
        <v>42</v>
      </c>
      <c r="H2206" t="s">
        <v>647</v>
      </c>
      <c r="I2206">
        <v>0</v>
      </c>
      <c r="J2206" t="s">
        <v>10</v>
      </c>
    </row>
    <row r="2207" spans="1:10" ht="15" customHeight="1" x14ac:dyDescent="0.25">
      <c r="A2207" s="1">
        <v>5</v>
      </c>
      <c r="B2207" s="1"/>
      <c r="C2207" t="s">
        <v>221</v>
      </c>
      <c r="D2207" t="s">
        <v>2052</v>
      </c>
      <c r="E2207" t="s">
        <v>654</v>
      </c>
      <c r="F2207">
        <v>35</v>
      </c>
      <c r="H2207" t="s">
        <v>647</v>
      </c>
      <c r="I2207">
        <v>0</v>
      </c>
      <c r="J2207" t="s">
        <v>10</v>
      </c>
    </row>
    <row r="2208" spans="1:10" ht="15" customHeight="1" x14ac:dyDescent="0.25">
      <c r="A2208" s="1">
        <v>5</v>
      </c>
      <c r="B2208" s="1"/>
      <c r="C2208" t="s">
        <v>221</v>
      </c>
      <c r="D2208" t="s">
        <v>2053</v>
      </c>
      <c r="E2208" t="s">
        <v>654</v>
      </c>
      <c r="F2208">
        <v>35</v>
      </c>
      <c r="H2208" t="s">
        <v>647</v>
      </c>
      <c r="I2208">
        <v>0</v>
      </c>
      <c r="J2208" t="s">
        <v>10</v>
      </c>
    </row>
    <row r="2209" spans="1:10" ht="15" customHeight="1" x14ac:dyDescent="0.25">
      <c r="A2209" s="1">
        <v>5</v>
      </c>
      <c r="B2209" s="1"/>
      <c r="C2209" t="s">
        <v>221</v>
      </c>
      <c r="D2209" t="s">
        <v>2054</v>
      </c>
      <c r="E2209" t="s">
        <v>738</v>
      </c>
      <c r="F2209">
        <v>29</v>
      </c>
      <c r="H2209" t="s">
        <v>647</v>
      </c>
      <c r="I2209">
        <v>0</v>
      </c>
      <c r="J2209" t="s">
        <v>10</v>
      </c>
    </row>
    <row r="2210" spans="1:10" ht="15" customHeight="1" x14ac:dyDescent="0.25">
      <c r="A2210" s="1">
        <v>5</v>
      </c>
      <c r="B2210" s="1"/>
      <c r="C2210" t="s">
        <v>221</v>
      </c>
      <c r="D2210" t="s">
        <v>2055</v>
      </c>
      <c r="E2210" t="s">
        <v>738</v>
      </c>
      <c r="F2210">
        <v>29</v>
      </c>
      <c r="H2210" t="s">
        <v>647</v>
      </c>
      <c r="I2210">
        <v>0</v>
      </c>
      <c r="J2210" t="s">
        <v>10</v>
      </c>
    </row>
    <row r="2211" spans="1:10" ht="15" customHeight="1" x14ac:dyDescent="0.25">
      <c r="A2211" s="1">
        <v>5</v>
      </c>
      <c r="B2211" s="1"/>
      <c r="C2211" t="s">
        <v>221</v>
      </c>
      <c r="D2211" t="s">
        <v>2056</v>
      </c>
      <c r="E2211" t="s">
        <v>1031</v>
      </c>
      <c r="F2211">
        <v>42</v>
      </c>
      <c r="H2211" t="s">
        <v>647</v>
      </c>
      <c r="I2211">
        <v>0</v>
      </c>
      <c r="J2211" t="s">
        <v>10</v>
      </c>
    </row>
    <row r="2212" spans="1:10" ht="15" customHeight="1" x14ac:dyDescent="0.25">
      <c r="A2212" s="1">
        <v>5</v>
      </c>
      <c r="B2212" s="1"/>
      <c r="C2212" t="s">
        <v>221</v>
      </c>
      <c r="D2212" t="s">
        <v>2057</v>
      </c>
      <c r="E2212" t="s">
        <v>654</v>
      </c>
      <c r="F2212">
        <v>35</v>
      </c>
      <c r="H2212" t="s">
        <v>647</v>
      </c>
      <c r="I2212">
        <v>0</v>
      </c>
      <c r="J2212" t="s">
        <v>10</v>
      </c>
    </row>
    <row r="2213" spans="1:10" ht="15" customHeight="1" x14ac:dyDescent="0.25">
      <c r="A2213" s="1">
        <v>5</v>
      </c>
      <c r="B2213" s="1"/>
      <c r="C2213" t="s">
        <v>41</v>
      </c>
      <c r="D2213" t="s">
        <v>2058</v>
      </c>
      <c r="E2213" t="s">
        <v>895</v>
      </c>
      <c r="F2213">
        <v>30</v>
      </c>
      <c r="H2213" t="s">
        <v>647</v>
      </c>
      <c r="I2213">
        <v>0</v>
      </c>
      <c r="J2213" t="s">
        <v>10</v>
      </c>
    </row>
    <row r="2214" spans="1:10" ht="15" customHeight="1" x14ac:dyDescent="0.25">
      <c r="A2214" s="1">
        <v>5</v>
      </c>
      <c r="B2214" s="1"/>
      <c r="C2214" t="s">
        <v>41</v>
      </c>
      <c r="D2214" t="s">
        <v>2059</v>
      </c>
      <c r="E2214" t="s">
        <v>725</v>
      </c>
      <c r="F2214">
        <v>34</v>
      </c>
      <c r="H2214" t="s">
        <v>647</v>
      </c>
      <c r="I2214">
        <v>0</v>
      </c>
      <c r="J2214" t="s">
        <v>10</v>
      </c>
    </row>
    <row r="2215" spans="1:10" ht="15" customHeight="1" x14ac:dyDescent="0.25">
      <c r="A2215" s="1">
        <v>5</v>
      </c>
      <c r="B2215" s="1"/>
      <c r="C2215" t="s">
        <v>41</v>
      </c>
      <c r="D2215" t="s">
        <v>2060</v>
      </c>
      <c r="E2215" t="s">
        <v>725</v>
      </c>
      <c r="F2215">
        <v>34</v>
      </c>
      <c r="H2215" t="s">
        <v>647</v>
      </c>
      <c r="I2215">
        <v>0</v>
      </c>
      <c r="J2215" t="s">
        <v>10</v>
      </c>
    </row>
    <row r="2216" spans="1:10" ht="15" customHeight="1" x14ac:dyDescent="0.25">
      <c r="A2216" s="1">
        <v>5</v>
      </c>
      <c r="B2216" s="1"/>
      <c r="C2216" t="s">
        <v>41</v>
      </c>
      <c r="D2216" t="s">
        <v>2061</v>
      </c>
      <c r="E2216" t="s">
        <v>725</v>
      </c>
      <c r="F2216">
        <v>34</v>
      </c>
      <c r="H2216" t="s">
        <v>647</v>
      </c>
      <c r="I2216">
        <v>0</v>
      </c>
      <c r="J2216" t="s">
        <v>10</v>
      </c>
    </row>
    <row r="2217" spans="1:10" ht="15" customHeight="1" x14ac:dyDescent="0.25">
      <c r="A2217" s="1">
        <v>0</v>
      </c>
      <c r="B2217" s="1"/>
      <c r="C2217" t="s">
        <v>1332</v>
      </c>
      <c r="D2217" t="s">
        <v>1373</v>
      </c>
      <c r="E2217" t="s">
        <v>12</v>
      </c>
      <c r="F2217">
        <v>0</v>
      </c>
      <c r="H2217" t="s">
        <v>647</v>
      </c>
      <c r="I2217">
        <v>0.01</v>
      </c>
      <c r="J2217" t="s">
        <v>20</v>
      </c>
    </row>
    <row r="2218" spans="1:10" ht="15" customHeight="1" x14ac:dyDescent="0.25">
      <c r="A2218" s="1">
        <v>0</v>
      </c>
      <c r="B2218" s="1"/>
      <c r="C2218" t="s">
        <v>1340</v>
      </c>
      <c r="D2218" t="s">
        <v>2062</v>
      </c>
      <c r="E2218" t="s">
        <v>12</v>
      </c>
      <c r="F2218">
        <v>0</v>
      </c>
      <c r="H2218" t="s">
        <v>647</v>
      </c>
      <c r="I2218">
        <v>0.01</v>
      </c>
      <c r="J2218" t="s">
        <v>20</v>
      </c>
    </row>
    <row r="2219" spans="1:10" ht="15" customHeight="1" x14ac:dyDescent="0.25">
      <c r="A2219" s="1">
        <v>0</v>
      </c>
      <c r="B2219" s="1"/>
      <c r="C2219" t="s">
        <v>1340</v>
      </c>
      <c r="D2219" t="s">
        <v>2063</v>
      </c>
      <c r="E2219" t="s">
        <v>12</v>
      </c>
      <c r="F2219">
        <v>0</v>
      </c>
      <c r="H2219" t="s">
        <v>647</v>
      </c>
      <c r="I2219">
        <v>0.01</v>
      </c>
      <c r="J2219" t="s">
        <v>20</v>
      </c>
    </row>
    <row r="2220" spans="1:10" ht="15" customHeight="1" x14ac:dyDescent="0.25">
      <c r="A2220" s="1">
        <v>0</v>
      </c>
      <c r="B2220" s="1"/>
      <c r="C2220" t="s">
        <v>1340</v>
      </c>
      <c r="D2220" t="s">
        <v>2064</v>
      </c>
      <c r="E2220" t="s">
        <v>12</v>
      </c>
      <c r="F2220">
        <v>0</v>
      </c>
      <c r="H2220" t="s">
        <v>647</v>
      </c>
      <c r="I2220">
        <v>0.01</v>
      </c>
      <c r="J2220" t="s">
        <v>20</v>
      </c>
    </row>
    <row r="2221" spans="1:10" ht="15" customHeight="1" x14ac:dyDescent="0.25">
      <c r="A2221" s="1">
        <v>0</v>
      </c>
      <c r="B2221" s="1"/>
      <c r="C2221" t="s">
        <v>1347</v>
      </c>
      <c r="D2221" t="s">
        <v>2065</v>
      </c>
      <c r="E2221" t="s">
        <v>12</v>
      </c>
      <c r="F2221">
        <v>0</v>
      </c>
      <c r="H2221" t="s">
        <v>647</v>
      </c>
      <c r="I2221">
        <v>0.01</v>
      </c>
      <c r="J2221" t="s">
        <v>20</v>
      </c>
    </row>
    <row r="2222" spans="1:10" ht="15" customHeight="1" x14ac:dyDescent="0.25">
      <c r="A2222" s="1">
        <v>0</v>
      </c>
      <c r="B2222" s="1"/>
      <c r="C2222" t="s">
        <v>1347</v>
      </c>
      <c r="D2222" t="s">
        <v>1720</v>
      </c>
      <c r="E2222" t="s">
        <v>12</v>
      </c>
      <c r="F2222">
        <v>0</v>
      </c>
      <c r="H2222" t="s">
        <v>647</v>
      </c>
      <c r="I2222">
        <v>0.01</v>
      </c>
      <c r="J2222" t="s">
        <v>20</v>
      </c>
    </row>
    <row r="2223" spans="1:10" ht="15" customHeight="1" x14ac:dyDescent="0.25">
      <c r="A2223" s="1">
        <v>0</v>
      </c>
      <c r="B2223" s="1"/>
      <c r="C2223" t="s">
        <v>1347</v>
      </c>
      <c r="D2223" t="s">
        <v>2066</v>
      </c>
      <c r="E2223" t="s">
        <v>12</v>
      </c>
      <c r="F2223">
        <v>0</v>
      </c>
      <c r="H2223" t="s">
        <v>647</v>
      </c>
      <c r="I2223">
        <v>0.01</v>
      </c>
      <c r="J2223" t="s">
        <v>20</v>
      </c>
    </row>
    <row r="2224" spans="1:10" ht="15" customHeight="1" x14ac:dyDescent="0.25">
      <c r="A2224" s="1">
        <v>5</v>
      </c>
      <c r="B2224" s="1"/>
      <c r="C2224" t="s">
        <v>473</v>
      </c>
      <c r="D2224" t="s">
        <v>1524</v>
      </c>
      <c r="E2224" t="s">
        <v>883</v>
      </c>
      <c r="F2224">
        <v>60</v>
      </c>
      <c r="H2224" t="s">
        <v>647</v>
      </c>
      <c r="I2224">
        <v>0</v>
      </c>
      <c r="J2224" t="s">
        <v>10</v>
      </c>
    </row>
    <row r="2225" spans="1:10" ht="15" customHeight="1" x14ac:dyDescent="0.25">
      <c r="A2225" s="1">
        <v>5</v>
      </c>
      <c r="B2225" s="1"/>
      <c r="C2225" t="s">
        <v>473</v>
      </c>
      <c r="D2225" t="s">
        <v>2067</v>
      </c>
      <c r="E2225" t="s">
        <v>654</v>
      </c>
      <c r="F2225">
        <v>35</v>
      </c>
      <c r="H2225" t="s">
        <v>647</v>
      </c>
      <c r="I2225">
        <v>0</v>
      </c>
      <c r="J2225" t="s">
        <v>10</v>
      </c>
    </row>
    <row r="2226" spans="1:10" ht="15" customHeight="1" x14ac:dyDescent="0.25">
      <c r="A2226" s="1">
        <v>5</v>
      </c>
      <c r="B2226" s="1"/>
      <c r="C2226" t="s">
        <v>473</v>
      </c>
      <c r="D2226" t="s">
        <v>2068</v>
      </c>
      <c r="E2226" t="s">
        <v>895</v>
      </c>
      <c r="F2226">
        <v>30</v>
      </c>
      <c r="H2226" t="s">
        <v>647</v>
      </c>
      <c r="I2226">
        <v>0</v>
      </c>
      <c r="J2226" t="s">
        <v>10</v>
      </c>
    </row>
    <row r="2227" spans="1:10" ht="15" customHeight="1" x14ac:dyDescent="0.25">
      <c r="A2227" s="1">
        <v>5</v>
      </c>
      <c r="B2227" s="1"/>
      <c r="C2227" t="s">
        <v>473</v>
      </c>
      <c r="D2227" t="s">
        <v>2069</v>
      </c>
      <c r="E2227" t="s">
        <v>732</v>
      </c>
      <c r="F2227">
        <v>70</v>
      </c>
      <c r="H2227" t="s">
        <v>647</v>
      </c>
      <c r="I2227">
        <v>0</v>
      </c>
      <c r="J2227" t="s">
        <v>10</v>
      </c>
    </row>
    <row r="2228" spans="1:10" ht="15" customHeight="1" x14ac:dyDescent="0.25">
      <c r="A2228" s="1">
        <v>5</v>
      </c>
      <c r="B2228" s="1"/>
      <c r="C2228" t="s">
        <v>473</v>
      </c>
      <c r="D2228" t="s">
        <v>2070</v>
      </c>
      <c r="E2228" t="s">
        <v>883</v>
      </c>
      <c r="F2228">
        <v>60</v>
      </c>
      <c r="H2228" t="s">
        <v>647</v>
      </c>
      <c r="I2228">
        <v>0</v>
      </c>
      <c r="J2228" t="s">
        <v>10</v>
      </c>
    </row>
    <row r="2229" spans="1:10" ht="15" customHeight="1" x14ac:dyDescent="0.25">
      <c r="A2229" s="1">
        <v>0</v>
      </c>
      <c r="B2229" s="1"/>
      <c r="C2229" t="s">
        <v>223</v>
      </c>
      <c r="D2229" t="s">
        <v>2071</v>
      </c>
      <c r="E2229" t="s">
        <v>12</v>
      </c>
      <c r="F2229">
        <v>0</v>
      </c>
      <c r="H2229" t="s">
        <v>647</v>
      </c>
      <c r="I2229">
        <v>0.01</v>
      </c>
      <c r="J2229" t="s">
        <v>20</v>
      </c>
    </row>
    <row r="2230" spans="1:10" ht="15" customHeight="1" x14ac:dyDescent="0.25">
      <c r="A2230" s="1">
        <v>0</v>
      </c>
      <c r="B2230" s="1"/>
      <c r="C2230" t="s">
        <v>1566</v>
      </c>
      <c r="D2230" t="s">
        <v>2072</v>
      </c>
      <c r="E2230" t="s">
        <v>12</v>
      </c>
      <c r="F2230">
        <v>0</v>
      </c>
      <c r="H2230" t="s">
        <v>647</v>
      </c>
      <c r="I2230">
        <v>0.01</v>
      </c>
      <c r="J2230" t="s">
        <v>20</v>
      </c>
    </row>
    <row r="2231" spans="1:10" ht="15" customHeight="1" x14ac:dyDescent="0.25">
      <c r="A2231" s="1">
        <v>0</v>
      </c>
      <c r="B2231" s="1"/>
      <c r="C2231" t="s">
        <v>1566</v>
      </c>
      <c r="D2231" t="s">
        <v>2073</v>
      </c>
      <c r="E2231" t="s">
        <v>12</v>
      </c>
      <c r="F2231">
        <v>0</v>
      </c>
      <c r="H2231" t="s">
        <v>647</v>
      </c>
      <c r="I2231">
        <v>0.01</v>
      </c>
      <c r="J2231" t="s">
        <v>20</v>
      </c>
    </row>
    <row r="2232" spans="1:10" ht="15" customHeight="1" x14ac:dyDescent="0.25">
      <c r="A2232" s="1">
        <v>0</v>
      </c>
      <c r="B2232" s="1"/>
      <c r="C2232" t="s">
        <v>1566</v>
      </c>
      <c r="D2232" t="s">
        <v>2074</v>
      </c>
      <c r="E2232" t="s">
        <v>12</v>
      </c>
      <c r="F2232">
        <v>0</v>
      </c>
      <c r="H2232" t="s">
        <v>647</v>
      </c>
      <c r="I2232">
        <v>0.01</v>
      </c>
      <c r="J2232" t="s">
        <v>20</v>
      </c>
    </row>
    <row r="2233" spans="1:10" ht="15" customHeight="1" x14ac:dyDescent="0.25">
      <c r="A2233" s="1">
        <v>0</v>
      </c>
      <c r="B2233" s="1"/>
      <c r="C2233" t="s">
        <v>1572</v>
      </c>
      <c r="D2233" t="s">
        <v>2075</v>
      </c>
      <c r="E2233" t="s">
        <v>12</v>
      </c>
      <c r="F2233">
        <v>0</v>
      </c>
      <c r="H2233" t="s">
        <v>647</v>
      </c>
      <c r="I2233">
        <v>0.01</v>
      </c>
      <c r="J2233" t="s">
        <v>20</v>
      </c>
    </row>
    <row r="2234" spans="1:10" ht="15" customHeight="1" x14ac:dyDescent="0.25">
      <c r="A2234" s="1">
        <v>5</v>
      </c>
      <c r="B2234" s="1"/>
      <c r="C2234" t="s">
        <v>158</v>
      </c>
      <c r="D2234" t="s">
        <v>2076</v>
      </c>
      <c r="E2234" t="s">
        <v>702</v>
      </c>
      <c r="F2234">
        <v>32</v>
      </c>
      <c r="H2234" t="s">
        <v>647</v>
      </c>
      <c r="I2234">
        <v>0</v>
      </c>
      <c r="J2234" t="s">
        <v>10</v>
      </c>
    </row>
    <row r="2235" spans="1:10" ht="15" customHeight="1" x14ac:dyDescent="0.25">
      <c r="A2235" s="1">
        <v>5</v>
      </c>
      <c r="B2235" s="1"/>
      <c r="C2235" t="s">
        <v>158</v>
      </c>
      <c r="D2235" t="s">
        <v>2077</v>
      </c>
      <c r="E2235" t="s">
        <v>702</v>
      </c>
      <c r="F2235">
        <v>32</v>
      </c>
      <c r="H2235" t="s">
        <v>647</v>
      </c>
      <c r="I2235">
        <v>0</v>
      </c>
      <c r="J2235" t="s">
        <v>10</v>
      </c>
    </row>
    <row r="2236" spans="1:10" ht="15" customHeight="1" x14ac:dyDescent="0.25">
      <c r="A2236" s="1">
        <v>5</v>
      </c>
      <c r="B2236" s="1"/>
      <c r="C2236" t="s">
        <v>158</v>
      </c>
      <c r="D2236" t="s">
        <v>2078</v>
      </c>
      <c r="E2236" t="s">
        <v>702</v>
      </c>
      <c r="F2236">
        <v>32</v>
      </c>
      <c r="H2236" t="s">
        <v>647</v>
      </c>
      <c r="I2236">
        <v>0</v>
      </c>
      <c r="J2236" t="s">
        <v>10</v>
      </c>
    </row>
    <row r="2237" spans="1:10" ht="15" customHeight="1" x14ac:dyDescent="0.25">
      <c r="A2237" s="1">
        <v>5</v>
      </c>
      <c r="B2237" s="1"/>
      <c r="C2237" t="s">
        <v>158</v>
      </c>
      <c r="D2237" t="s">
        <v>2079</v>
      </c>
      <c r="E2237" t="s">
        <v>685</v>
      </c>
      <c r="F2237">
        <v>40</v>
      </c>
      <c r="H2237" t="s">
        <v>647</v>
      </c>
      <c r="I2237">
        <v>0</v>
      </c>
      <c r="J2237" t="s">
        <v>10</v>
      </c>
    </row>
    <row r="2238" spans="1:10" ht="15" customHeight="1" x14ac:dyDescent="0.25">
      <c r="A2238" s="1">
        <v>5</v>
      </c>
      <c r="B2238" s="1"/>
      <c r="C2238" t="s">
        <v>69</v>
      </c>
      <c r="D2238" t="s">
        <v>2080</v>
      </c>
      <c r="E2238" t="s">
        <v>2081</v>
      </c>
      <c r="F2238">
        <v>43</v>
      </c>
      <c r="H2238" t="s">
        <v>647</v>
      </c>
      <c r="I2238">
        <v>0</v>
      </c>
      <c r="J2238" t="s">
        <v>10</v>
      </c>
    </row>
    <row r="2239" spans="1:10" ht="15" customHeight="1" x14ac:dyDescent="0.25">
      <c r="A2239" s="1">
        <v>5</v>
      </c>
      <c r="B2239" s="1"/>
      <c r="C2239" t="s">
        <v>69</v>
      </c>
      <c r="D2239" t="s">
        <v>2082</v>
      </c>
      <c r="E2239" t="s">
        <v>2081</v>
      </c>
      <c r="F2239">
        <v>43</v>
      </c>
      <c r="H2239" t="s">
        <v>647</v>
      </c>
      <c r="I2239">
        <v>0</v>
      </c>
      <c r="J2239" t="s">
        <v>10</v>
      </c>
    </row>
    <row r="2240" spans="1:10" ht="15" customHeight="1" x14ac:dyDescent="0.25">
      <c r="A2240" s="1">
        <v>5</v>
      </c>
      <c r="B2240" s="1"/>
      <c r="C2240" t="s">
        <v>69</v>
      </c>
      <c r="D2240" t="s">
        <v>2083</v>
      </c>
      <c r="E2240" t="s">
        <v>685</v>
      </c>
      <c r="F2240">
        <v>40</v>
      </c>
      <c r="H2240" t="s">
        <v>647</v>
      </c>
      <c r="I2240">
        <v>0</v>
      </c>
      <c r="J2240" t="s">
        <v>10</v>
      </c>
    </row>
    <row r="2241" spans="1:10" ht="15" customHeight="1" x14ac:dyDescent="0.25">
      <c r="A2241" s="1">
        <v>5</v>
      </c>
      <c r="B2241" s="1"/>
      <c r="C2241" t="s">
        <v>69</v>
      </c>
      <c r="D2241" t="s">
        <v>2084</v>
      </c>
      <c r="E2241" t="s">
        <v>2081</v>
      </c>
      <c r="F2241">
        <v>43</v>
      </c>
      <c r="H2241" t="s">
        <v>647</v>
      </c>
      <c r="I2241">
        <v>0</v>
      </c>
      <c r="J2241" t="s">
        <v>10</v>
      </c>
    </row>
    <row r="2242" spans="1:10" ht="15" customHeight="1" x14ac:dyDescent="0.25">
      <c r="A2242" s="1">
        <v>5</v>
      </c>
      <c r="B2242" s="1"/>
      <c r="C2242" t="s">
        <v>69</v>
      </c>
      <c r="D2242" t="s">
        <v>2085</v>
      </c>
      <c r="E2242" t="s">
        <v>2081</v>
      </c>
      <c r="F2242">
        <v>43</v>
      </c>
      <c r="H2242" t="s">
        <v>647</v>
      </c>
      <c r="I2242">
        <v>0</v>
      </c>
      <c r="J2242" t="s">
        <v>10</v>
      </c>
    </row>
    <row r="2243" spans="1:10" ht="15" customHeight="1" x14ac:dyDescent="0.25">
      <c r="A2243" s="1">
        <v>5</v>
      </c>
      <c r="B2243" s="1"/>
      <c r="C2243" t="s">
        <v>69</v>
      </c>
      <c r="D2243" t="s">
        <v>2086</v>
      </c>
      <c r="E2243" t="s">
        <v>1118</v>
      </c>
      <c r="F2243">
        <v>102</v>
      </c>
      <c r="H2243" t="s">
        <v>647</v>
      </c>
      <c r="I2243">
        <v>0</v>
      </c>
      <c r="J2243" t="s">
        <v>10</v>
      </c>
    </row>
    <row r="2244" spans="1:10" ht="15" customHeight="1" x14ac:dyDescent="0.25">
      <c r="A2244" s="1">
        <v>5</v>
      </c>
      <c r="B2244" s="1"/>
      <c r="C2244" t="s">
        <v>69</v>
      </c>
      <c r="D2244" t="s">
        <v>2087</v>
      </c>
      <c r="E2244" t="s">
        <v>702</v>
      </c>
      <c r="F2244">
        <v>32</v>
      </c>
      <c r="H2244" t="s">
        <v>647</v>
      </c>
      <c r="I2244">
        <v>0</v>
      </c>
      <c r="J2244" t="s">
        <v>10</v>
      </c>
    </row>
    <row r="2245" spans="1:10" ht="15" customHeight="1" x14ac:dyDescent="0.25">
      <c r="A2245" s="1">
        <v>0</v>
      </c>
      <c r="B2245" s="1"/>
      <c r="C2245" t="s">
        <v>155</v>
      </c>
      <c r="D2245" t="s">
        <v>2088</v>
      </c>
      <c r="E2245" t="s">
        <v>12</v>
      </c>
      <c r="F2245">
        <v>0</v>
      </c>
      <c r="H2245" t="s">
        <v>647</v>
      </c>
      <c r="I2245">
        <v>0.01</v>
      </c>
      <c r="J2245" t="s">
        <v>20</v>
      </c>
    </row>
    <row r="2246" spans="1:10" ht="15" customHeight="1" x14ac:dyDescent="0.25">
      <c r="A2246" s="1">
        <v>5</v>
      </c>
      <c r="B2246" s="1"/>
      <c r="C2246" t="s">
        <v>134</v>
      </c>
      <c r="D2246" t="s">
        <v>2089</v>
      </c>
      <c r="E2246" t="s">
        <v>732</v>
      </c>
      <c r="F2246">
        <v>70</v>
      </c>
      <c r="H2246" t="s">
        <v>647</v>
      </c>
      <c r="I2246">
        <v>0</v>
      </c>
      <c r="J2246" t="s">
        <v>10</v>
      </c>
    </row>
    <row r="2247" spans="1:10" ht="15" customHeight="1" x14ac:dyDescent="0.25">
      <c r="A2247" s="1">
        <v>0</v>
      </c>
      <c r="B2247" s="1"/>
      <c r="C2247" t="s">
        <v>2090</v>
      </c>
      <c r="D2247" t="s">
        <v>2091</v>
      </c>
      <c r="E2247" t="s">
        <v>12</v>
      </c>
      <c r="F2247">
        <v>0</v>
      </c>
      <c r="H2247" t="s">
        <v>647</v>
      </c>
      <c r="I2247">
        <v>0.01</v>
      </c>
      <c r="J2247" t="s">
        <v>20</v>
      </c>
    </row>
    <row r="2248" spans="1:10" ht="15" customHeight="1" x14ac:dyDescent="0.25">
      <c r="A2248" s="1">
        <v>0</v>
      </c>
      <c r="B2248" s="1"/>
      <c r="C2248" t="s">
        <v>2090</v>
      </c>
      <c r="D2248" t="s">
        <v>2092</v>
      </c>
      <c r="E2248" t="s">
        <v>12</v>
      </c>
      <c r="F2248">
        <v>0</v>
      </c>
      <c r="H2248" t="s">
        <v>647</v>
      </c>
      <c r="I2248">
        <v>0.01</v>
      </c>
      <c r="J2248" t="s">
        <v>20</v>
      </c>
    </row>
    <row r="2249" spans="1:10" ht="15" customHeight="1" x14ac:dyDescent="0.25">
      <c r="A2249" s="1">
        <v>0</v>
      </c>
      <c r="B2249" s="1"/>
      <c r="C2249" t="s">
        <v>2090</v>
      </c>
      <c r="D2249" t="s">
        <v>2093</v>
      </c>
      <c r="E2249" t="s">
        <v>12</v>
      </c>
      <c r="F2249">
        <v>0</v>
      </c>
      <c r="H2249" t="s">
        <v>647</v>
      </c>
      <c r="I2249">
        <v>0.01</v>
      </c>
      <c r="J2249" t="s">
        <v>20</v>
      </c>
    </row>
    <row r="2250" spans="1:10" ht="15" customHeight="1" x14ac:dyDescent="0.25">
      <c r="A2250" s="1">
        <v>0</v>
      </c>
      <c r="B2250" s="1"/>
      <c r="C2250" t="s">
        <v>2090</v>
      </c>
      <c r="D2250" t="s">
        <v>2094</v>
      </c>
      <c r="E2250" t="s">
        <v>12</v>
      </c>
      <c r="F2250">
        <v>0</v>
      </c>
      <c r="H2250" t="s">
        <v>647</v>
      </c>
      <c r="I2250">
        <v>0.01</v>
      </c>
      <c r="J2250" t="s">
        <v>20</v>
      </c>
    </row>
    <row r="2251" spans="1:10" ht="15" customHeight="1" x14ac:dyDescent="0.25">
      <c r="A2251" s="1">
        <v>0</v>
      </c>
      <c r="B2251" s="1"/>
      <c r="C2251" t="s">
        <v>2090</v>
      </c>
      <c r="D2251" t="s">
        <v>2095</v>
      </c>
      <c r="E2251" t="s">
        <v>12</v>
      </c>
      <c r="F2251">
        <v>0</v>
      </c>
      <c r="H2251" t="s">
        <v>647</v>
      </c>
      <c r="I2251">
        <v>0.01</v>
      </c>
      <c r="J2251" t="s">
        <v>20</v>
      </c>
    </row>
    <row r="2252" spans="1:10" ht="15" customHeight="1" x14ac:dyDescent="0.25">
      <c r="A2252" s="1">
        <v>0</v>
      </c>
      <c r="B2252" s="1"/>
      <c r="C2252" t="s">
        <v>2090</v>
      </c>
      <c r="D2252" t="s">
        <v>2096</v>
      </c>
      <c r="E2252" t="s">
        <v>12</v>
      </c>
      <c r="F2252">
        <v>0</v>
      </c>
      <c r="H2252" t="s">
        <v>647</v>
      </c>
      <c r="I2252">
        <v>0.01</v>
      </c>
      <c r="J2252" t="s">
        <v>20</v>
      </c>
    </row>
    <row r="2253" spans="1:10" ht="15" customHeight="1" x14ac:dyDescent="0.25">
      <c r="A2253" s="1">
        <v>5</v>
      </c>
      <c r="B2253" s="1"/>
      <c r="C2253" t="s">
        <v>52</v>
      </c>
      <c r="D2253" t="s">
        <v>2097</v>
      </c>
      <c r="E2253" t="s">
        <v>883</v>
      </c>
      <c r="F2253">
        <v>60</v>
      </c>
      <c r="H2253" t="s">
        <v>647</v>
      </c>
      <c r="I2253">
        <v>0</v>
      </c>
      <c r="J2253" t="s">
        <v>10</v>
      </c>
    </row>
    <row r="2254" spans="1:10" ht="15" customHeight="1" x14ac:dyDescent="0.25">
      <c r="A2254" s="1">
        <v>0</v>
      </c>
      <c r="B2254" s="1"/>
      <c r="C2254" t="s">
        <v>1696</v>
      </c>
      <c r="D2254" t="s">
        <v>2063</v>
      </c>
      <c r="E2254" t="s">
        <v>12</v>
      </c>
      <c r="F2254">
        <v>0</v>
      </c>
      <c r="H2254" t="s">
        <v>647</v>
      </c>
      <c r="I2254">
        <v>0.01</v>
      </c>
      <c r="J2254" t="s">
        <v>20</v>
      </c>
    </row>
    <row r="2255" spans="1:10" ht="15" customHeight="1" x14ac:dyDescent="0.25">
      <c r="A2255" s="1">
        <v>0</v>
      </c>
      <c r="B2255" s="1"/>
      <c r="C2255" t="s">
        <v>1696</v>
      </c>
      <c r="D2255" t="s">
        <v>2098</v>
      </c>
      <c r="E2255" t="s">
        <v>12</v>
      </c>
      <c r="F2255">
        <v>0</v>
      </c>
      <c r="H2255" t="s">
        <v>647</v>
      </c>
      <c r="I2255">
        <v>0.01</v>
      </c>
      <c r="J2255" t="s">
        <v>20</v>
      </c>
    </row>
    <row r="2256" spans="1:10" ht="15" customHeight="1" x14ac:dyDescent="0.25">
      <c r="A2256" s="1">
        <v>0</v>
      </c>
      <c r="B2256" s="1"/>
      <c r="C2256" t="s">
        <v>1696</v>
      </c>
      <c r="D2256" t="s">
        <v>2099</v>
      </c>
      <c r="E2256" t="s">
        <v>12</v>
      </c>
      <c r="F2256">
        <v>0</v>
      </c>
      <c r="H2256" t="s">
        <v>647</v>
      </c>
      <c r="I2256">
        <v>0.01</v>
      </c>
      <c r="J2256" t="s">
        <v>20</v>
      </c>
    </row>
    <row r="2257" spans="1:10" ht="15" customHeight="1" x14ac:dyDescent="0.25">
      <c r="A2257" s="1">
        <v>0</v>
      </c>
      <c r="B2257" s="1"/>
      <c r="C2257" t="s">
        <v>1696</v>
      </c>
      <c r="D2257" t="s">
        <v>2100</v>
      </c>
      <c r="E2257" t="s">
        <v>12</v>
      </c>
      <c r="F2257">
        <v>0</v>
      </c>
      <c r="H2257" t="s">
        <v>647</v>
      </c>
      <c r="I2257">
        <v>0.01</v>
      </c>
      <c r="J2257" t="s">
        <v>20</v>
      </c>
    </row>
    <row r="2258" spans="1:10" ht="15" customHeight="1" x14ac:dyDescent="0.25">
      <c r="A2258" s="1">
        <v>0</v>
      </c>
      <c r="B2258" s="1"/>
      <c r="C2258" t="s">
        <v>1696</v>
      </c>
      <c r="D2258" t="s">
        <v>2101</v>
      </c>
      <c r="E2258" t="s">
        <v>12</v>
      </c>
      <c r="F2258">
        <v>0</v>
      </c>
      <c r="H2258" t="s">
        <v>647</v>
      </c>
      <c r="I2258">
        <v>0.01</v>
      </c>
      <c r="J2258" t="s">
        <v>20</v>
      </c>
    </row>
    <row r="2259" spans="1:10" ht="15" customHeight="1" x14ac:dyDescent="0.25">
      <c r="A2259" s="1">
        <v>2</v>
      </c>
      <c r="B2259" s="1"/>
      <c r="C2259" t="s">
        <v>87</v>
      </c>
      <c r="D2259" t="s">
        <v>50</v>
      </c>
      <c r="E2259" t="s">
        <v>657</v>
      </c>
      <c r="F2259">
        <v>9</v>
      </c>
      <c r="H2259" t="s">
        <v>647</v>
      </c>
      <c r="I2259">
        <v>0</v>
      </c>
      <c r="J2259" t="s">
        <v>10</v>
      </c>
    </row>
    <row r="2260" spans="1:10" ht="15" customHeight="1" x14ac:dyDescent="0.25">
      <c r="A2260" s="1">
        <v>2</v>
      </c>
      <c r="B2260" s="1"/>
      <c r="C2260" t="s">
        <v>87</v>
      </c>
      <c r="D2260" t="s">
        <v>2102</v>
      </c>
      <c r="E2260" t="s">
        <v>662</v>
      </c>
      <c r="F2260">
        <v>18</v>
      </c>
      <c r="H2260" t="s">
        <v>647</v>
      </c>
      <c r="I2260">
        <v>0</v>
      </c>
      <c r="J2260" t="s">
        <v>10</v>
      </c>
    </row>
    <row r="2261" spans="1:10" ht="15" customHeight="1" x14ac:dyDescent="0.25">
      <c r="A2261" s="1">
        <v>2</v>
      </c>
      <c r="B2261" s="1"/>
      <c r="C2261" t="s">
        <v>87</v>
      </c>
      <c r="D2261" t="s">
        <v>2103</v>
      </c>
      <c r="E2261" t="s">
        <v>2104</v>
      </c>
      <c r="F2261">
        <v>7</v>
      </c>
      <c r="H2261" t="s">
        <v>647</v>
      </c>
      <c r="I2261">
        <v>0</v>
      </c>
      <c r="J2261" t="s">
        <v>10</v>
      </c>
    </row>
    <row r="2262" spans="1:10" ht="15" customHeight="1" x14ac:dyDescent="0.25">
      <c r="A2262" s="1">
        <v>2</v>
      </c>
      <c r="B2262" s="1"/>
      <c r="C2262" t="s">
        <v>87</v>
      </c>
      <c r="D2262" t="s">
        <v>2105</v>
      </c>
      <c r="E2262" t="s">
        <v>1103</v>
      </c>
      <c r="F2262">
        <v>8</v>
      </c>
      <c r="H2262" t="s">
        <v>647</v>
      </c>
      <c r="I2262">
        <v>0</v>
      </c>
      <c r="J2262" t="s">
        <v>10</v>
      </c>
    </row>
    <row r="2263" spans="1:10" ht="15" customHeight="1" x14ac:dyDescent="0.25">
      <c r="A2263" s="1">
        <v>2</v>
      </c>
      <c r="B2263" s="1"/>
      <c r="C2263" t="s">
        <v>87</v>
      </c>
      <c r="D2263" t="s">
        <v>2106</v>
      </c>
      <c r="E2263" t="s">
        <v>657</v>
      </c>
      <c r="F2263">
        <v>9</v>
      </c>
      <c r="H2263" t="s">
        <v>647</v>
      </c>
      <c r="I2263">
        <v>0</v>
      </c>
      <c r="J2263" t="s">
        <v>10</v>
      </c>
    </row>
    <row r="2264" spans="1:10" ht="15" customHeight="1" x14ac:dyDescent="0.25">
      <c r="A2264" s="1">
        <v>2</v>
      </c>
      <c r="B2264" s="1"/>
      <c r="C2264" t="s">
        <v>87</v>
      </c>
      <c r="D2264" t="s">
        <v>2107</v>
      </c>
      <c r="E2264" t="s">
        <v>657</v>
      </c>
      <c r="F2264">
        <v>9</v>
      </c>
      <c r="H2264" t="s">
        <v>647</v>
      </c>
      <c r="I2264">
        <v>0</v>
      </c>
      <c r="J2264" t="s">
        <v>10</v>
      </c>
    </row>
    <row r="2265" spans="1:10" ht="15" customHeight="1" x14ac:dyDescent="0.25">
      <c r="A2265" s="1">
        <v>2</v>
      </c>
      <c r="B2265" s="1"/>
      <c r="C2265" t="s">
        <v>87</v>
      </c>
      <c r="D2265" t="s">
        <v>2097</v>
      </c>
      <c r="E2265" t="s">
        <v>657</v>
      </c>
      <c r="F2265">
        <v>9</v>
      </c>
      <c r="H2265" t="s">
        <v>647</v>
      </c>
      <c r="I2265">
        <v>0</v>
      </c>
      <c r="J2265" t="s">
        <v>10</v>
      </c>
    </row>
    <row r="2266" spans="1:10" ht="15" customHeight="1" x14ac:dyDescent="0.25">
      <c r="A2266" s="1">
        <v>2</v>
      </c>
      <c r="B2266" s="1"/>
      <c r="C2266" t="s">
        <v>87</v>
      </c>
      <c r="D2266" t="s">
        <v>2108</v>
      </c>
      <c r="E2266" t="s">
        <v>937</v>
      </c>
      <c r="F2266">
        <v>25</v>
      </c>
      <c r="H2266" t="s">
        <v>647</v>
      </c>
      <c r="I2266">
        <v>0</v>
      </c>
      <c r="J2266" t="s">
        <v>10</v>
      </c>
    </row>
    <row r="2267" spans="1:10" ht="15" customHeight="1" x14ac:dyDescent="0.25">
      <c r="A2267" s="1">
        <v>2</v>
      </c>
      <c r="B2267" s="1"/>
      <c r="C2267" t="s">
        <v>87</v>
      </c>
      <c r="D2267" t="s">
        <v>2109</v>
      </c>
      <c r="E2267" t="s">
        <v>657</v>
      </c>
      <c r="F2267">
        <v>9</v>
      </c>
      <c r="H2267" t="s">
        <v>647</v>
      </c>
      <c r="I2267">
        <v>0</v>
      </c>
      <c r="J2267" t="s">
        <v>10</v>
      </c>
    </row>
    <row r="2268" spans="1:10" ht="15" customHeight="1" x14ac:dyDescent="0.25">
      <c r="A2268" s="1">
        <v>5</v>
      </c>
      <c r="B2268" s="1"/>
      <c r="C2268" t="s">
        <v>38</v>
      </c>
      <c r="D2268" t="s">
        <v>2110</v>
      </c>
      <c r="E2268" t="s">
        <v>702</v>
      </c>
      <c r="F2268">
        <v>32</v>
      </c>
      <c r="H2268" t="s">
        <v>647</v>
      </c>
      <c r="I2268">
        <v>0</v>
      </c>
      <c r="J2268" t="s">
        <v>10</v>
      </c>
    </row>
    <row r="2269" spans="1:10" ht="15" customHeight="1" x14ac:dyDescent="0.25">
      <c r="A2269" s="1">
        <v>5</v>
      </c>
      <c r="B2269" s="1"/>
      <c r="C2269" t="s">
        <v>38</v>
      </c>
      <c r="D2269" t="s">
        <v>2111</v>
      </c>
      <c r="E2269" t="s">
        <v>702</v>
      </c>
      <c r="F2269">
        <v>32</v>
      </c>
      <c r="H2269" t="s">
        <v>647</v>
      </c>
      <c r="I2269">
        <v>0</v>
      </c>
      <c r="J2269" t="s">
        <v>10</v>
      </c>
    </row>
    <row r="2270" spans="1:10" ht="15" customHeight="1" x14ac:dyDescent="0.25">
      <c r="A2270" s="1">
        <v>5</v>
      </c>
      <c r="B2270" s="1"/>
      <c r="C2270" t="s">
        <v>38</v>
      </c>
      <c r="D2270" t="s">
        <v>2112</v>
      </c>
      <c r="E2270" t="s">
        <v>702</v>
      </c>
      <c r="F2270">
        <v>32</v>
      </c>
      <c r="H2270" t="s">
        <v>647</v>
      </c>
      <c r="I2270">
        <v>0</v>
      </c>
      <c r="J2270" t="s">
        <v>10</v>
      </c>
    </row>
    <row r="2271" spans="1:10" ht="15" customHeight="1" x14ac:dyDescent="0.25">
      <c r="A2271" s="1">
        <v>3</v>
      </c>
      <c r="B2271" s="1"/>
      <c r="C2271" t="s">
        <v>2113</v>
      </c>
      <c r="D2271" t="s">
        <v>2114</v>
      </c>
      <c r="E2271" t="s">
        <v>937</v>
      </c>
      <c r="F2271">
        <v>25</v>
      </c>
      <c r="H2271" t="s">
        <v>647</v>
      </c>
      <c r="I2271">
        <v>0</v>
      </c>
      <c r="J2271" t="s">
        <v>10</v>
      </c>
    </row>
    <row r="2272" spans="1:10" ht="15" customHeight="1" x14ac:dyDescent="0.25">
      <c r="A2272" s="1">
        <v>5</v>
      </c>
      <c r="B2272" s="1"/>
      <c r="C2272" t="s">
        <v>162</v>
      </c>
      <c r="D2272" t="s">
        <v>2115</v>
      </c>
      <c r="E2272" t="s">
        <v>654</v>
      </c>
      <c r="F2272">
        <v>35</v>
      </c>
      <c r="H2272" t="s">
        <v>647</v>
      </c>
      <c r="I2272">
        <v>0</v>
      </c>
      <c r="J2272" t="s">
        <v>10</v>
      </c>
    </row>
    <row r="2273" spans="1:10" ht="15" customHeight="1" x14ac:dyDescent="0.25">
      <c r="A2273" s="1">
        <v>0</v>
      </c>
      <c r="B2273" s="1"/>
      <c r="C2273" t="s">
        <v>1710</v>
      </c>
      <c r="D2273" t="s">
        <v>2116</v>
      </c>
      <c r="E2273" t="s">
        <v>12</v>
      </c>
      <c r="F2273">
        <v>0</v>
      </c>
      <c r="H2273" t="s">
        <v>647</v>
      </c>
      <c r="I2273">
        <v>0.01</v>
      </c>
      <c r="J2273" t="s">
        <v>20</v>
      </c>
    </row>
    <row r="2274" spans="1:10" ht="15" customHeight="1" x14ac:dyDescent="0.25">
      <c r="A2274" s="1">
        <v>0</v>
      </c>
      <c r="B2274" s="1"/>
      <c r="C2274" t="s">
        <v>1710</v>
      </c>
      <c r="D2274" t="s">
        <v>2117</v>
      </c>
      <c r="E2274" t="s">
        <v>12</v>
      </c>
      <c r="F2274">
        <v>0</v>
      </c>
      <c r="H2274" t="s">
        <v>647</v>
      </c>
      <c r="I2274">
        <v>0.01</v>
      </c>
      <c r="J2274" t="s">
        <v>20</v>
      </c>
    </row>
    <row r="2275" spans="1:10" ht="15" customHeight="1" x14ac:dyDescent="0.25">
      <c r="A2275" s="1">
        <v>0</v>
      </c>
      <c r="B2275" s="1"/>
      <c r="C2275" t="s">
        <v>1710</v>
      </c>
      <c r="D2275" t="s">
        <v>2063</v>
      </c>
      <c r="E2275" t="s">
        <v>12</v>
      </c>
      <c r="F2275">
        <v>0</v>
      </c>
      <c r="H2275" t="s">
        <v>647</v>
      </c>
      <c r="I2275">
        <v>0.01</v>
      </c>
      <c r="J2275" t="s">
        <v>20</v>
      </c>
    </row>
    <row r="2276" spans="1:10" ht="15" customHeight="1" x14ac:dyDescent="0.25">
      <c r="A2276" s="1">
        <v>0</v>
      </c>
      <c r="B2276" s="1"/>
      <c r="C2276" t="s">
        <v>1710</v>
      </c>
      <c r="D2276" t="s">
        <v>2118</v>
      </c>
      <c r="E2276" t="s">
        <v>12</v>
      </c>
      <c r="F2276">
        <v>0</v>
      </c>
      <c r="H2276" t="s">
        <v>647</v>
      </c>
      <c r="I2276">
        <v>0.01</v>
      </c>
      <c r="J2276" t="s">
        <v>20</v>
      </c>
    </row>
    <row r="2277" spans="1:10" ht="15" customHeight="1" x14ac:dyDescent="0.25">
      <c r="A2277" s="1">
        <v>0</v>
      </c>
      <c r="B2277" s="1"/>
      <c r="C2277" t="s">
        <v>1710</v>
      </c>
      <c r="D2277" t="s">
        <v>2119</v>
      </c>
      <c r="E2277" t="s">
        <v>12</v>
      </c>
      <c r="F2277">
        <v>0</v>
      </c>
      <c r="H2277" t="s">
        <v>647</v>
      </c>
      <c r="I2277">
        <v>0.01</v>
      </c>
      <c r="J2277" t="s">
        <v>20</v>
      </c>
    </row>
    <row r="2278" spans="1:10" ht="15" customHeight="1" x14ac:dyDescent="0.25">
      <c r="A2278" s="17">
        <v>3</v>
      </c>
      <c r="C2278" t="s">
        <v>164</v>
      </c>
      <c r="D2278" t="s">
        <v>2120</v>
      </c>
      <c r="E2278" t="s">
        <v>898</v>
      </c>
      <c r="F2278">
        <v>26</v>
      </c>
      <c r="H2278" t="s">
        <v>647</v>
      </c>
      <c r="I2278">
        <v>0</v>
      </c>
      <c r="J2278" t="s">
        <v>10</v>
      </c>
    </row>
    <row r="2279" spans="1:10" ht="15" customHeight="1" x14ac:dyDescent="0.25">
      <c r="A2279" s="17">
        <v>2</v>
      </c>
      <c r="C2279" t="s">
        <v>164</v>
      </c>
      <c r="D2279" t="s">
        <v>2121</v>
      </c>
      <c r="E2279" t="s">
        <v>1049</v>
      </c>
      <c r="F2279">
        <v>10</v>
      </c>
      <c r="H2279" t="s">
        <v>647</v>
      </c>
      <c r="I2279">
        <v>0</v>
      </c>
      <c r="J2279" t="s">
        <v>10</v>
      </c>
    </row>
    <row r="2280" spans="1:10" ht="15" customHeight="1" x14ac:dyDescent="0.25">
      <c r="A2280" s="1">
        <v>0</v>
      </c>
      <c r="B2280" s="1"/>
      <c r="C2280" t="s">
        <v>1717</v>
      </c>
      <c r="D2280" t="s">
        <v>2122</v>
      </c>
      <c r="E2280" t="s">
        <v>12</v>
      </c>
      <c r="F2280">
        <v>0</v>
      </c>
      <c r="H2280" t="s">
        <v>647</v>
      </c>
      <c r="I2280">
        <v>0.01</v>
      </c>
      <c r="J2280" t="s">
        <v>20</v>
      </c>
    </row>
    <row r="2281" spans="1:10" ht="15" customHeight="1" x14ac:dyDescent="0.25">
      <c r="A2281" s="17">
        <v>0</v>
      </c>
    </row>
    <row r="2282" spans="1:10" x14ac:dyDescent="0.25">
      <c r="A2282" s="17">
        <v>0</v>
      </c>
    </row>
  </sheetData>
  <autoFilter ref="A7:F228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1"/>
  <sheetViews>
    <sheetView workbookViewId="0">
      <selection activeCell="B21" sqref="B21"/>
    </sheetView>
  </sheetViews>
  <sheetFormatPr defaultRowHeight="15" x14ac:dyDescent="0.25"/>
  <cols>
    <col min="1" max="1" width="23.42578125" bestFit="1" customWidth="1"/>
    <col min="2" max="2" width="36.42578125" bestFit="1" customWidth="1"/>
    <col min="3" max="3" width="12" bestFit="1" customWidth="1"/>
  </cols>
  <sheetData>
    <row r="1" spans="1:3" x14ac:dyDescent="0.25">
      <c r="A1" t="s">
        <v>1919</v>
      </c>
      <c r="B1" t="s">
        <v>1920</v>
      </c>
      <c r="C1" t="s">
        <v>1921</v>
      </c>
    </row>
    <row r="2" spans="1:3" x14ac:dyDescent="0.25">
      <c r="A2" t="s">
        <v>9</v>
      </c>
    </row>
    <row r="3" spans="1:3" x14ac:dyDescent="0.25">
      <c r="A3" t="s">
        <v>644</v>
      </c>
      <c r="B3" t="s">
        <v>645</v>
      </c>
      <c r="C3">
        <v>0</v>
      </c>
    </row>
    <row r="4" spans="1:3" x14ac:dyDescent="0.25">
      <c r="A4" t="s">
        <v>644</v>
      </c>
      <c r="B4" t="s">
        <v>648</v>
      </c>
      <c r="C4">
        <v>0</v>
      </c>
    </row>
    <row r="5" spans="1:3" x14ac:dyDescent="0.25">
      <c r="A5" t="s">
        <v>644</v>
      </c>
      <c r="B5" t="s">
        <v>651</v>
      </c>
      <c r="C5">
        <v>0</v>
      </c>
    </row>
    <row r="6" spans="1:3" x14ac:dyDescent="0.25">
      <c r="A6" t="s">
        <v>663</v>
      </c>
      <c r="B6" t="s">
        <v>667</v>
      </c>
      <c r="C6">
        <v>0</v>
      </c>
    </row>
    <row r="7" spans="1:3" x14ac:dyDescent="0.25">
      <c r="A7" t="s">
        <v>663</v>
      </c>
      <c r="B7" t="s">
        <v>669</v>
      </c>
      <c r="C7">
        <v>0</v>
      </c>
    </row>
    <row r="8" spans="1:3" x14ac:dyDescent="0.25">
      <c r="A8" t="s">
        <v>663</v>
      </c>
      <c r="B8" t="s">
        <v>674</v>
      </c>
      <c r="C8">
        <v>0</v>
      </c>
    </row>
    <row r="9" spans="1:3" x14ac:dyDescent="0.25">
      <c r="A9" t="s">
        <v>663</v>
      </c>
      <c r="B9" t="s">
        <v>675</v>
      </c>
      <c r="C9">
        <v>0</v>
      </c>
    </row>
    <row r="10" spans="1:3" x14ac:dyDescent="0.25">
      <c r="A10" t="s">
        <v>663</v>
      </c>
      <c r="B10" t="s">
        <v>680</v>
      </c>
      <c r="C10">
        <v>0</v>
      </c>
    </row>
    <row r="11" spans="1:3" x14ac:dyDescent="0.25">
      <c r="A11" t="s">
        <v>681</v>
      </c>
      <c r="B11" t="s">
        <v>715</v>
      </c>
      <c r="C11">
        <v>40</v>
      </c>
    </row>
    <row r="12" spans="1:3" x14ac:dyDescent="0.25">
      <c r="A12" t="s">
        <v>56</v>
      </c>
      <c r="B12" t="s">
        <v>67</v>
      </c>
      <c r="C12">
        <v>40</v>
      </c>
    </row>
    <row r="13" spans="1:3" x14ac:dyDescent="0.25">
      <c r="A13" t="s">
        <v>56</v>
      </c>
      <c r="B13" t="s">
        <v>59</v>
      </c>
      <c r="C13">
        <v>18.875</v>
      </c>
    </row>
    <row r="14" spans="1:3" x14ac:dyDescent="0.25">
      <c r="A14" t="s">
        <v>56</v>
      </c>
      <c r="B14" t="s">
        <v>543</v>
      </c>
      <c r="C14">
        <v>24</v>
      </c>
    </row>
    <row r="15" spans="1:3" x14ac:dyDescent="0.25">
      <c r="A15" t="s">
        <v>56</v>
      </c>
      <c r="B15" t="s">
        <v>58</v>
      </c>
      <c r="C15">
        <v>18.296207104154124</v>
      </c>
    </row>
    <row r="16" spans="1:3" x14ac:dyDescent="0.25">
      <c r="A16" t="s">
        <v>56</v>
      </c>
      <c r="B16" t="s">
        <v>540</v>
      </c>
      <c r="C16">
        <v>24</v>
      </c>
    </row>
    <row r="17" spans="1:3" x14ac:dyDescent="0.25">
      <c r="A17" t="s">
        <v>56</v>
      </c>
      <c r="B17" t="s">
        <v>61</v>
      </c>
      <c r="C17">
        <v>23.549107142857142</v>
      </c>
    </row>
    <row r="18" spans="1:3" x14ac:dyDescent="0.25">
      <c r="A18" t="s">
        <v>56</v>
      </c>
      <c r="B18" t="s">
        <v>62</v>
      </c>
      <c r="C18">
        <v>23.142857142857142</v>
      </c>
    </row>
    <row r="19" spans="1:3" x14ac:dyDescent="0.25">
      <c r="A19" t="s">
        <v>56</v>
      </c>
      <c r="B19" t="s">
        <v>546</v>
      </c>
      <c r="C19">
        <v>24</v>
      </c>
    </row>
    <row r="20" spans="1:3" x14ac:dyDescent="0.25">
      <c r="A20" t="s">
        <v>56</v>
      </c>
      <c r="B20" t="s">
        <v>65</v>
      </c>
      <c r="C20">
        <v>19.037037037037038</v>
      </c>
    </row>
    <row r="21" spans="1:3" x14ac:dyDescent="0.25">
      <c r="A21" t="s">
        <v>56</v>
      </c>
      <c r="B21" t="s">
        <v>545</v>
      </c>
      <c r="C21">
        <v>24</v>
      </c>
    </row>
    <row r="22" spans="1:3" x14ac:dyDescent="0.25">
      <c r="A22" t="s">
        <v>56</v>
      </c>
      <c r="B22" t="s">
        <v>64</v>
      </c>
      <c r="C22">
        <v>18.8</v>
      </c>
    </row>
    <row r="23" spans="1:3" x14ac:dyDescent="0.25">
      <c r="A23" t="s">
        <v>56</v>
      </c>
      <c r="B23" t="s">
        <v>544</v>
      </c>
      <c r="C23">
        <v>24</v>
      </c>
    </row>
    <row r="24" spans="1:3" x14ac:dyDescent="0.25">
      <c r="A24" t="s">
        <v>56</v>
      </c>
      <c r="B24" t="s">
        <v>57</v>
      </c>
      <c r="C24">
        <v>19</v>
      </c>
    </row>
    <row r="25" spans="1:3" x14ac:dyDescent="0.25">
      <c r="A25" t="s">
        <v>56</v>
      </c>
      <c r="B25" t="s">
        <v>541</v>
      </c>
      <c r="C25">
        <v>24</v>
      </c>
    </row>
    <row r="26" spans="1:3" x14ac:dyDescent="0.25">
      <c r="A26" t="s">
        <v>56</v>
      </c>
      <c r="B26" t="s">
        <v>66</v>
      </c>
      <c r="C26">
        <v>20.90702479338843</v>
      </c>
    </row>
    <row r="27" spans="1:3" x14ac:dyDescent="0.25">
      <c r="A27" t="s">
        <v>56</v>
      </c>
      <c r="B27" t="s">
        <v>547</v>
      </c>
      <c r="C27">
        <v>24</v>
      </c>
    </row>
    <row r="28" spans="1:3" x14ac:dyDescent="0.25">
      <c r="A28" t="s">
        <v>56</v>
      </c>
      <c r="B28" t="s">
        <v>63</v>
      </c>
      <c r="C28">
        <v>16.421052631578949</v>
      </c>
    </row>
    <row r="29" spans="1:3" x14ac:dyDescent="0.25">
      <c r="A29" t="s">
        <v>56</v>
      </c>
      <c r="B29" t="s">
        <v>542</v>
      </c>
      <c r="C29">
        <v>24</v>
      </c>
    </row>
    <row r="30" spans="1:3" x14ac:dyDescent="0.25">
      <c r="A30" t="s">
        <v>56</v>
      </c>
      <c r="B30" t="s">
        <v>548</v>
      </c>
      <c r="C30">
        <v>42</v>
      </c>
    </row>
    <row r="31" spans="1:3" x14ac:dyDescent="0.25">
      <c r="A31" t="s">
        <v>56</v>
      </c>
      <c r="B31" t="s">
        <v>60</v>
      </c>
      <c r="C31">
        <v>22.579898770788141</v>
      </c>
    </row>
    <row r="32" spans="1:3" x14ac:dyDescent="0.25">
      <c r="A32" t="s">
        <v>56</v>
      </c>
      <c r="B32" t="s">
        <v>734</v>
      </c>
      <c r="C32">
        <v>43</v>
      </c>
    </row>
    <row r="33" spans="1:3" x14ac:dyDescent="0.25">
      <c r="A33" t="s">
        <v>56</v>
      </c>
      <c r="B33" t="s">
        <v>736</v>
      </c>
      <c r="C33">
        <v>35</v>
      </c>
    </row>
    <row r="34" spans="1:3" x14ac:dyDescent="0.25">
      <c r="A34" t="s">
        <v>56</v>
      </c>
      <c r="B34" t="s">
        <v>30</v>
      </c>
      <c r="C34">
        <v>19.327790973871736</v>
      </c>
    </row>
    <row r="35" spans="1:3" x14ac:dyDescent="0.25">
      <c r="A35" t="s">
        <v>56</v>
      </c>
      <c r="B35" t="s">
        <v>539</v>
      </c>
      <c r="C35">
        <v>24.106870229007633</v>
      </c>
    </row>
    <row r="36" spans="1:3" x14ac:dyDescent="0.25">
      <c r="A36" t="s">
        <v>56</v>
      </c>
      <c r="B36" t="s">
        <v>538</v>
      </c>
      <c r="C36">
        <v>24</v>
      </c>
    </row>
    <row r="37" spans="1:3" x14ac:dyDescent="0.25">
      <c r="A37" t="s">
        <v>211</v>
      </c>
      <c r="B37" t="s">
        <v>212</v>
      </c>
      <c r="C37">
        <v>10</v>
      </c>
    </row>
    <row r="38" spans="1:3" x14ac:dyDescent="0.25">
      <c r="A38" t="s">
        <v>752</v>
      </c>
      <c r="B38" t="s">
        <v>756</v>
      </c>
      <c r="C38">
        <v>0</v>
      </c>
    </row>
    <row r="39" spans="1:3" x14ac:dyDescent="0.25">
      <c r="A39" t="s">
        <v>752</v>
      </c>
      <c r="B39" t="s">
        <v>759</v>
      </c>
      <c r="C39">
        <v>0</v>
      </c>
    </row>
    <row r="40" spans="1:3" x14ac:dyDescent="0.25">
      <c r="A40" t="s">
        <v>752</v>
      </c>
      <c r="B40" t="s">
        <v>761</v>
      </c>
      <c r="C40">
        <v>0</v>
      </c>
    </row>
    <row r="41" spans="1:3" x14ac:dyDescent="0.25">
      <c r="A41" t="s">
        <v>752</v>
      </c>
      <c r="B41" t="s">
        <v>763</v>
      </c>
      <c r="C41">
        <v>0</v>
      </c>
    </row>
    <row r="42" spans="1:3" x14ac:dyDescent="0.25">
      <c r="A42" t="s">
        <v>752</v>
      </c>
      <c r="B42" t="s">
        <v>765</v>
      </c>
      <c r="C42">
        <v>0</v>
      </c>
    </row>
    <row r="43" spans="1:3" x14ac:dyDescent="0.25">
      <c r="A43" t="s">
        <v>752</v>
      </c>
      <c r="B43" t="s">
        <v>766</v>
      </c>
      <c r="C43">
        <v>0</v>
      </c>
    </row>
    <row r="44" spans="1:3" x14ac:dyDescent="0.25">
      <c r="A44" t="s">
        <v>752</v>
      </c>
      <c r="B44" t="s">
        <v>767</v>
      </c>
      <c r="C44">
        <v>0</v>
      </c>
    </row>
    <row r="45" spans="1:3" x14ac:dyDescent="0.25">
      <c r="A45" t="s">
        <v>752</v>
      </c>
      <c r="B45" t="s">
        <v>768</v>
      </c>
      <c r="C45">
        <v>0</v>
      </c>
    </row>
    <row r="46" spans="1:3" x14ac:dyDescent="0.25">
      <c r="A46" t="s">
        <v>752</v>
      </c>
      <c r="B46" t="s">
        <v>769</v>
      </c>
      <c r="C46">
        <v>0</v>
      </c>
    </row>
    <row r="47" spans="1:3" x14ac:dyDescent="0.25">
      <c r="A47" t="s">
        <v>752</v>
      </c>
      <c r="B47" t="s">
        <v>770</v>
      </c>
      <c r="C47">
        <v>0</v>
      </c>
    </row>
    <row r="48" spans="1:3" x14ac:dyDescent="0.25">
      <c r="A48" t="s">
        <v>752</v>
      </c>
      <c r="B48" t="s">
        <v>771</v>
      </c>
      <c r="C48">
        <v>0</v>
      </c>
    </row>
    <row r="49" spans="1:3" x14ac:dyDescent="0.25">
      <c r="A49" t="s">
        <v>752</v>
      </c>
      <c r="B49" t="s">
        <v>775</v>
      </c>
      <c r="C49">
        <v>0</v>
      </c>
    </row>
    <row r="50" spans="1:3" x14ac:dyDescent="0.25">
      <c r="A50" t="s">
        <v>752</v>
      </c>
      <c r="B50" t="s">
        <v>777</v>
      </c>
      <c r="C50">
        <v>0</v>
      </c>
    </row>
    <row r="51" spans="1:3" x14ac:dyDescent="0.25">
      <c r="A51" t="s">
        <v>752</v>
      </c>
      <c r="B51" t="s">
        <v>780</v>
      </c>
      <c r="C51">
        <v>0</v>
      </c>
    </row>
    <row r="52" spans="1:3" x14ac:dyDescent="0.25">
      <c r="A52" t="s">
        <v>752</v>
      </c>
      <c r="B52" t="s">
        <v>781</v>
      </c>
      <c r="C52">
        <v>0</v>
      </c>
    </row>
    <row r="53" spans="1:3" x14ac:dyDescent="0.25">
      <c r="A53" t="s">
        <v>752</v>
      </c>
      <c r="B53" t="s">
        <v>783</v>
      </c>
      <c r="C53">
        <v>0</v>
      </c>
    </row>
    <row r="54" spans="1:3" x14ac:dyDescent="0.25">
      <c r="A54" t="s">
        <v>752</v>
      </c>
      <c r="B54" t="s">
        <v>784</v>
      </c>
      <c r="C54">
        <v>0</v>
      </c>
    </row>
    <row r="55" spans="1:3" x14ac:dyDescent="0.25">
      <c r="A55" t="s">
        <v>752</v>
      </c>
      <c r="B55" t="s">
        <v>785</v>
      </c>
      <c r="C55">
        <v>0</v>
      </c>
    </row>
    <row r="56" spans="1:3" x14ac:dyDescent="0.25">
      <c r="A56" t="s">
        <v>752</v>
      </c>
      <c r="B56" t="s">
        <v>789</v>
      </c>
      <c r="C56">
        <v>0</v>
      </c>
    </row>
    <row r="57" spans="1:3" x14ac:dyDescent="0.25">
      <c r="A57" t="s">
        <v>752</v>
      </c>
      <c r="B57" t="s">
        <v>793</v>
      </c>
      <c r="C57">
        <v>0</v>
      </c>
    </row>
    <row r="58" spans="1:3" x14ac:dyDescent="0.25">
      <c r="A58" t="s">
        <v>752</v>
      </c>
      <c r="B58" t="s">
        <v>798</v>
      </c>
      <c r="C58">
        <v>0</v>
      </c>
    </row>
    <row r="59" spans="1:3" x14ac:dyDescent="0.25">
      <c r="A59" t="s">
        <v>237</v>
      </c>
      <c r="B59" t="s">
        <v>440</v>
      </c>
      <c r="C59">
        <v>108</v>
      </c>
    </row>
    <row r="60" spans="1:3" x14ac:dyDescent="0.25">
      <c r="A60" t="s">
        <v>584</v>
      </c>
      <c r="B60" t="s">
        <v>585</v>
      </c>
      <c r="C60">
        <v>30</v>
      </c>
    </row>
    <row r="61" spans="1:3" x14ac:dyDescent="0.25">
      <c r="A61" t="s">
        <v>889</v>
      </c>
      <c r="B61" t="s">
        <v>886</v>
      </c>
      <c r="C61">
        <v>0</v>
      </c>
    </row>
    <row r="62" spans="1:3" x14ac:dyDescent="0.25">
      <c r="A62" t="s">
        <v>889</v>
      </c>
      <c r="B62" t="s">
        <v>892</v>
      </c>
      <c r="C62">
        <v>0</v>
      </c>
    </row>
    <row r="63" spans="1:3" x14ac:dyDescent="0.25">
      <c r="A63" t="s">
        <v>264</v>
      </c>
      <c r="B63" t="s">
        <v>270</v>
      </c>
      <c r="C63">
        <v>26.857142857142858</v>
      </c>
    </row>
    <row r="64" spans="1:3" x14ac:dyDescent="0.25">
      <c r="A64" t="s">
        <v>264</v>
      </c>
      <c r="B64" t="s">
        <v>319</v>
      </c>
      <c r="C64">
        <v>21</v>
      </c>
    </row>
    <row r="65" spans="1:3" x14ac:dyDescent="0.25">
      <c r="A65" t="s">
        <v>264</v>
      </c>
      <c r="B65" t="s">
        <v>272</v>
      </c>
      <c r="C65">
        <v>24</v>
      </c>
    </row>
    <row r="66" spans="1:3" x14ac:dyDescent="0.25">
      <c r="A66" t="s">
        <v>264</v>
      </c>
      <c r="B66" t="s">
        <v>317</v>
      </c>
      <c r="C66">
        <v>18</v>
      </c>
    </row>
    <row r="67" spans="1:3" x14ac:dyDescent="0.25">
      <c r="A67" t="s">
        <v>264</v>
      </c>
      <c r="B67" t="s">
        <v>267</v>
      </c>
      <c r="C67">
        <v>26.666666666666668</v>
      </c>
    </row>
    <row r="68" spans="1:3" x14ac:dyDescent="0.25">
      <c r="A68" t="s">
        <v>264</v>
      </c>
      <c r="B68" t="s">
        <v>318</v>
      </c>
      <c r="C68">
        <v>21</v>
      </c>
    </row>
    <row r="69" spans="1:3" x14ac:dyDescent="0.25">
      <c r="A69" t="s">
        <v>264</v>
      </c>
      <c r="B69" t="s">
        <v>295</v>
      </c>
      <c r="C69">
        <v>24</v>
      </c>
    </row>
    <row r="70" spans="1:3" x14ac:dyDescent="0.25">
      <c r="A70" t="s">
        <v>264</v>
      </c>
      <c r="B70" t="s">
        <v>271</v>
      </c>
      <c r="C70">
        <v>24.666666666666668</v>
      </c>
    </row>
    <row r="71" spans="1:3" x14ac:dyDescent="0.25">
      <c r="A71" t="s">
        <v>264</v>
      </c>
      <c r="B71" t="s">
        <v>268</v>
      </c>
      <c r="C71">
        <v>27</v>
      </c>
    </row>
    <row r="72" spans="1:3" x14ac:dyDescent="0.25">
      <c r="A72" t="s">
        <v>264</v>
      </c>
      <c r="B72" t="s">
        <v>282</v>
      </c>
      <c r="C72">
        <v>33</v>
      </c>
    </row>
    <row r="73" spans="1:3" x14ac:dyDescent="0.25">
      <c r="A73" t="s">
        <v>264</v>
      </c>
      <c r="B73" t="s">
        <v>313</v>
      </c>
      <c r="C73">
        <v>17</v>
      </c>
    </row>
    <row r="74" spans="1:3" x14ac:dyDescent="0.25">
      <c r="A74" t="s">
        <v>264</v>
      </c>
      <c r="B74" t="s">
        <v>277</v>
      </c>
      <c r="C74">
        <v>27</v>
      </c>
    </row>
    <row r="75" spans="1:3" x14ac:dyDescent="0.25">
      <c r="A75" t="s">
        <v>264</v>
      </c>
      <c r="B75" t="s">
        <v>276</v>
      </c>
      <c r="C75">
        <v>25</v>
      </c>
    </row>
    <row r="76" spans="1:3" x14ac:dyDescent="0.25">
      <c r="A76" t="s">
        <v>264</v>
      </c>
      <c r="B76" t="s">
        <v>315</v>
      </c>
      <c r="C76">
        <v>21</v>
      </c>
    </row>
    <row r="77" spans="1:3" x14ac:dyDescent="0.25">
      <c r="A77" t="s">
        <v>264</v>
      </c>
      <c r="B77" t="s">
        <v>88</v>
      </c>
      <c r="C77">
        <v>17</v>
      </c>
    </row>
    <row r="78" spans="1:3" x14ac:dyDescent="0.25">
      <c r="A78" t="s">
        <v>264</v>
      </c>
      <c r="B78" t="s">
        <v>323</v>
      </c>
      <c r="C78">
        <v>17</v>
      </c>
    </row>
    <row r="79" spans="1:3" x14ac:dyDescent="0.25">
      <c r="A79" t="s">
        <v>264</v>
      </c>
      <c r="B79" t="s">
        <v>296</v>
      </c>
      <c r="C79">
        <v>24</v>
      </c>
    </row>
    <row r="80" spans="1:3" x14ac:dyDescent="0.25">
      <c r="A80" t="s">
        <v>264</v>
      </c>
      <c r="B80" t="s">
        <v>265</v>
      </c>
      <c r="C80">
        <v>26</v>
      </c>
    </row>
    <row r="81" spans="1:3" x14ac:dyDescent="0.25">
      <c r="A81" t="s">
        <v>264</v>
      </c>
      <c r="B81" t="s">
        <v>287</v>
      </c>
      <c r="C81">
        <v>24</v>
      </c>
    </row>
    <row r="82" spans="1:3" x14ac:dyDescent="0.25">
      <c r="A82" t="s">
        <v>264</v>
      </c>
      <c r="B82" t="s">
        <v>266</v>
      </c>
      <c r="C82">
        <v>24</v>
      </c>
    </row>
    <row r="83" spans="1:3" x14ac:dyDescent="0.25">
      <c r="A83" t="s">
        <v>264</v>
      </c>
      <c r="B83" t="s">
        <v>290</v>
      </c>
      <c r="C83">
        <v>24</v>
      </c>
    </row>
    <row r="84" spans="1:3" x14ac:dyDescent="0.25">
      <c r="A84" t="s">
        <v>264</v>
      </c>
      <c r="B84" t="s">
        <v>311</v>
      </c>
      <c r="C84">
        <v>17</v>
      </c>
    </row>
    <row r="85" spans="1:3" x14ac:dyDescent="0.25">
      <c r="A85" t="s">
        <v>944</v>
      </c>
      <c r="B85" t="s">
        <v>665</v>
      </c>
      <c r="C85">
        <v>0</v>
      </c>
    </row>
    <row r="86" spans="1:3" x14ac:dyDescent="0.25">
      <c r="A86" t="s">
        <v>944</v>
      </c>
      <c r="B86" t="s">
        <v>945</v>
      </c>
      <c r="C86">
        <v>0</v>
      </c>
    </row>
    <row r="87" spans="1:3" x14ac:dyDescent="0.25">
      <c r="A87" t="s">
        <v>944</v>
      </c>
      <c r="B87" t="s">
        <v>946</v>
      </c>
      <c r="C87">
        <v>0</v>
      </c>
    </row>
    <row r="88" spans="1:3" x14ac:dyDescent="0.25">
      <c r="A88" t="s">
        <v>944</v>
      </c>
      <c r="B88" t="s">
        <v>744</v>
      </c>
      <c r="C88">
        <v>0</v>
      </c>
    </row>
    <row r="89" spans="1:3" x14ac:dyDescent="0.25">
      <c r="A89" t="s">
        <v>617</v>
      </c>
      <c r="B89" t="s">
        <v>531</v>
      </c>
      <c r="C89">
        <v>23.981481481481481</v>
      </c>
    </row>
    <row r="90" spans="1:3" x14ac:dyDescent="0.25">
      <c r="A90" t="s">
        <v>617</v>
      </c>
      <c r="B90" t="s">
        <v>951</v>
      </c>
      <c r="C90">
        <v>20</v>
      </c>
    </row>
    <row r="91" spans="1:3" x14ac:dyDescent="0.25">
      <c r="A91" t="s">
        <v>617</v>
      </c>
      <c r="B91" t="s">
        <v>61</v>
      </c>
      <c r="C91">
        <v>37.08450704225352</v>
      </c>
    </row>
    <row r="92" spans="1:3" x14ac:dyDescent="0.25">
      <c r="A92" t="s">
        <v>617</v>
      </c>
      <c r="B92" t="s">
        <v>624</v>
      </c>
      <c r="C92">
        <v>24</v>
      </c>
    </row>
    <row r="93" spans="1:3" x14ac:dyDescent="0.25">
      <c r="A93" t="s">
        <v>617</v>
      </c>
      <c r="B93" t="s">
        <v>729</v>
      </c>
      <c r="C93">
        <v>24.857142857142858</v>
      </c>
    </row>
    <row r="94" spans="1:3" x14ac:dyDescent="0.25">
      <c r="A94" t="s">
        <v>617</v>
      </c>
      <c r="B94" t="s">
        <v>31</v>
      </c>
      <c r="C94">
        <v>24</v>
      </c>
    </row>
    <row r="95" spans="1:3" x14ac:dyDescent="0.25">
      <c r="A95" t="s">
        <v>617</v>
      </c>
      <c r="B95" t="s">
        <v>625</v>
      </c>
      <c r="C95">
        <v>23</v>
      </c>
    </row>
    <row r="96" spans="1:3" x14ac:dyDescent="0.25">
      <c r="A96" t="s">
        <v>617</v>
      </c>
      <c r="B96" t="s">
        <v>618</v>
      </c>
      <c r="C96">
        <v>23.994106090373283</v>
      </c>
    </row>
    <row r="97" spans="1:3" x14ac:dyDescent="0.25">
      <c r="A97" t="s">
        <v>954</v>
      </c>
      <c r="B97" t="s">
        <v>955</v>
      </c>
      <c r="C97">
        <v>0</v>
      </c>
    </row>
    <row r="98" spans="1:3" x14ac:dyDescent="0.25">
      <c r="A98" t="s">
        <v>954</v>
      </c>
      <c r="B98" t="s">
        <v>956</v>
      </c>
      <c r="C98">
        <v>0</v>
      </c>
    </row>
    <row r="99" spans="1:3" x14ac:dyDescent="0.25">
      <c r="A99" t="s">
        <v>525</v>
      </c>
      <c r="B99" t="s">
        <v>529</v>
      </c>
      <c r="C99">
        <v>19.05263157894737</v>
      </c>
    </row>
    <row r="100" spans="1:3" x14ac:dyDescent="0.25">
      <c r="A100" t="s">
        <v>525</v>
      </c>
      <c r="B100" t="s">
        <v>623</v>
      </c>
      <c r="C100">
        <v>19.666666666666668</v>
      </c>
    </row>
    <row r="101" spans="1:3" x14ac:dyDescent="0.25">
      <c r="A101" t="s">
        <v>525</v>
      </c>
      <c r="B101" t="s">
        <v>527</v>
      </c>
      <c r="C101">
        <v>20.666666666666668</v>
      </c>
    </row>
    <row r="102" spans="1:3" x14ac:dyDescent="0.25">
      <c r="A102" t="s">
        <v>525</v>
      </c>
      <c r="B102" t="s">
        <v>526</v>
      </c>
      <c r="C102">
        <v>18</v>
      </c>
    </row>
    <row r="103" spans="1:3" x14ac:dyDescent="0.25">
      <c r="A103" t="s">
        <v>525</v>
      </c>
      <c r="B103" t="s">
        <v>531</v>
      </c>
      <c r="C103">
        <v>23.441558441558442</v>
      </c>
    </row>
    <row r="104" spans="1:3" x14ac:dyDescent="0.25">
      <c r="A104" t="s">
        <v>525</v>
      </c>
      <c r="B104" t="s">
        <v>14</v>
      </c>
      <c r="C104">
        <v>20.083333333333332</v>
      </c>
    </row>
    <row r="105" spans="1:3" x14ac:dyDescent="0.25">
      <c r="A105" t="s">
        <v>525</v>
      </c>
      <c r="B105" t="s">
        <v>530</v>
      </c>
      <c r="C105">
        <v>20.083333333333332</v>
      </c>
    </row>
    <row r="106" spans="1:3" x14ac:dyDescent="0.25">
      <c r="A106" t="s">
        <v>525</v>
      </c>
      <c r="B106" t="s">
        <v>528</v>
      </c>
      <c r="C106">
        <v>20</v>
      </c>
    </row>
    <row r="107" spans="1:3" x14ac:dyDescent="0.25">
      <c r="A107" t="s">
        <v>525</v>
      </c>
      <c r="B107" t="s">
        <v>532</v>
      </c>
      <c r="C107">
        <v>21.125</v>
      </c>
    </row>
    <row r="108" spans="1:3" x14ac:dyDescent="0.25">
      <c r="A108" t="s">
        <v>958</v>
      </c>
      <c r="B108" t="s">
        <v>946</v>
      </c>
      <c r="C108">
        <v>0</v>
      </c>
    </row>
    <row r="109" spans="1:3" x14ac:dyDescent="0.25">
      <c r="A109" t="s">
        <v>169</v>
      </c>
      <c r="B109" t="s">
        <v>430</v>
      </c>
      <c r="C109">
        <v>21</v>
      </c>
    </row>
    <row r="110" spans="1:3" x14ac:dyDescent="0.25">
      <c r="A110" t="s">
        <v>169</v>
      </c>
      <c r="B110" t="s">
        <v>14</v>
      </c>
      <c r="C110">
        <v>21.866666666666667</v>
      </c>
    </row>
    <row r="111" spans="1:3" x14ac:dyDescent="0.25">
      <c r="A111" t="s">
        <v>169</v>
      </c>
      <c r="B111" t="s">
        <v>534</v>
      </c>
      <c r="C111">
        <v>21.994152046783626</v>
      </c>
    </row>
    <row r="112" spans="1:3" x14ac:dyDescent="0.25">
      <c r="A112" t="s">
        <v>169</v>
      </c>
      <c r="B112" t="s">
        <v>431</v>
      </c>
      <c r="C112">
        <v>20.833333333333332</v>
      </c>
    </row>
    <row r="113" spans="1:3" x14ac:dyDescent="0.25">
      <c r="A113" t="s">
        <v>169</v>
      </c>
      <c r="B113" t="s">
        <v>27</v>
      </c>
      <c r="C113">
        <v>21</v>
      </c>
    </row>
    <row r="114" spans="1:3" x14ac:dyDescent="0.25">
      <c r="A114" t="s">
        <v>169</v>
      </c>
      <c r="B114" t="s">
        <v>228</v>
      </c>
      <c r="C114">
        <v>21.352941176470587</v>
      </c>
    </row>
    <row r="115" spans="1:3" x14ac:dyDescent="0.25">
      <c r="A115" t="s">
        <v>169</v>
      </c>
      <c r="B115" t="s">
        <v>30</v>
      </c>
      <c r="C115">
        <v>21.229885057471265</v>
      </c>
    </row>
    <row r="116" spans="1:3" x14ac:dyDescent="0.25">
      <c r="A116" t="s">
        <v>169</v>
      </c>
      <c r="B116" t="s">
        <v>226</v>
      </c>
      <c r="C116">
        <v>21.44</v>
      </c>
    </row>
    <row r="117" spans="1:3" x14ac:dyDescent="0.25">
      <c r="A117" t="s">
        <v>987</v>
      </c>
      <c r="B117" t="s">
        <v>964</v>
      </c>
      <c r="C117">
        <v>0</v>
      </c>
    </row>
    <row r="118" spans="1:3" x14ac:dyDescent="0.25">
      <c r="A118" t="s">
        <v>987</v>
      </c>
      <c r="B118" t="s">
        <v>990</v>
      </c>
      <c r="C118">
        <v>0</v>
      </c>
    </row>
    <row r="119" spans="1:3" x14ac:dyDescent="0.25">
      <c r="A119" t="s">
        <v>550</v>
      </c>
      <c r="B119" t="s">
        <v>558</v>
      </c>
      <c r="C119">
        <v>24</v>
      </c>
    </row>
    <row r="120" spans="1:3" x14ac:dyDescent="0.25">
      <c r="A120" t="s">
        <v>550</v>
      </c>
      <c r="B120" t="s">
        <v>551</v>
      </c>
      <c r="C120">
        <v>21.965116279069768</v>
      </c>
    </row>
    <row r="121" spans="1:3" x14ac:dyDescent="0.25">
      <c r="A121" t="s">
        <v>550</v>
      </c>
      <c r="B121" t="s">
        <v>431</v>
      </c>
      <c r="C121">
        <v>22</v>
      </c>
    </row>
    <row r="122" spans="1:3" x14ac:dyDescent="0.25">
      <c r="A122" t="s">
        <v>550</v>
      </c>
      <c r="B122" t="s">
        <v>553</v>
      </c>
      <c r="C122">
        <v>22</v>
      </c>
    </row>
    <row r="123" spans="1:3" x14ac:dyDescent="0.25">
      <c r="A123" t="s">
        <v>550</v>
      </c>
      <c r="B123" t="s">
        <v>552</v>
      </c>
      <c r="C123">
        <v>22</v>
      </c>
    </row>
    <row r="124" spans="1:3" x14ac:dyDescent="0.25">
      <c r="A124" t="s">
        <v>550</v>
      </c>
      <c r="B124" t="s">
        <v>30</v>
      </c>
      <c r="C124">
        <v>22</v>
      </c>
    </row>
    <row r="125" spans="1:3" x14ac:dyDescent="0.25">
      <c r="A125" t="s">
        <v>550</v>
      </c>
      <c r="B125" t="s">
        <v>227</v>
      </c>
      <c r="C125">
        <v>22</v>
      </c>
    </row>
    <row r="126" spans="1:3" x14ac:dyDescent="0.25">
      <c r="A126" t="s">
        <v>54</v>
      </c>
      <c r="B126" t="s">
        <v>61</v>
      </c>
      <c r="C126">
        <v>26</v>
      </c>
    </row>
    <row r="127" spans="1:3" x14ac:dyDescent="0.25">
      <c r="A127" t="s">
        <v>54</v>
      </c>
      <c r="B127" t="s">
        <v>234</v>
      </c>
      <c r="C127">
        <v>24</v>
      </c>
    </row>
    <row r="128" spans="1:3" x14ac:dyDescent="0.25">
      <c r="A128" t="s">
        <v>54</v>
      </c>
      <c r="B128" t="s">
        <v>467</v>
      </c>
      <c r="C128">
        <v>26</v>
      </c>
    </row>
    <row r="129" spans="1:3" x14ac:dyDescent="0.25">
      <c r="A129" t="s">
        <v>54</v>
      </c>
      <c r="B129" t="s">
        <v>14</v>
      </c>
      <c r="C129">
        <v>24.728395061728396</v>
      </c>
    </row>
    <row r="130" spans="1:3" x14ac:dyDescent="0.25">
      <c r="A130" t="s">
        <v>54</v>
      </c>
      <c r="B130" t="s">
        <v>235</v>
      </c>
      <c r="C130">
        <v>25</v>
      </c>
    </row>
    <row r="131" spans="1:3" x14ac:dyDescent="0.25">
      <c r="A131" t="s">
        <v>997</v>
      </c>
      <c r="B131" t="s">
        <v>998</v>
      </c>
      <c r="C131">
        <v>6</v>
      </c>
    </row>
    <row r="132" spans="1:3" x14ac:dyDescent="0.25">
      <c r="A132" t="s">
        <v>999</v>
      </c>
      <c r="B132" t="s">
        <v>1000</v>
      </c>
      <c r="C132">
        <v>79</v>
      </c>
    </row>
    <row r="133" spans="1:3" x14ac:dyDescent="0.25">
      <c r="A133" t="s">
        <v>999</v>
      </c>
      <c r="B133" t="s">
        <v>1002</v>
      </c>
      <c r="C133">
        <v>107</v>
      </c>
    </row>
    <row r="134" spans="1:3" x14ac:dyDescent="0.25">
      <c r="A134" t="s">
        <v>999</v>
      </c>
      <c r="B134" t="s">
        <v>1006</v>
      </c>
      <c r="C134">
        <v>111</v>
      </c>
    </row>
    <row r="135" spans="1:3" x14ac:dyDescent="0.25">
      <c r="A135" t="s">
        <v>999</v>
      </c>
      <c r="B135" t="s">
        <v>1016</v>
      </c>
      <c r="C135">
        <v>29.666666666666668</v>
      </c>
    </row>
    <row r="136" spans="1:3" x14ac:dyDescent="0.25">
      <c r="A136" t="s">
        <v>999</v>
      </c>
      <c r="B136" t="s">
        <v>1022</v>
      </c>
      <c r="C136">
        <v>13.5</v>
      </c>
    </row>
    <row r="137" spans="1:3" x14ac:dyDescent="0.25">
      <c r="A137" t="s">
        <v>999</v>
      </c>
      <c r="B137" t="s">
        <v>1035</v>
      </c>
      <c r="C137">
        <v>22</v>
      </c>
    </row>
    <row r="138" spans="1:3" x14ac:dyDescent="0.25">
      <c r="A138" t="s">
        <v>999</v>
      </c>
      <c r="B138" t="s">
        <v>1038</v>
      </c>
      <c r="C138">
        <v>76</v>
      </c>
    </row>
    <row r="139" spans="1:3" x14ac:dyDescent="0.25">
      <c r="A139" t="s">
        <v>999</v>
      </c>
      <c r="B139" t="s">
        <v>1041</v>
      </c>
      <c r="C139">
        <v>25</v>
      </c>
    </row>
    <row r="140" spans="1:3" x14ac:dyDescent="0.25">
      <c r="A140" t="s">
        <v>999</v>
      </c>
      <c r="B140" t="s">
        <v>1044</v>
      </c>
      <c r="C140">
        <v>6</v>
      </c>
    </row>
    <row r="141" spans="1:3" x14ac:dyDescent="0.25">
      <c r="A141" t="s">
        <v>160</v>
      </c>
      <c r="B141" t="s">
        <v>161</v>
      </c>
      <c r="C141">
        <v>20</v>
      </c>
    </row>
    <row r="142" spans="1:3" x14ac:dyDescent="0.25">
      <c r="A142" t="s">
        <v>327</v>
      </c>
      <c r="B142" t="s">
        <v>14</v>
      </c>
      <c r="C142">
        <v>23.666666666666668</v>
      </c>
    </row>
    <row r="143" spans="1:3" x14ac:dyDescent="0.25">
      <c r="A143" t="s">
        <v>327</v>
      </c>
      <c r="B143" t="s">
        <v>328</v>
      </c>
      <c r="C143">
        <v>19.111111111111111</v>
      </c>
    </row>
    <row r="144" spans="1:3" x14ac:dyDescent="0.25">
      <c r="A144" t="s">
        <v>327</v>
      </c>
      <c r="B144" t="s">
        <v>502</v>
      </c>
      <c r="C144">
        <v>20</v>
      </c>
    </row>
    <row r="145" spans="1:3" x14ac:dyDescent="0.25">
      <c r="A145" t="s">
        <v>327</v>
      </c>
      <c r="B145" t="s">
        <v>329</v>
      </c>
      <c r="C145">
        <v>19.528089887640448</v>
      </c>
    </row>
    <row r="146" spans="1:3" x14ac:dyDescent="0.25">
      <c r="A146" t="s">
        <v>327</v>
      </c>
      <c r="B146" t="s">
        <v>332</v>
      </c>
      <c r="C146">
        <v>18.571428571428573</v>
      </c>
    </row>
    <row r="147" spans="1:3" x14ac:dyDescent="0.25">
      <c r="A147" t="s">
        <v>327</v>
      </c>
      <c r="B147" t="s">
        <v>330</v>
      </c>
      <c r="C147">
        <v>19.055555555555557</v>
      </c>
    </row>
    <row r="148" spans="1:3" x14ac:dyDescent="0.25">
      <c r="A148" t="s">
        <v>327</v>
      </c>
      <c r="B148" t="s">
        <v>331</v>
      </c>
      <c r="C148">
        <v>18.706214689265536</v>
      </c>
    </row>
    <row r="149" spans="1:3" x14ac:dyDescent="0.25">
      <c r="A149" t="s">
        <v>215</v>
      </c>
      <c r="B149" t="s">
        <v>182</v>
      </c>
      <c r="C149">
        <v>10</v>
      </c>
    </row>
    <row r="150" spans="1:3" x14ac:dyDescent="0.25">
      <c r="A150" t="s">
        <v>215</v>
      </c>
      <c r="B150" t="s">
        <v>206</v>
      </c>
      <c r="C150">
        <v>10</v>
      </c>
    </row>
    <row r="151" spans="1:3" x14ac:dyDescent="0.25">
      <c r="A151" t="s">
        <v>215</v>
      </c>
      <c r="B151" t="s">
        <v>174</v>
      </c>
      <c r="C151">
        <v>10</v>
      </c>
    </row>
    <row r="152" spans="1:3" x14ac:dyDescent="0.25">
      <c r="A152" t="s">
        <v>215</v>
      </c>
      <c r="B152" t="s">
        <v>180</v>
      </c>
      <c r="C152">
        <v>10</v>
      </c>
    </row>
    <row r="153" spans="1:3" x14ac:dyDescent="0.25">
      <c r="A153" t="s">
        <v>215</v>
      </c>
      <c r="B153" t="s">
        <v>189</v>
      </c>
      <c r="C153">
        <v>10</v>
      </c>
    </row>
    <row r="154" spans="1:3" x14ac:dyDescent="0.25">
      <c r="A154" t="s">
        <v>215</v>
      </c>
      <c r="B154" t="s">
        <v>179</v>
      </c>
      <c r="C154">
        <v>10</v>
      </c>
    </row>
    <row r="155" spans="1:3" x14ac:dyDescent="0.25">
      <c r="A155" t="s">
        <v>215</v>
      </c>
      <c r="B155" t="s">
        <v>207</v>
      </c>
      <c r="C155">
        <v>10</v>
      </c>
    </row>
    <row r="156" spans="1:3" x14ac:dyDescent="0.25">
      <c r="A156" t="s">
        <v>215</v>
      </c>
      <c r="B156" t="s">
        <v>191</v>
      </c>
      <c r="C156">
        <v>10</v>
      </c>
    </row>
    <row r="157" spans="1:3" x14ac:dyDescent="0.25">
      <c r="A157" t="s">
        <v>215</v>
      </c>
      <c r="B157" t="s">
        <v>217</v>
      </c>
      <c r="C157">
        <v>10</v>
      </c>
    </row>
    <row r="158" spans="1:3" x14ac:dyDescent="0.25">
      <c r="A158" t="s">
        <v>215</v>
      </c>
      <c r="B158" t="s">
        <v>204</v>
      </c>
      <c r="C158">
        <v>10</v>
      </c>
    </row>
    <row r="159" spans="1:3" x14ac:dyDescent="0.25">
      <c r="A159" t="s">
        <v>215</v>
      </c>
      <c r="B159" t="s">
        <v>175</v>
      </c>
      <c r="C159">
        <v>10</v>
      </c>
    </row>
    <row r="160" spans="1:3" x14ac:dyDescent="0.25">
      <c r="A160" t="s">
        <v>215</v>
      </c>
      <c r="B160" t="s">
        <v>199</v>
      </c>
      <c r="C160">
        <v>10</v>
      </c>
    </row>
    <row r="161" spans="1:3" x14ac:dyDescent="0.25">
      <c r="A161" t="s">
        <v>215</v>
      </c>
      <c r="B161" t="s">
        <v>201</v>
      </c>
      <c r="C161">
        <v>10</v>
      </c>
    </row>
    <row r="162" spans="1:3" x14ac:dyDescent="0.25">
      <c r="A162" t="s">
        <v>172</v>
      </c>
      <c r="B162" t="s">
        <v>185</v>
      </c>
      <c r="C162">
        <v>9</v>
      </c>
    </row>
    <row r="163" spans="1:3" x14ac:dyDescent="0.25">
      <c r="A163" t="s">
        <v>172</v>
      </c>
      <c r="B163" t="s">
        <v>186</v>
      </c>
      <c r="C163">
        <v>9</v>
      </c>
    </row>
    <row r="164" spans="1:3" x14ac:dyDescent="0.25">
      <c r="A164" t="s">
        <v>172</v>
      </c>
      <c r="B164" t="s">
        <v>182</v>
      </c>
      <c r="C164">
        <v>9</v>
      </c>
    </row>
    <row r="165" spans="1:3" x14ac:dyDescent="0.25">
      <c r="A165" t="s">
        <v>172</v>
      </c>
      <c r="B165" t="s">
        <v>183</v>
      </c>
      <c r="C165">
        <v>9</v>
      </c>
    </row>
    <row r="166" spans="1:3" x14ac:dyDescent="0.25">
      <c r="A166" t="s">
        <v>172</v>
      </c>
      <c r="B166" t="s">
        <v>181</v>
      </c>
      <c r="C166">
        <v>9</v>
      </c>
    </row>
    <row r="167" spans="1:3" x14ac:dyDescent="0.25">
      <c r="A167" t="s">
        <v>172</v>
      </c>
      <c r="B167" t="s">
        <v>174</v>
      </c>
      <c r="C167">
        <v>9</v>
      </c>
    </row>
    <row r="168" spans="1:3" x14ac:dyDescent="0.25">
      <c r="A168" t="s">
        <v>172</v>
      </c>
      <c r="B168" t="s">
        <v>180</v>
      </c>
      <c r="C168">
        <v>9</v>
      </c>
    </row>
    <row r="169" spans="1:3" x14ac:dyDescent="0.25">
      <c r="A169" t="s">
        <v>172</v>
      </c>
      <c r="B169" t="s">
        <v>189</v>
      </c>
      <c r="C169">
        <v>9</v>
      </c>
    </row>
    <row r="170" spans="1:3" x14ac:dyDescent="0.25">
      <c r="A170" t="s">
        <v>172</v>
      </c>
      <c r="B170" t="s">
        <v>179</v>
      </c>
      <c r="C170">
        <v>9</v>
      </c>
    </row>
    <row r="171" spans="1:3" x14ac:dyDescent="0.25">
      <c r="A171" t="s">
        <v>172</v>
      </c>
      <c r="B171" t="s">
        <v>176</v>
      </c>
      <c r="C171">
        <v>9</v>
      </c>
    </row>
    <row r="172" spans="1:3" x14ac:dyDescent="0.25">
      <c r="A172" t="s">
        <v>172</v>
      </c>
      <c r="B172" t="s">
        <v>191</v>
      </c>
      <c r="C172">
        <v>9</v>
      </c>
    </row>
    <row r="173" spans="1:3" x14ac:dyDescent="0.25">
      <c r="A173" t="s">
        <v>172</v>
      </c>
      <c r="B173" t="s">
        <v>204</v>
      </c>
      <c r="C173">
        <v>9</v>
      </c>
    </row>
    <row r="174" spans="1:3" x14ac:dyDescent="0.25">
      <c r="A174" t="s">
        <v>172</v>
      </c>
      <c r="B174" t="s">
        <v>175</v>
      </c>
      <c r="C174">
        <v>9</v>
      </c>
    </row>
    <row r="175" spans="1:3" x14ac:dyDescent="0.25">
      <c r="A175" t="s">
        <v>172</v>
      </c>
      <c r="B175" t="s">
        <v>194</v>
      </c>
      <c r="C175">
        <v>9</v>
      </c>
    </row>
    <row r="176" spans="1:3" x14ac:dyDescent="0.25">
      <c r="A176" t="s">
        <v>172</v>
      </c>
      <c r="B176" t="s">
        <v>199</v>
      </c>
      <c r="C176">
        <v>9</v>
      </c>
    </row>
    <row r="177" spans="1:3" x14ac:dyDescent="0.25">
      <c r="A177" t="s">
        <v>172</v>
      </c>
      <c r="B177" t="s">
        <v>173</v>
      </c>
      <c r="C177">
        <v>9</v>
      </c>
    </row>
    <row r="178" spans="1:3" x14ac:dyDescent="0.25">
      <c r="A178" t="s">
        <v>172</v>
      </c>
      <c r="B178" t="s">
        <v>205</v>
      </c>
      <c r="C178">
        <v>9</v>
      </c>
    </row>
    <row r="179" spans="1:3" x14ac:dyDescent="0.25">
      <c r="A179" t="s">
        <v>172</v>
      </c>
      <c r="B179" t="s">
        <v>201</v>
      </c>
      <c r="C179">
        <v>9</v>
      </c>
    </row>
    <row r="180" spans="1:3" x14ac:dyDescent="0.25">
      <c r="A180" t="s">
        <v>443</v>
      </c>
      <c r="B180" t="s">
        <v>342</v>
      </c>
      <c r="C180">
        <v>70</v>
      </c>
    </row>
    <row r="181" spans="1:3" x14ac:dyDescent="0.25">
      <c r="A181" t="s">
        <v>443</v>
      </c>
      <c r="B181" t="s">
        <v>1123</v>
      </c>
      <c r="C181">
        <v>130</v>
      </c>
    </row>
    <row r="182" spans="1:3" x14ac:dyDescent="0.25">
      <c r="A182" t="s">
        <v>443</v>
      </c>
      <c r="B182" t="s">
        <v>1134</v>
      </c>
      <c r="C182">
        <v>42</v>
      </c>
    </row>
    <row r="183" spans="1:3" x14ac:dyDescent="0.25">
      <c r="A183" t="s">
        <v>443</v>
      </c>
      <c r="B183" t="s">
        <v>566</v>
      </c>
      <c r="C183">
        <v>35</v>
      </c>
    </row>
    <row r="184" spans="1:3" x14ac:dyDescent="0.25">
      <c r="A184" t="s">
        <v>443</v>
      </c>
      <c r="B184" t="s">
        <v>568</v>
      </c>
      <c r="C184">
        <v>35</v>
      </c>
    </row>
    <row r="185" spans="1:3" x14ac:dyDescent="0.25">
      <c r="A185" t="s">
        <v>443</v>
      </c>
      <c r="B185" t="s">
        <v>577</v>
      </c>
      <c r="C185">
        <v>36</v>
      </c>
    </row>
    <row r="186" spans="1:3" x14ac:dyDescent="0.25">
      <c r="A186" t="s">
        <v>443</v>
      </c>
      <c r="B186" t="s">
        <v>1139</v>
      </c>
      <c r="C186">
        <v>70</v>
      </c>
    </row>
    <row r="187" spans="1:3" x14ac:dyDescent="0.25">
      <c r="A187" t="s">
        <v>443</v>
      </c>
      <c r="B187" t="s">
        <v>569</v>
      </c>
      <c r="C187">
        <v>36.4</v>
      </c>
    </row>
    <row r="188" spans="1:3" x14ac:dyDescent="0.25">
      <c r="A188" t="s">
        <v>443</v>
      </c>
      <c r="B188" t="s">
        <v>450</v>
      </c>
      <c r="C188">
        <v>70</v>
      </c>
    </row>
    <row r="189" spans="1:3" x14ac:dyDescent="0.25">
      <c r="A189" t="s">
        <v>443</v>
      </c>
      <c r="B189" t="s">
        <v>578</v>
      </c>
      <c r="C189">
        <v>28</v>
      </c>
    </row>
    <row r="190" spans="1:3" x14ac:dyDescent="0.25">
      <c r="A190" t="s">
        <v>443</v>
      </c>
      <c r="B190" t="s">
        <v>567</v>
      </c>
      <c r="C190">
        <v>28</v>
      </c>
    </row>
    <row r="191" spans="1:3" x14ac:dyDescent="0.25">
      <c r="A191" t="s">
        <v>443</v>
      </c>
      <c r="B191" t="s">
        <v>453</v>
      </c>
      <c r="C191">
        <v>60</v>
      </c>
    </row>
    <row r="192" spans="1:3" x14ac:dyDescent="0.25">
      <c r="A192" t="s">
        <v>443</v>
      </c>
      <c r="B192" t="s">
        <v>572</v>
      </c>
      <c r="C192">
        <v>35</v>
      </c>
    </row>
    <row r="193" spans="1:3" x14ac:dyDescent="0.25">
      <c r="A193" t="s">
        <v>443</v>
      </c>
      <c r="B193" t="s">
        <v>579</v>
      </c>
      <c r="C193">
        <v>30</v>
      </c>
    </row>
    <row r="194" spans="1:3" x14ac:dyDescent="0.25">
      <c r="A194" t="s">
        <v>443</v>
      </c>
      <c r="B194" t="s">
        <v>571</v>
      </c>
      <c r="C194">
        <v>30</v>
      </c>
    </row>
    <row r="195" spans="1:3" x14ac:dyDescent="0.25">
      <c r="A195" t="s">
        <v>443</v>
      </c>
      <c r="B195" t="s">
        <v>1184</v>
      </c>
      <c r="C195">
        <v>85</v>
      </c>
    </row>
    <row r="196" spans="1:3" x14ac:dyDescent="0.25">
      <c r="A196" t="s">
        <v>443</v>
      </c>
      <c r="B196" t="s">
        <v>573</v>
      </c>
      <c r="C196">
        <v>32</v>
      </c>
    </row>
    <row r="197" spans="1:3" x14ac:dyDescent="0.25">
      <c r="A197" t="s">
        <v>443</v>
      </c>
      <c r="B197" t="s">
        <v>570</v>
      </c>
      <c r="C197">
        <v>32</v>
      </c>
    </row>
    <row r="198" spans="1:3" x14ac:dyDescent="0.25">
      <c r="A198" t="s">
        <v>1193</v>
      </c>
      <c r="B198" t="s">
        <v>676</v>
      </c>
      <c r="C198">
        <v>0</v>
      </c>
    </row>
    <row r="199" spans="1:3" x14ac:dyDescent="0.25">
      <c r="A199" t="s">
        <v>1193</v>
      </c>
      <c r="B199" t="s">
        <v>1197</v>
      </c>
      <c r="C199">
        <v>0</v>
      </c>
    </row>
    <row r="200" spans="1:3" x14ac:dyDescent="0.25">
      <c r="A200" t="s">
        <v>208</v>
      </c>
      <c r="B200" t="s">
        <v>31</v>
      </c>
      <c r="C200">
        <v>18.387559808612441</v>
      </c>
    </row>
    <row r="201" spans="1:3" x14ac:dyDescent="0.25">
      <c r="A201" t="s">
        <v>477</v>
      </c>
      <c r="B201" t="s">
        <v>478</v>
      </c>
      <c r="C201">
        <v>22</v>
      </c>
    </row>
    <row r="202" spans="1:3" x14ac:dyDescent="0.25">
      <c r="A202" t="s">
        <v>78</v>
      </c>
      <c r="B202" t="s">
        <v>79</v>
      </c>
      <c r="C202">
        <v>28</v>
      </c>
    </row>
    <row r="203" spans="1:3" x14ac:dyDescent="0.25">
      <c r="A203" t="s">
        <v>122</v>
      </c>
      <c r="B203" t="s">
        <v>621</v>
      </c>
      <c r="C203">
        <v>25.623693379790939</v>
      </c>
    </row>
    <row r="204" spans="1:3" x14ac:dyDescent="0.25">
      <c r="A204" t="s">
        <v>122</v>
      </c>
      <c r="B204" t="s">
        <v>125</v>
      </c>
      <c r="C204">
        <v>4.028643639427127</v>
      </c>
    </row>
    <row r="205" spans="1:3" x14ac:dyDescent="0.25">
      <c r="A205" t="s">
        <v>122</v>
      </c>
      <c r="B205" t="s">
        <v>126</v>
      </c>
      <c r="C205">
        <v>4.1505791505791505</v>
      </c>
    </row>
    <row r="206" spans="1:3" x14ac:dyDescent="0.25">
      <c r="A206" t="s">
        <v>122</v>
      </c>
      <c r="B206" t="s">
        <v>131</v>
      </c>
      <c r="C206">
        <v>4.0088105726872243</v>
      </c>
    </row>
    <row r="207" spans="1:3" x14ac:dyDescent="0.25">
      <c r="A207" t="s">
        <v>122</v>
      </c>
      <c r="B207" t="s">
        <v>132</v>
      </c>
      <c r="C207">
        <v>4.0489130434782608</v>
      </c>
    </row>
    <row r="208" spans="1:3" x14ac:dyDescent="0.25">
      <c r="A208" t="s">
        <v>122</v>
      </c>
      <c r="B208" t="s">
        <v>27</v>
      </c>
      <c r="C208">
        <v>16.42911877394636</v>
      </c>
    </row>
    <row r="209" spans="1:3" x14ac:dyDescent="0.25">
      <c r="A209" t="s">
        <v>122</v>
      </c>
      <c r="B209" t="s">
        <v>1239</v>
      </c>
      <c r="C209">
        <v>20</v>
      </c>
    </row>
    <row r="210" spans="1:3" x14ac:dyDescent="0.25">
      <c r="A210" t="s">
        <v>122</v>
      </c>
      <c r="B210" t="s">
        <v>537</v>
      </c>
      <c r="C210">
        <v>20.315944881889763</v>
      </c>
    </row>
    <row r="211" spans="1:3" x14ac:dyDescent="0.25">
      <c r="A211" t="s">
        <v>122</v>
      </c>
      <c r="B211" t="s">
        <v>128</v>
      </c>
      <c r="C211">
        <v>4.0035335689045937</v>
      </c>
    </row>
    <row r="212" spans="1:3" x14ac:dyDescent="0.25">
      <c r="A212" t="s">
        <v>122</v>
      </c>
      <c r="B212" t="s">
        <v>127</v>
      </c>
      <c r="C212">
        <v>4.2061994609164417</v>
      </c>
    </row>
    <row r="213" spans="1:3" x14ac:dyDescent="0.25">
      <c r="A213" t="s">
        <v>122</v>
      </c>
      <c r="B213" t="s">
        <v>124</v>
      </c>
      <c r="C213">
        <v>4.1835748792270531</v>
      </c>
    </row>
    <row r="214" spans="1:3" x14ac:dyDescent="0.25">
      <c r="A214" t="s">
        <v>122</v>
      </c>
      <c r="B214" t="s">
        <v>123</v>
      </c>
      <c r="C214">
        <v>4</v>
      </c>
    </row>
    <row r="215" spans="1:3" x14ac:dyDescent="0.25">
      <c r="A215" t="s">
        <v>122</v>
      </c>
      <c r="B215" t="s">
        <v>129</v>
      </c>
      <c r="C215">
        <v>4</v>
      </c>
    </row>
    <row r="216" spans="1:3" x14ac:dyDescent="0.25">
      <c r="A216" t="s">
        <v>122</v>
      </c>
      <c r="B216" t="s">
        <v>365</v>
      </c>
      <c r="C216">
        <v>16.574585635359117</v>
      </c>
    </row>
    <row r="217" spans="1:3" x14ac:dyDescent="0.25">
      <c r="A217" t="s">
        <v>122</v>
      </c>
      <c r="B217" t="s">
        <v>433</v>
      </c>
      <c r="C217">
        <v>17.005089058524174</v>
      </c>
    </row>
    <row r="218" spans="1:3" x14ac:dyDescent="0.25">
      <c r="A218" t="s">
        <v>122</v>
      </c>
      <c r="B218" t="s">
        <v>133</v>
      </c>
      <c r="C218">
        <v>4.4285714285714288</v>
      </c>
    </row>
    <row r="219" spans="1:3" x14ac:dyDescent="0.25">
      <c r="A219" t="s">
        <v>122</v>
      </c>
      <c r="B219" t="s">
        <v>1241</v>
      </c>
      <c r="C219">
        <v>12</v>
      </c>
    </row>
    <row r="220" spans="1:3" x14ac:dyDescent="0.25">
      <c r="A220" t="s">
        <v>122</v>
      </c>
      <c r="B220" t="s">
        <v>364</v>
      </c>
      <c r="C220">
        <v>17.350649350649352</v>
      </c>
    </row>
    <row r="221" spans="1:3" x14ac:dyDescent="0.25">
      <c r="A221" t="s">
        <v>122</v>
      </c>
      <c r="B221" t="s">
        <v>130</v>
      </c>
      <c r="C221">
        <v>11.614678899082568</v>
      </c>
    </row>
    <row r="222" spans="1:3" x14ac:dyDescent="0.25">
      <c r="A222" t="s">
        <v>122</v>
      </c>
      <c r="B222" t="s">
        <v>536</v>
      </c>
      <c r="C222">
        <v>17.780821917808218</v>
      </c>
    </row>
    <row r="223" spans="1:3" x14ac:dyDescent="0.25">
      <c r="A223" t="s">
        <v>1254</v>
      </c>
      <c r="B223" t="s">
        <v>1255</v>
      </c>
      <c r="C223">
        <v>0</v>
      </c>
    </row>
    <row r="224" spans="1:3" x14ac:dyDescent="0.25">
      <c r="A224" t="s">
        <v>1254</v>
      </c>
      <c r="B224" t="s">
        <v>1256</v>
      </c>
      <c r="C224">
        <v>0</v>
      </c>
    </row>
    <row r="225" spans="1:3" x14ac:dyDescent="0.25">
      <c r="A225" t="s">
        <v>1254</v>
      </c>
      <c r="B225" t="s">
        <v>1257</v>
      </c>
      <c r="C225">
        <v>0</v>
      </c>
    </row>
    <row r="226" spans="1:3" x14ac:dyDescent="0.25">
      <c r="A226" t="s">
        <v>1254</v>
      </c>
      <c r="B226" t="s">
        <v>946</v>
      </c>
      <c r="C226">
        <v>0</v>
      </c>
    </row>
    <row r="227" spans="1:3" x14ac:dyDescent="0.25">
      <c r="A227" t="s">
        <v>221</v>
      </c>
      <c r="B227" t="s">
        <v>534</v>
      </c>
      <c r="C227">
        <v>22</v>
      </c>
    </row>
    <row r="228" spans="1:3" x14ac:dyDescent="0.25">
      <c r="A228" t="s">
        <v>221</v>
      </c>
      <c r="B228" t="s">
        <v>230</v>
      </c>
      <c r="C228">
        <v>18</v>
      </c>
    </row>
    <row r="229" spans="1:3" x14ac:dyDescent="0.25">
      <c r="A229" t="s">
        <v>221</v>
      </c>
      <c r="B229" t="s">
        <v>565</v>
      </c>
      <c r="C229">
        <v>22</v>
      </c>
    </row>
    <row r="230" spans="1:3" x14ac:dyDescent="0.25">
      <c r="A230" t="s">
        <v>221</v>
      </c>
      <c r="B230" t="s">
        <v>229</v>
      </c>
      <c r="C230">
        <v>18</v>
      </c>
    </row>
    <row r="231" spans="1:3" x14ac:dyDescent="0.25">
      <c r="A231" t="s">
        <v>413</v>
      </c>
      <c r="B231" t="s">
        <v>420</v>
      </c>
      <c r="C231">
        <v>17</v>
      </c>
    </row>
    <row r="232" spans="1:3" x14ac:dyDescent="0.25">
      <c r="A232" t="s">
        <v>413</v>
      </c>
      <c r="B232" t="s">
        <v>414</v>
      </c>
      <c r="C232">
        <v>17</v>
      </c>
    </row>
    <row r="233" spans="1:3" x14ac:dyDescent="0.25">
      <c r="A233" t="s">
        <v>413</v>
      </c>
      <c r="B233" t="s">
        <v>415</v>
      </c>
      <c r="C233">
        <v>17</v>
      </c>
    </row>
    <row r="234" spans="1:3" x14ac:dyDescent="0.25">
      <c r="A234" t="s">
        <v>413</v>
      </c>
      <c r="B234" t="s">
        <v>422</v>
      </c>
      <c r="C234">
        <v>17</v>
      </c>
    </row>
    <row r="235" spans="1:3" x14ac:dyDescent="0.25">
      <c r="A235" t="s">
        <v>413</v>
      </c>
      <c r="B235" t="s">
        <v>421</v>
      </c>
      <c r="C235">
        <v>17</v>
      </c>
    </row>
    <row r="236" spans="1:3" x14ac:dyDescent="0.25">
      <c r="A236" t="s">
        <v>413</v>
      </c>
      <c r="B236" t="s">
        <v>416</v>
      </c>
      <c r="C236">
        <v>17</v>
      </c>
    </row>
    <row r="237" spans="1:3" x14ac:dyDescent="0.25">
      <c r="A237" t="s">
        <v>413</v>
      </c>
      <c r="B237" t="s">
        <v>418</v>
      </c>
      <c r="C237">
        <v>18</v>
      </c>
    </row>
    <row r="238" spans="1:3" x14ac:dyDescent="0.25">
      <c r="A238" t="s">
        <v>413</v>
      </c>
      <c r="B238" t="s">
        <v>417</v>
      </c>
      <c r="C238">
        <v>17</v>
      </c>
    </row>
    <row r="239" spans="1:3" x14ac:dyDescent="0.25">
      <c r="A239" t="s">
        <v>588</v>
      </c>
      <c r="B239" t="s">
        <v>589</v>
      </c>
      <c r="C239">
        <v>34</v>
      </c>
    </row>
    <row r="240" spans="1:3" x14ac:dyDescent="0.25">
      <c r="A240" t="s">
        <v>489</v>
      </c>
      <c r="B240" t="s">
        <v>490</v>
      </c>
      <c r="C240">
        <v>21.666666666666668</v>
      </c>
    </row>
    <row r="241" spans="1:3" x14ac:dyDescent="0.25">
      <c r="A241" t="s">
        <v>41</v>
      </c>
      <c r="B241" t="s">
        <v>333</v>
      </c>
      <c r="C241">
        <v>20.437125748502993</v>
      </c>
    </row>
    <row r="242" spans="1:3" x14ac:dyDescent="0.25">
      <c r="A242" t="s">
        <v>41</v>
      </c>
      <c r="B242" t="s">
        <v>334</v>
      </c>
      <c r="C242">
        <v>21.333333333333332</v>
      </c>
    </row>
    <row r="243" spans="1:3" x14ac:dyDescent="0.25">
      <c r="A243" t="s">
        <v>41</v>
      </c>
      <c r="B243" t="s">
        <v>336</v>
      </c>
      <c r="C243">
        <v>21.93548387096774</v>
      </c>
    </row>
    <row r="244" spans="1:3" x14ac:dyDescent="0.25">
      <c r="A244" t="s">
        <v>41</v>
      </c>
      <c r="B244" t="s">
        <v>1321</v>
      </c>
      <c r="C244">
        <v>21</v>
      </c>
    </row>
    <row r="245" spans="1:3" x14ac:dyDescent="0.25">
      <c r="A245" t="s">
        <v>41</v>
      </c>
      <c r="B245" t="s">
        <v>503</v>
      </c>
      <c r="C245">
        <v>22.67439024390244</v>
      </c>
    </row>
    <row r="246" spans="1:3" x14ac:dyDescent="0.25">
      <c r="A246" t="s">
        <v>41</v>
      </c>
      <c r="B246" t="s">
        <v>506</v>
      </c>
      <c r="C246">
        <v>26</v>
      </c>
    </row>
    <row r="247" spans="1:3" x14ac:dyDescent="0.25">
      <c r="A247" t="s">
        <v>41</v>
      </c>
      <c r="B247" t="s">
        <v>42</v>
      </c>
      <c r="C247">
        <v>22.09090909090909</v>
      </c>
    </row>
    <row r="248" spans="1:3" x14ac:dyDescent="0.25">
      <c r="A248" t="s">
        <v>41</v>
      </c>
      <c r="B248" t="s">
        <v>504</v>
      </c>
      <c r="C248">
        <v>21.333333333333332</v>
      </c>
    </row>
    <row r="249" spans="1:3" x14ac:dyDescent="0.25">
      <c r="A249" t="s">
        <v>41</v>
      </c>
      <c r="B249" t="s">
        <v>1326</v>
      </c>
      <c r="C249">
        <v>22</v>
      </c>
    </row>
    <row r="250" spans="1:3" x14ac:dyDescent="0.25">
      <c r="A250" t="s">
        <v>41</v>
      </c>
      <c r="B250" t="s">
        <v>335</v>
      </c>
      <c r="C250">
        <v>22</v>
      </c>
    </row>
    <row r="251" spans="1:3" x14ac:dyDescent="0.25">
      <c r="A251" t="s">
        <v>41</v>
      </c>
      <c r="B251" t="s">
        <v>505</v>
      </c>
      <c r="C251">
        <v>30</v>
      </c>
    </row>
    <row r="252" spans="1:3" x14ac:dyDescent="0.25">
      <c r="A252" t="s">
        <v>595</v>
      </c>
      <c r="B252" t="s">
        <v>596</v>
      </c>
      <c r="C252">
        <v>29.466666666666665</v>
      </c>
    </row>
    <row r="253" spans="1:3" x14ac:dyDescent="0.25">
      <c r="A253" t="s">
        <v>595</v>
      </c>
      <c r="B253" t="s">
        <v>599</v>
      </c>
      <c r="C253">
        <v>29.166666666666668</v>
      </c>
    </row>
    <row r="254" spans="1:3" x14ac:dyDescent="0.25">
      <c r="A254" t="s">
        <v>595</v>
      </c>
      <c r="B254" t="s">
        <v>597</v>
      </c>
      <c r="C254">
        <v>30</v>
      </c>
    </row>
    <row r="255" spans="1:3" x14ac:dyDescent="0.25">
      <c r="A255" t="s">
        <v>595</v>
      </c>
      <c r="B255" t="s">
        <v>598</v>
      </c>
      <c r="C255">
        <v>30</v>
      </c>
    </row>
    <row r="256" spans="1:3" x14ac:dyDescent="0.25">
      <c r="A256" t="s">
        <v>434</v>
      </c>
      <c r="B256" t="s">
        <v>437</v>
      </c>
      <c r="C256">
        <v>17</v>
      </c>
    </row>
    <row r="257" spans="1:3" x14ac:dyDescent="0.25">
      <c r="A257" t="s">
        <v>434</v>
      </c>
      <c r="B257" t="s">
        <v>31</v>
      </c>
      <c r="C257">
        <v>18</v>
      </c>
    </row>
    <row r="258" spans="1:3" x14ac:dyDescent="0.25">
      <c r="A258" t="s">
        <v>434</v>
      </c>
      <c r="B258" t="s">
        <v>435</v>
      </c>
      <c r="C258">
        <v>18</v>
      </c>
    </row>
    <row r="259" spans="1:3" x14ac:dyDescent="0.25">
      <c r="A259" t="s">
        <v>466</v>
      </c>
      <c r="B259" t="s">
        <v>616</v>
      </c>
      <c r="C259">
        <v>26</v>
      </c>
    </row>
    <row r="260" spans="1:3" x14ac:dyDescent="0.25">
      <c r="A260" t="s">
        <v>466</v>
      </c>
      <c r="B260" t="s">
        <v>14</v>
      </c>
      <c r="C260">
        <v>25</v>
      </c>
    </row>
    <row r="261" spans="1:3" x14ac:dyDescent="0.25">
      <c r="A261" t="s">
        <v>466</v>
      </c>
      <c r="B261" t="s">
        <v>524</v>
      </c>
      <c r="C261">
        <v>26</v>
      </c>
    </row>
    <row r="262" spans="1:3" x14ac:dyDescent="0.25">
      <c r="A262" t="s">
        <v>470</v>
      </c>
      <c r="B262" t="s">
        <v>472</v>
      </c>
      <c r="C262">
        <v>21</v>
      </c>
    </row>
    <row r="263" spans="1:3" x14ac:dyDescent="0.25">
      <c r="A263" t="s">
        <v>1340</v>
      </c>
      <c r="B263" t="s">
        <v>676</v>
      </c>
      <c r="C263">
        <v>0</v>
      </c>
    </row>
    <row r="264" spans="1:3" x14ac:dyDescent="0.25">
      <c r="A264" t="s">
        <v>223</v>
      </c>
      <c r="B264" t="s">
        <v>29</v>
      </c>
      <c r="C264">
        <v>0</v>
      </c>
    </row>
    <row r="265" spans="1:3" x14ac:dyDescent="0.25">
      <c r="A265" t="s">
        <v>223</v>
      </c>
      <c r="B265" t="s">
        <v>1516</v>
      </c>
      <c r="C265">
        <v>0</v>
      </c>
    </row>
    <row r="266" spans="1:3" x14ac:dyDescent="0.25">
      <c r="A266" t="s">
        <v>223</v>
      </c>
      <c r="B266" t="s">
        <v>1518</v>
      </c>
      <c r="C266">
        <v>0</v>
      </c>
    </row>
    <row r="267" spans="1:3" x14ac:dyDescent="0.25">
      <c r="A267" t="s">
        <v>223</v>
      </c>
      <c r="B267" t="s">
        <v>583</v>
      </c>
      <c r="C267">
        <v>0</v>
      </c>
    </row>
    <row r="268" spans="1:3" x14ac:dyDescent="0.25">
      <c r="A268" t="s">
        <v>223</v>
      </c>
      <c r="B268" t="s">
        <v>582</v>
      </c>
      <c r="C268">
        <v>0</v>
      </c>
    </row>
    <row r="269" spans="1:3" x14ac:dyDescent="0.25">
      <c r="A269" t="s">
        <v>473</v>
      </c>
      <c r="B269" t="s">
        <v>474</v>
      </c>
      <c r="C269">
        <v>21</v>
      </c>
    </row>
    <row r="270" spans="1:3" x14ac:dyDescent="0.25">
      <c r="A270" t="s">
        <v>473</v>
      </c>
      <c r="B270" t="s">
        <v>1498</v>
      </c>
      <c r="C270">
        <v>25</v>
      </c>
    </row>
    <row r="271" spans="1:3" x14ac:dyDescent="0.25">
      <c r="A271" t="s">
        <v>1525</v>
      </c>
      <c r="B271" t="s">
        <v>1246</v>
      </c>
      <c r="C271">
        <v>0</v>
      </c>
    </row>
    <row r="272" spans="1:3" x14ac:dyDescent="0.25">
      <c r="A272" t="s">
        <v>1525</v>
      </c>
      <c r="B272" t="s">
        <v>1534</v>
      </c>
      <c r="C272">
        <v>0</v>
      </c>
    </row>
    <row r="273" spans="1:3" x14ac:dyDescent="0.25">
      <c r="A273" t="s">
        <v>1525</v>
      </c>
      <c r="B273" t="s">
        <v>1535</v>
      </c>
      <c r="C273">
        <v>0</v>
      </c>
    </row>
    <row r="274" spans="1:3" x14ac:dyDescent="0.25">
      <c r="A274" t="s">
        <v>1525</v>
      </c>
      <c r="B274" t="s">
        <v>45</v>
      </c>
      <c r="C274">
        <v>0</v>
      </c>
    </row>
    <row r="275" spans="1:3" x14ac:dyDescent="0.25">
      <c r="A275" t="s">
        <v>475</v>
      </c>
      <c r="B275" t="s">
        <v>1036</v>
      </c>
      <c r="C275">
        <v>22</v>
      </c>
    </row>
    <row r="276" spans="1:3" x14ac:dyDescent="0.25">
      <c r="A276" t="s">
        <v>475</v>
      </c>
      <c r="B276" t="s">
        <v>1547</v>
      </c>
      <c r="C276">
        <v>65</v>
      </c>
    </row>
    <row r="277" spans="1:3" x14ac:dyDescent="0.25">
      <c r="A277" t="s">
        <v>297</v>
      </c>
      <c r="B277" t="s">
        <v>298</v>
      </c>
      <c r="C277">
        <v>23</v>
      </c>
    </row>
    <row r="278" spans="1:3" x14ac:dyDescent="0.25">
      <c r="A278" t="s">
        <v>1548</v>
      </c>
      <c r="B278" t="s">
        <v>1549</v>
      </c>
      <c r="C278">
        <v>0</v>
      </c>
    </row>
    <row r="279" spans="1:3" x14ac:dyDescent="0.25">
      <c r="A279" t="s">
        <v>82</v>
      </c>
      <c r="B279" t="s">
        <v>626</v>
      </c>
      <c r="C279">
        <v>20.04</v>
      </c>
    </row>
    <row r="280" spans="1:3" x14ac:dyDescent="0.25">
      <c r="A280" t="s">
        <v>82</v>
      </c>
      <c r="B280" t="s">
        <v>83</v>
      </c>
      <c r="C280">
        <v>19.923076923076923</v>
      </c>
    </row>
    <row r="281" spans="1:3" x14ac:dyDescent="0.25">
      <c r="A281" t="s">
        <v>82</v>
      </c>
      <c r="B281" t="s">
        <v>244</v>
      </c>
      <c r="C281">
        <v>20.013698630136986</v>
      </c>
    </row>
    <row r="282" spans="1:3" x14ac:dyDescent="0.25">
      <c r="A282" t="s">
        <v>82</v>
      </c>
      <c r="B282" t="s">
        <v>247</v>
      </c>
      <c r="C282">
        <v>20</v>
      </c>
    </row>
    <row r="283" spans="1:3" x14ac:dyDescent="0.25">
      <c r="A283" t="s">
        <v>82</v>
      </c>
      <c r="B283" t="s">
        <v>246</v>
      </c>
      <c r="C283">
        <v>20</v>
      </c>
    </row>
    <row r="284" spans="1:3" x14ac:dyDescent="0.25">
      <c r="A284" t="s">
        <v>82</v>
      </c>
      <c r="B284" t="s">
        <v>245</v>
      </c>
      <c r="C284">
        <v>20.050632911392405</v>
      </c>
    </row>
    <row r="285" spans="1:3" x14ac:dyDescent="0.25">
      <c r="A285" t="s">
        <v>72</v>
      </c>
      <c r="B285" t="s">
        <v>356</v>
      </c>
      <c r="C285">
        <v>16</v>
      </c>
    </row>
    <row r="286" spans="1:3" x14ac:dyDescent="0.25">
      <c r="A286" t="s">
        <v>72</v>
      </c>
      <c r="B286" t="s">
        <v>351</v>
      </c>
      <c r="C286">
        <v>16</v>
      </c>
    </row>
    <row r="287" spans="1:3" x14ac:dyDescent="0.25">
      <c r="A287" t="s">
        <v>72</v>
      </c>
      <c r="B287" t="s">
        <v>349</v>
      </c>
      <c r="C287">
        <v>16.835820895522389</v>
      </c>
    </row>
    <row r="288" spans="1:3" x14ac:dyDescent="0.25">
      <c r="A288" t="s">
        <v>72</v>
      </c>
      <c r="B288" t="s">
        <v>432</v>
      </c>
      <c r="C288">
        <v>19.5</v>
      </c>
    </row>
    <row r="289" spans="1:3" x14ac:dyDescent="0.25">
      <c r="A289" t="s">
        <v>72</v>
      </c>
      <c r="B289" t="s">
        <v>77</v>
      </c>
      <c r="C289">
        <v>19.833333333333332</v>
      </c>
    </row>
    <row r="290" spans="1:3" x14ac:dyDescent="0.25">
      <c r="A290" t="s">
        <v>72</v>
      </c>
      <c r="B290" t="s">
        <v>73</v>
      </c>
      <c r="C290">
        <v>16.829959514170042</v>
      </c>
    </row>
    <row r="291" spans="1:3" x14ac:dyDescent="0.25">
      <c r="A291" t="s">
        <v>72</v>
      </c>
      <c r="B291" t="s">
        <v>355</v>
      </c>
      <c r="C291">
        <v>17.142857142857142</v>
      </c>
    </row>
    <row r="292" spans="1:3" x14ac:dyDescent="0.25">
      <c r="A292" t="s">
        <v>72</v>
      </c>
      <c r="B292" t="s">
        <v>353</v>
      </c>
      <c r="C292">
        <v>16.853932584269664</v>
      </c>
    </row>
    <row r="293" spans="1:3" x14ac:dyDescent="0.25">
      <c r="A293" t="s">
        <v>72</v>
      </c>
      <c r="B293" t="s">
        <v>348</v>
      </c>
      <c r="C293">
        <v>16</v>
      </c>
    </row>
    <row r="294" spans="1:3" x14ac:dyDescent="0.25">
      <c r="A294" t="s">
        <v>72</v>
      </c>
      <c r="B294" t="s">
        <v>359</v>
      </c>
      <c r="C294">
        <v>16</v>
      </c>
    </row>
    <row r="295" spans="1:3" x14ac:dyDescent="0.25">
      <c r="A295" t="s">
        <v>72</v>
      </c>
      <c r="B295" t="s">
        <v>360</v>
      </c>
      <c r="C295">
        <v>16</v>
      </c>
    </row>
    <row r="296" spans="1:3" x14ac:dyDescent="0.25">
      <c r="A296" t="s">
        <v>72</v>
      </c>
      <c r="B296" t="s">
        <v>350</v>
      </c>
      <c r="C296">
        <v>16</v>
      </c>
    </row>
    <row r="297" spans="1:3" x14ac:dyDescent="0.25">
      <c r="A297" t="s">
        <v>72</v>
      </c>
      <c r="B297" t="s">
        <v>345</v>
      </c>
      <c r="C297">
        <v>17.818181818181817</v>
      </c>
    </row>
    <row r="298" spans="1:3" x14ac:dyDescent="0.25">
      <c r="A298" t="s">
        <v>72</v>
      </c>
      <c r="B298" t="s">
        <v>361</v>
      </c>
      <c r="C298">
        <v>18.09090909090909</v>
      </c>
    </row>
    <row r="299" spans="1:3" x14ac:dyDescent="0.25">
      <c r="A299" t="s">
        <v>72</v>
      </c>
      <c r="B299" t="s">
        <v>347</v>
      </c>
      <c r="C299">
        <v>16.222222222222221</v>
      </c>
    </row>
    <row r="300" spans="1:3" x14ac:dyDescent="0.25">
      <c r="A300" t="s">
        <v>72</v>
      </c>
      <c r="B300" t="s">
        <v>610</v>
      </c>
      <c r="C300">
        <v>20.922077922077921</v>
      </c>
    </row>
    <row r="301" spans="1:3" x14ac:dyDescent="0.25">
      <c r="A301" t="s">
        <v>72</v>
      </c>
      <c r="B301" t="s">
        <v>535</v>
      </c>
      <c r="C301">
        <v>20</v>
      </c>
    </row>
    <row r="302" spans="1:3" x14ac:dyDescent="0.25">
      <c r="A302" t="s">
        <v>72</v>
      </c>
      <c r="B302" t="s">
        <v>352</v>
      </c>
      <c r="C302">
        <v>16</v>
      </c>
    </row>
    <row r="303" spans="1:3" x14ac:dyDescent="0.25">
      <c r="A303" t="s">
        <v>72</v>
      </c>
      <c r="B303" t="s">
        <v>358</v>
      </c>
      <c r="C303">
        <v>16.384615384615383</v>
      </c>
    </row>
    <row r="304" spans="1:3" x14ac:dyDescent="0.25">
      <c r="A304" t="s">
        <v>72</v>
      </c>
      <c r="B304" t="s">
        <v>362</v>
      </c>
      <c r="C304">
        <v>17.333333333333332</v>
      </c>
    </row>
    <row r="305" spans="1:3" x14ac:dyDescent="0.25">
      <c r="A305" t="s">
        <v>72</v>
      </c>
      <c r="B305" t="s">
        <v>363</v>
      </c>
      <c r="C305">
        <v>16.256410256410255</v>
      </c>
    </row>
    <row r="306" spans="1:3" x14ac:dyDescent="0.25">
      <c r="A306" t="s">
        <v>72</v>
      </c>
      <c r="B306" t="s">
        <v>354</v>
      </c>
      <c r="C306">
        <v>17.397031539888683</v>
      </c>
    </row>
    <row r="307" spans="1:3" x14ac:dyDescent="0.25">
      <c r="A307" t="s">
        <v>72</v>
      </c>
      <c r="B307" t="s">
        <v>357</v>
      </c>
      <c r="C307">
        <v>16.713375796178344</v>
      </c>
    </row>
    <row r="308" spans="1:3" x14ac:dyDescent="0.25">
      <c r="A308" t="s">
        <v>72</v>
      </c>
      <c r="B308" t="s">
        <v>241</v>
      </c>
      <c r="C308">
        <v>20</v>
      </c>
    </row>
    <row r="309" spans="1:3" x14ac:dyDescent="0.25">
      <c r="A309" t="s">
        <v>72</v>
      </c>
      <c r="B309" t="s">
        <v>240</v>
      </c>
      <c r="C309">
        <v>20</v>
      </c>
    </row>
    <row r="310" spans="1:3" x14ac:dyDescent="0.25">
      <c r="A310" t="s">
        <v>72</v>
      </c>
      <c r="B310" t="s">
        <v>242</v>
      </c>
      <c r="C310">
        <v>20</v>
      </c>
    </row>
    <row r="311" spans="1:3" x14ac:dyDescent="0.25">
      <c r="A311" t="s">
        <v>72</v>
      </c>
      <c r="B311" t="s">
        <v>243</v>
      </c>
      <c r="C311">
        <v>22.391044776119404</v>
      </c>
    </row>
    <row r="312" spans="1:3" x14ac:dyDescent="0.25">
      <c r="A312" t="s">
        <v>1561</v>
      </c>
      <c r="B312" t="s">
        <v>1563</v>
      </c>
      <c r="C312">
        <v>0</v>
      </c>
    </row>
    <row r="313" spans="1:3" x14ac:dyDescent="0.25">
      <c r="A313" t="s">
        <v>1566</v>
      </c>
      <c r="B313" t="s">
        <v>1569</v>
      </c>
      <c r="C313">
        <v>0</v>
      </c>
    </row>
    <row r="314" spans="1:3" x14ac:dyDescent="0.25">
      <c r="A314" t="s">
        <v>1566</v>
      </c>
      <c r="B314" t="s">
        <v>1570</v>
      </c>
      <c r="C314">
        <v>0</v>
      </c>
    </row>
    <row r="315" spans="1:3" x14ac:dyDescent="0.25">
      <c r="A315" t="s">
        <v>1572</v>
      </c>
      <c r="B315" t="s">
        <v>1575</v>
      </c>
      <c r="C315">
        <v>0</v>
      </c>
    </row>
    <row r="316" spans="1:3" x14ac:dyDescent="0.25">
      <c r="A316" t="s">
        <v>1572</v>
      </c>
      <c r="B316" t="s">
        <v>1576</v>
      </c>
      <c r="C316">
        <v>0</v>
      </c>
    </row>
    <row r="317" spans="1:3" x14ac:dyDescent="0.25">
      <c r="A317" t="s">
        <v>1572</v>
      </c>
      <c r="B317" t="s">
        <v>1582</v>
      </c>
      <c r="C317">
        <v>0</v>
      </c>
    </row>
    <row r="318" spans="1:3" x14ac:dyDescent="0.25">
      <c r="A318" t="s">
        <v>1572</v>
      </c>
      <c r="B318" t="s">
        <v>1585</v>
      </c>
      <c r="C318">
        <v>0</v>
      </c>
    </row>
    <row r="319" spans="1:3" x14ac:dyDescent="0.25">
      <c r="A319" t="s">
        <v>74</v>
      </c>
      <c r="B319" t="s">
        <v>75</v>
      </c>
      <c r="C319">
        <v>15.266331658291458</v>
      </c>
    </row>
    <row r="320" spans="1:3" x14ac:dyDescent="0.25">
      <c r="A320" t="s">
        <v>158</v>
      </c>
      <c r="B320" t="s">
        <v>1922</v>
      </c>
      <c r="C320">
        <v>93</v>
      </c>
    </row>
    <row r="321" spans="1:3" x14ac:dyDescent="0.25">
      <c r="A321" t="s">
        <v>158</v>
      </c>
      <c r="B321" t="s">
        <v>186</v>
      </c>
      <c r="C321">
        <v>21.03921568627451</v>
      </c>
    </row>
    <row r="322" spans="1:3" x14ac:dyDescent="0.25">
      <c r="A322" t="s">
        <v>158</v>
      </c>
      <c r="B322" t="s">
        <v>256</v>
      </c>
      <c r="C322">
        <v>21.058823529411764</v>
      </c>
    </row>
    <row r="323" spans="1:3" x14ac:dyDescent="0.25">
      <c r="A323" t="s">
        <v>158</v>
      </c>
      <c r="B323" t="s">
        <v>159</v>
      </c>
      <c r="C323">
        <v>19.916129032258066</v>
      </c>
    </row>
    <row r="324" spans="1:3" x14ac:dyDescent="0.25">
      <c r="A324" t="s">
        <v>158</v>
      </c>
      <c r="B324" t="s">
        <v>257</v>
      </c>
      <c r="C324">
        <v>22</v>
      </c>
    </row>
    <row r="325" spans="1:3" x14ac:dyDescent="0.25">
      <c r="A325" t="s">
        <v>158</v>
      </c>
      <c r="B325" t="s">
        <v>258</v>
      </c>
      <c r="C325">
        <v>22.19047619047619</v>
      </c>
    </row>
    <row r="326" spans="1:3" x14ac:dyDescent="0.25">
      <c r="A326" t="s">
        <v>158</v>
      </c>
      <c r="B326" t="s">
        <v>1603</v>
      </c>
      <c r="C326">
        <v>22</v>
      </c>
    </row>
    <row r="327" spans="1:3" x14ac:dyDescent="0.25">
      <c r="A327" t="s">
        <v>158</v>
      </c>
      <c r="B327" t="s">
        <v>255</v>
      </c>
      <c r="C327">
        <v>20.736842105263158</v>
      </c>
    </row>
    <row r="328" spans="1:3" x14ac:dyDescent="0.25">
      <c r="A328" t="s">
        <v>158</v>
      </c>
      <c r="B328" t="s">
        <v>263</v>
      </c>
      <c r="C328">
        <v>22</v>
      </c>
    </row>
    <row r="329" spans="1:3" x14ac:dyDescent="0.25">
      <c r="A329" t="s">
        <v>158</v>
      </c>
      <c r="B329" t="s">
        <v>259</v>
      </c>
      <c r="C329">
        <v>22</v>
      </c>
    </row>
    <row r="330" spans="1:3" x14ac:dyDescent="0.25">
      <c r="A330" t="s">
        <v>158</v>
      </c>
      <c r="B330" t="s">
        <v>1612</v>
      </c>
      <c r="C330">
        <v>22</v>
      </c>
    </row>
    <row r="331" spans="1:3" x14ac:dyDescent="0.25">
      <c r="A331" t="s">
        <v>158</v>
      </c>
      <c r="B331" t="s">
        <v>262</v>
      </c>
      <c r="C331">
        <v>22</v>
      </c>
    </row>
    <row r="332" spans="1:3" x14ac:dyDescent="0.25">
      <c r="A332" t="s">
        <v>158</v>
      </c>
      <c r="B332" t="s">
        <v>302</v>
      </c>
      <c r="C332">
        <v>22</v>
      </c>
    </row>
    <row r="333" spans="1:3" x14ac:dyDescent="0.25">
      <c r="A333" t="s">
        <v>158</v>
      </c>
      <c r="B333" t="s">
        <v>481</v>
      </c>
      <c r="C333">
        <v>22</v>
      </c>
    </row>
    <row r="334" spans="1:3" x14ac:dyDescent="0.25">
      <c r="A334" t="s">
        <v>69</v>
      </c>
      <c r="B334" t="s">
        <v>1618</v>
      </c>
      <c r="C334">
        <v>40</v>
      </c>
    </row>
    <row r="335" spans="1:3" x14ac:dyDescent="0.25">
      <c r="A335" t="s">
        <v>69</v>
      </c>
      <c r="B335" t="s">
        <v>337</v>
      </c>
      <c r="C335">
        <v>20</v>
      </c>
    </row>
    <row r="336" spans="1:3" x14ac:dyDescent="0.25">
      <c r="A336" t="s">
        <v>69</v>
      </c>
      <c r="B336" t="s">
        <v>339</v>
      </c>
      <c r="C336">
        <v>20.399999999999999</v>
      </c>
    </row>
    <row r="337" spans="1:3" x14ac:dyDescent="0.25">
      <c r="A337" t="s">
        <v>69</v>
      </c>
      <c r="B337" t="s">
        <v>70</v>
      </c>
      <c r="C337">
        <v>41</v>
      </c>
    </row>
    <row r="338" spans="1:3" x14ac:dyDescent="0.25">
      <c r="A338" t="s">
        <v>69</v>
      </c>
      <c r="B338" t="s">
        <v>600</v>
      </c>
      <c r="C338">
        <v>31</v>
      </c>
    </row>
    <row r="339" spans="1:3" x14ac:dyDescent="0.25">
      <c r="A339" t="s">
        <v>69</v>
      </c>
      <c r="B339" t="s">
        <v>601</v>
      </c>
      <c r="C339">
        <v>150</v>
      </c>
    </row>
    <row r="340" spans="1:3" x14ac:dyDescent="0.25">
      <c r="A340" t="s">
        <v>69</v>
      </c>
      <c r="B340" t="s">
        <v>1641</v>
      </c>
      <c r="C340">
        <v>20</v>
      </c>
    </row>
    <row r="341" spans="1:3" x14ac:dyDescent="0.25">
      <c r="A341" t="s">
        <v>69</v>
      </c>
      <c r="B341" t="s">
        <v>1644</v>
      </c>
      <c r="C341">
        <v>34</v>
      </c>
    </row>
    <row r="342" spans="1:3" x14ac:dyDescent="0.25">
      <c r="A342" t="s">
        <v>69</v>
      </c>
      <c r="B342" t="s">
        <v>1645</v>
      </c>
      <c r="C342">
        <v>21</v>
      </c>
    </row>
    <row r="343" spans="1:3" x14ac:dyDescent="0.25">
      <c r="A343" t="s">
        <v>69</v>
      </c>
      <c r="B343" t="s">
        <v>510</v>
      </c>
      <c r="C343">
        <v>20</v>
      </c>
    </row>
    <row r="344" spans="1:3" x14ac:dyDescent="0.25">
      <c r="A344" t="s">
        <v>69</v>
      </c>
      <c r="B344" t="s">
        <v>516</v>
      </c>
      <c r="C344">
        <v>19</v>
      </c>
    </row>
    <row r="345" spans="1:3" x14ac:dyDescent="0.25">
      <c r="A345" t="s">
        <v>69</v>
      </c>
      <c r="B345" t="s">
        <v>603</v>
      </c>
      <c r="C345">
        <v>22.666666666666668</v>
      </c>
    </row>
    <row r="346" spans="1:3" x14ac:dyDescent="0.25">
      <c r="A346" t="s">
        <v>69</v>
      </c>
      <c r="B346" t="s">
        <v>513</v>
      </c>
      <c r="C346">
        <v>22</v>
      </c>
    </row>
    <row r="347" spans="1:3" x14ac:dyDescent="0.25">
      <c r="A347" t="s">
        <v>69</v>
      </c>
      <c r="B347" t="s">
        <v>518</v>
      </c>
      <c r="C347">
        <v>22</v>
      </c>
    </row>
    <row r="348" spans="1:3" x14ac:dyDescent="0.25">
      <c r="A348" t="s">
        <v>155</v>
      </c>
      <c r="B348" t="s">
        <v>1661</v>
      </c>
      <c r="C348">
        <v>0</v>
      </c>
    </row>
    <row r="349" spans="1:3" x14ac:dyDescent="0.25">
      <c r="A349" t="s">
        <v>155</v>
      </c>
      <c r="B349" t="s">
        <v>1405</v>
      </c>
      <c r="C349">
        <v>0</v>
      </c>
    </row>
    <row r="350" spans="1:3" x14ac:dyDescent="0.25">
      <c r="A350" t="s">
        <v>155</v>
      </c>
      <c r="B350" t="s">
        <v>49</v>
      </c>
      <c r="C350">
        <v>0</v>
      </c>
    </row>
    <row r="351" spans="1:3" x14ac:dyDescent="0.25">
      <c r="A351" t="s">
        <v>155</v>
      </c>
      <c r="B351" t="s">
        <v>1665</v>
      </c>
      <c r="C351">
        <v>0</v>
      </c>
    </row>
    <row r="352" spans="1:3" x14ac:dyDescent="0.25">
      <c r="A352" t="s">
        <v>155</v>
      </c>
      <c r="B352" t="s">
        <v>1036</v>
      </c>
      <c r="C352">
        <v>0</v>
      </c>
    </row>
    <row r="353" spans="1:3" x14ac:dyDescent="0.25">
      <c r="A353" t="s">
        <v>155</v>
      </c>
      <c r="B353" t="s">
        <v>1669</v>
      </c>
      <c r="C353">
        <v>0</v>
      </c>
    </row>
    <row r="354" spans="1:3" x14ac:dyDescent="0.25">
      <c r="A354" t="s">
        <v>155</v>
      </c>
      <c r="B354" t="s">
        <v>156</v>
      </c>
      <c r="C354">
        <v>0</v>
      </c>
    </row>
    <row r="355" spans="1:3" x14ac:dyDescent="0.25">
      <c r="A355" t="s">
        <v>155</v>
      </c>
      <c r="B355" t="s">
        <v>1671</v>
      </c>
      <c r="C355">
        <v>0</v>
      </c>
    </row>
    <row r="356" spans="1:3" x14ac:dyDescent="0.25">
      <c r="A356" t="s">
        <v>155</v>
      </c>
      <c r="B356" t="s">
        <v>154</v>
      </c>
      <c r="C356">
        <v>0</v>
      </c>
    </row>
    <row r="357" spans="1:3" x14ac:dyDescent="0.25">
      <c r="A357" t="s">
        <v>134</v>
      </c>
      <c r="B357" t="s">
        <v>144</v>
      </c>
      <c r="C357">
        <v>41</v>
      </c>
    </row>
    <row r="358" spans="1:3" x14ac:dyDescent="0.25">
      <c r="A358" t="s">
        <v>134</v>
      </c>
      <c r="B358" t="s">
        <v>149</v>
      </c>
      <c r="C358">
        <v>30.692307692307693</v>
      </c>
    </row>
    <row r="359" spans="1:3" x14ac:dyDescent="0.25">
      <c r="A359" t="s">
        <v>134</v>
      </c>
      <c r="B359" t="s">
        <v>138</v>
      </c>
      <c r="C359">
        <v>38</v>
      </c>
    </row>
    <row r="360" spans="1:3" x14ac:dyDescent="0.25">
      <c r="A360" t="s">
        <v>134</v>
      </c>
      <c r="B360" t="s">
        <v>139</v>
      </c>
      <c r="C360">
        <v>34</v>
      </c>
    </row>
    <row r="361" spans="1:3" x14ac:dyDescent="0.25">
      <c r="A361" t="s">
        <v>134</v>
      </c>
      <c r="B361" t="s">
        <v>1680</v>
      </c>
      <c r="C361">
        <v>27</v>
      </c>
    </row>
    <row r="362" spans="1:3" x14ac:dyDescent="0.25">
      <c r="A362" t="s">
        <v>134</v>
      </c>
      <c r="B362" t="s">
        <v>142</v>
      </c>
      <c r="C362">
        <v>59</v>
      </c>
    </row>
    <row r="363" spans="1:3" x14ac:dyDescent="0.25">
      <c r="A363" t="s">
        <v>134</v>
      </c>
      <c r="B363" t="s">
        <v>150</v>
      </c>
      <c r="C363">
        <v>40.6</v>
      </c>
    </row>
    <row r="364" spans="1:3" x14ac:dyDescent="0.25">
      <c r="A364" t="s">
        <v>134</v>
      </c>
      <c r="B364" t="s">
        <v>154</v>
      </c>
      <c r="C364">
        <v>30</v>
      </c>
    </row>
    <row r="365" spans="1:3" x14ac:dyDescent="0.25">
      <c r="A365" t="s">
        <v>1696</v>
      </c>
      <c r="B365" t="s">
        <v>1719</v>
      </c>
      <c r="C365">
        <v>0</v>
      </c>
    </row>
    <row r="366" spans="1:3" x14ac:dyDescent="0.25">
      <c r="A366" t="s">
        <v>1696</v>
      </c>
      <c r="B366" t="s">
        <v>1722</v>
      </c>
      <c r="C366">
        <v>0</v>
      </c>
    </row>
    <row r="367" spans="1:3" x14ac:dyDescent="0.25">
      <c r="A367" t="s">
        <v>1696</v>
      </c>
      <c r="B367" t="s">
        <v>676</v>
      </c>
      <c r="C367">
        <v>0</v>
      </c>
    </row>
    <row r="368" spans="1:3" x14ac:dyDescent="0.25">
      <c r="A368" t="s">
        <v>1696</v>
      </c>
      <c r="B368" t="s">
        <v>1726</v>
      </c>
      <c r="C368">
        <v>0</v>
      </c>
    </row>
    <row r="369" spans="1:3" x14ac:dyDescent="0.25">
      <c r="A369" t="s">
        <v>1696</v>
      </c>
      <c r="B369" t="s">
        <v>1728</v>
      </c>
      <c r="C369">
        <v>0</v>
      </c>
    </row>
    <row r="370" spans="1:3" x14ac:dyDescent="0.25">
      <c r="A370" t="s">
        <v>1696</v>
      </c>
      <c r="B370" t="s">
        <v>1729</v>
      </c>
      <c r="C370">
        <v>0</v>
      </c>
    </row>
    <row r="371" spans="1:3" x14ac:dyDescent="0.25">
      <c r="A371" t="s">
        <v>87</v>
      </c>
      <c r="B371" t="s">
        <v>90</v>
      </c>
      <c r="C371">
        <v>6.2727272727272725</v>
      </c>
    </row>
    <row r="372" spans="1:3" x14ac:dyDescent="0.25">
      <c r="A372" t="s">
        <v>87</v>
      </c>
      <c r="B372" t="s">
        <v>100</v>
      </c>
      <c r="C372">
        <v>6.666666666666667</v>
      </c>
    </row>
    <row r="373" spans="1:3" x14ac:dyDescent="0.25">
      <c r="A373" t="s">
        <v>87</v>
      </c>
      <c r="B373" t="s">
        <v>89</v>
      </c>
      <c r="C373">
        <v>6.0780141843971629</v>
      </c>
    </row>
    <row r="374" spans="1:3" x14ac:dyDescent="0.25">
      <c r="A374" t="s">
        <v>87</v>
      </c>
      <c r="B374" t="s">
        <v>107</v>
      </c>
      <c r="C374">
        <v>15</v>
      </c>
    </row>
    <row r="375" spans="1:3" x14ac:dyDescent="0.25">
      <c r="A375" t="s">
        <v>87</v>
      </c>
      <c r="B375" t="s">
        <v>102</v>
      </c>
      <c r="C375">
        <v>6.0662650602409638</v>
      </c>
    </row>
    <row r="376" spans="1:3" x14ac:dyDescent="0.25">
      <c r="A376" t="s">
        <v>87</v>
      </c>
      <c r="B376" t="s">
        <v>88</v>
      </c>
      <c r="C376">
        <v>6.3235294117647056</v>
      </c>
    </row>
    <row r="377" spans="1:3" x14ac:dyDescent="0.25">
      <c r="A377" t="s">
        <v>87</v>
      </c>
      <c r="B377" t="s">
        <v>103</v>
      </c>
      <c r="C377">
        <v>1.5</v>
      </c>
    </row>
    <row r="378" spans="1:3" x14ac:dyDescent="0.25">
      <c r="A378" t="s">
        <v>87</v>
      </c>
      <c r="B378" t="s">
        <v>92</v>
      </c>
      <c r="C378">
        <v>6.1749999999999998</v>
      </c>
    </row>
    <row r="379" spans="1:3" x14ac:dyDescent="0.25">
      <c r="A379" t="s">
        <v>87</v>
      </c>
      <c r="B379" t="s">
        <v>93</v>
      </c>
      <c r="C379">
        <v>6.5</v>
      </c>
    </row>
    <row r="380" spans="1:3" x14ac:dyDescent="0.25">
      <c r="A380" t="s">
        <v>87</v>
      </c>
      <c r="B380" t="s">
        <v>1754</v>
      </c>
      <c r="C380">
        <v>42</v>
      </c>
    </row>
    <row r="381" spans="1:3" x14ac:dyDescent="0.25">
      <c r="A381" t="s">
        <v>87</v>
      </c>
      <c r="B381" t="s">
        <v>1755</v>
      </c>
      <c r="C381">
        <v>42</v>
      </c>
    </row>
    <row r="382" spans="1:3" x14ac:dyDescent="0.25">
      <c r="A382" t="s">
        <v>87</v>
      </c>
      <c r="B382" t="s">
        <v>1756</v>
      </c>
      <c r="C382">
        <v>42</v>
      </c>
    </row>
    <row r="383" spans="1:3" x14ac:dyDescent="0.25">
      <c r="A383" t="s">
        <v>87</v>
      </c>
      <c r="B383" t="s">
        <v>117</v>
      </c>
      <c r="C383">
        <v>50</v>
      </c>
    </row>
    <row r="384" spans="1:3" x14ac:dyDescent="0.25">
      <c r="A384" t="s">
        <v>87</v>
      </c>
      <c r="B384" t="s">
        <v>1758</v>
      </c>
      <c r="C384">
        <v>1.5</v>
      </c>
    </row>
    <row r="385" spans="1:3" x14ac:dyDescent="0.25">
      <c r="A385" t="s">
        <v>87</v>
      </c>
      <c r="B385" t="s">
        <v>1759</v>
      </c>
      <c r="C385">
        <v>42</v>
      </c>
    </row>
    <row r="386" spans="1:3" x14ac:dyDescent="0.25">
      <c r="A386" t="s">
        <v>87</v>
      </c>
      <c r="B386" t="s">
        <v>94</v>
      </c>
      <c r="C386">
        <v>50</v>
      </c>
    </row>
    <row r="387" spans="1:3" x14ac:dyDescent="0.25">
      <c r="A387" t="s">
        <v>87</v>
      </c>
      <c r="B387" t="s">
        <v>91</v>
      </c>
      <c r="C387">
        <v>6.634615384615385</v>
      </c>
    </row>
    <row r="388" spans="1:3" x14ac:dyDescent="0.25">
      <c r="A388" t="s">
        <v>1697</v>
      </c>
      <c r="B388" t="s">
        <v>1775</v>
      </c>
      <c r="C388">
        <v>0</v>
      </c>
    </row>
    <row r="389" spans="1:3" x14ac:dyDescent="0.25">
      <c r="A389" t="s">
        <v>468</v>
      </c>
      <c r="B389" t="s">
        <v>61</v>
      </c>
      <c r="C389">
        <v>35</v>
      </c>
    </row>
    <row r="390" spans="1:3" x14ac:dyDescent="0.25">
      <c r="A390" t="s">
        <v>38</v>
      </c>
      <c r="B390" t="s">
        <v>480</v>
      </c>
      <c r="C390">
        <v>22.666666666666668</v>
      </c>
    </row>
    <row r="391" spans="1:3" x14ac:dyDescent="0.25">
      <c r="A391" t="s">
        <v>38</v>
      </c>
      <c r="B391" t="s">
        <v>39</v>
      </c>
      <c r="C391">
        <v>21.88372093023256</v>
      </c>
    </row>
    <row r="392" spans="1:3" x14ac:dyDescent="0.25">
      <c r="A392" t="s">
        <v>38</v>
      </c>
      <c r="B392" t="s">
        <v>479</v>
      </c>
      <c r="C392">
        <v>17</v>
      </c>
    </row>
    <row r="393" spans="1:3" x14ac:dyDescent="0.25">
      <c r="A393" t="s">
        <v>1706</v>
      </c>
      <c r="B393" t="s">
        <v>1787</v>
      </c>
      <c r="C393">
        <v>1.0000000000000004E-2</v>
      </c>
    </row>
    <row r="394" spans="1:3" x14ac:dyDescent="0.25">
      <c r="A394" t="s">
        <v>209</v>
      </c>
      <c r="B394" t="s">
        <v>210</v>
      </c>
      <c r="C394">
        <v>9.0579710144927539</v>
      </c>
    </row>
    <row r="395" spans="1:3" x14ac:dyDescent="0.25">
      <c r="A395" t="s">
        <v>162</v>
      </c>
      <c r="B395" t="s">
        <v>163</v>
      </c>
      <c r="C395">
        <v>20.263157894736842</v>
      </c>
    </row>
    <row r="396" spans="1:3" x14ac:dyDescent="0.25">
      <c r="A396" t="s">
        <v>162</v>
      </c>
      <c r="B396" t="s">
        <v>85</v>
      </c>
      <c r="C396">
        <v>20.125</v>
      </c>
    </row>
    <row r="397" spans="1:3" x14ac:dyDescent="0.25">
      <c r="A397" t="s">
        <v>1710</v>
      </c>
      <c r="B397" t="s">
        <v>1723</v>
      </c>
      <c r="C397">
        <v>0</v>
      </c>
    </row>
    <row r="398" spans="1:3" x14ac:dyDescent="0.25">
      <c r="A398" t="s">
        <v>1710</v>
      </c>
      <c r="B398" t="s">
        <v>1804</v>
      </c>
      <c r="C398">
        <v>0</v>
      </c>
    </row>
    <row r="399" spans="1:3" x14ac:dyDescent="0.25">
      <c r="A399" t="s">
        <v>1710</v>
      </c>
      <c r="B399" t="s">
        <v>676</v>
      </c>
      <c r="C399">
        <v>0</v>
      </c>
    </row>
    <row r="400" spans="1:3" x14ac:dyDescent="0.25">
      <c r="A400" t="s">
        <v>1710</v>
      </c>
      <c r="B400" t="s">
        <v>1806</v>
      </c>
      <c r="C400">
        <v>0</v>
      </c>
    </row>
    <row r="401" spans="1:3" x14ac:dyDescent="0.25">
      <c r="A401" t="s">
        <v>1710</v>
      </c>
      <c r="B401" t="s">
        <v>1808</v>
      </c>
      <c r="C401">
        <v>0</v>
      </c>
    </row>
    <row r="402" spans="1:3" x14ac:dyDescent="0.25">
      <c r="A402" t="s">
        <v>1710</v>
      </c>
      <c r="B402" t="s">
        <v>1811</v>
      </c>
      <c r="C402">
        <v>0</v>
      </c>
    </row>
    <row r="403" spans="1:3" x14ac:dyDescent="0.25">
      <c r="A403" t="s">
        <v>387</v>
      </c>
      <c r="B403" t="s">
        <v>390</v>
      </c>
      <c r="C403">
        <v>7</v>
      </c>
    </row>
    <row r="404" spans="1:3" x14ac:dyDescent="0.25">
      <c r="A404" t="s">
        <v>387</v>
      </c>
      <c r="B404" t="s">
        <v>391</v>
      </c>
      <c r="C404">
        <v>7</v>
      </c>
    </row>
    <row r="405" spans="1:3" x14ac:dyDescent="0.25">
      <c r="A405" t="s">
        <v>387</v>
      </c>
      <c r="B405" t="s">
        <v>398</v>
      </c>
      <c r="C405">
        <v>7</v>
      </c>
    </row>
    <row r="406" spans="1:3" x14ac:dyDescent="0.25">
      <c r="A406" t="s">
        <v>387</v>
      </c>
      <c r="B406" t="s">
        <v>399</v>
      </c>
      <c r="C406">
        <v>7</v>
      </c>
    </row>
    <row r="407" spans="1:3" x14ac:dyDescent="0.25">
      <c r="A407" t="s">
        <v>387</v>
      </c>
      <c r="B407" t="s">
        <v>395</v>
      </c>
      <c r="C407">
        <v>7</v>
      </c>
    </row>
    <row r="408" spans="1:3" x14ac:dyDescent="0.25">
      <c r="A408" t="s">
        <v>401</v>
      </c>
      <c r="B408" t="s">
        <v>403</v>
      </c>
      <c r="C408">
        <v>7</v>
      </c>
    </row>
    <row r="409" spans="1:3" x14ac:dyDescent="0.25">
      <c r="A409" t="s">
        <v>401</v>
      </c>
      <c r="B409" t="s">
        <v>405</v>
      </c>
      <c r="C409">
        <v>7</v>
      </c>
    </row>
    <row r="410" spans="1:3" x14ac:dyDescent="0.25">
      <c r="A410" t="s">
        <v>401</v>
      </c>
      <c r="B410" t="s">
        <v>407</v>
      </c>
      <c r="C410">
        <v>7</v>
      </c>
    </row>
    <row r="411" spans="1:3" x14ac:dyDescent="0.25">
      <c r="A411" t="s">
        <v>401</v>
      </c>
      <c r="B411" t="s">
        <v>408</v>
      </c>
      <c r="C411">
        <v>7</v>
      </c>
    </row>
    <row r="412" spans="1:3" x14ac:dyDescent="0.25">
      <c r="A412" t="s">
        <v>164</v>
      </c>
      <c r="B412" t="s">
        <v>409</v>
      </c>
      <c r="C412">
        <v>24</v>
      </c>
    </row>
    <row r="413" spans="1:3" x14ac:dyDescent="0.25">
      <c r="A413" t="s">
        <v>164</v>
      </c>
      <c r="B413" t="s">
        <v>165</v>
      </c>
      <c r="C413">
        <v>21.344262295081968</v>
      </c>
    </row>
    <row r="414" spans="1:3" x14ac:dyDescent="0.25">
      <c r="A414" t="s">
        <v>164</v>
      </c>
      <c r="B414" t="s">
        <v>166</v>
      </c>
      <c r="C414">
        <v>20.969696969696969</v>
      </c>
    </row>
    <row r="415" spans="1:3" x14ac:dyDescent="0.25">
      <c r="A415" t="s">
        <v>164</v>
      </c>
      <c r="B415" t="s">
        <v>494</v>
      </c>
      <c r="C415">
        <v>17</v>
      </c>
    </row>
    <row r="416" spans="1:3" x14ac:dyDescent="0.25">
      <c r="A416" t="s">
        <v>164</v>
      </c>
      <c r="B416" t="s">
        <v>326</v>
      </c>
      <c r="C416">
        <v>19.570621468926554</v>
      </c>
    </row>
    <row r="417" spans="1:3" x14ac:dyDescent="0.25">
      <c r="A417" t="s">
        <v>164</v>
      </c>
      <c r="B417" t="s">
        <v>1859</v>
      </c>
      <c r="C417">
        <v>21</v>
      </c>
    </row>
    <row r="418" spans="1:3" x14ac:dyDescent="0.25">
      <c r="A418" t="s">
        <v>164</v>
      </c>
      <c r="B418" t="s">
        <v>495</v>
      </c>
      <c r="C418">
        <v>21</v>
      </c>
    </row>
    <row r="419" spans="1:3" x14ac:dyDescent="0.25">
      <c r="A419" t="s">
        <v>164</v>
      </c>
      <c r="B419" t="s">
        <v>376</v>
      </c>
      <c r="C419">
        <v>7</v>
      </c>
    </row>
    <row r="420" spans="1:3" x14ac:dyDescent="0.25">
      <c r="A420" t="s">
        <v>164</v>
      </c>
      <c r="B420" t="s">
        <v>377</v>
      </c>
      <c r="C420">
        <v>5.5</v>
      </c>
    </row>
    <row r="421" spans="1:3" x14ac:dyDescent="0.25">
      <c r="A421" t="s">
        <v>164</v>
      </c>
      <c r="B421" t="s">
        <v>372</v>
      </c>
      <c r="C421">
        <v>7</v>
      </c>
    </row>
    <row r="422" spans="1:3" x14ac:dyDescent="0.25">
      <c r="A422" t="s">
        <v>164</v>
      </c>
      <c r="B422" t="s">
        <v>380</v>
      </c>
      <c r="C422">
        <v>7</v>
      </c>
    </row>
    <row r="423" spans="1:3" x14ac:dyDescent="0.25">
      <c r="A423" t="s">
        <v>164</v>
      </c>
      <c r="B423" t="s">
        <v>371</v>
      </c>
      <c r="C423">
        <v>7</v>
      </c>
    </row>
    <row r="424" spans="1:3" x14ac:dyDescent="0.25">
      <c r="A424" t="s">
        <v>164</v>
      </c>
      <c r="B424" t="s">
        <v>378</v>
      </c>
      <c r="C424">
        <v>7</v>
      </c>
    </row>
    <row r="425" spans="1:3" x14ac:dyDescent="0.25">
      <c r="A425" t="s">
        <v>164</v>
      </c>
      <c r="B425" t="s">
        <v>368</v>
      </c>
      <c r="C425">
        <v>7</v>
      </c>
    </row>
    <row r="426" spans="1:3" x14ac:dyDescent="0.25">
      <c r="A426" t="s">
        <v>164</v>
      </c>
      <c r="B426" t="s">
        <v>367</v>
      </c>
      <c r="C426">
        <v>7</v>
      </c>
    </row>
    <row r="427" spans="1:3" x14ac:dyDescent="0.25">
      <c r="A427" t="s">
        <v>164</v>
      </c>
      <c r="B427" t="s">
        <v>604</v>
      </c>
      <c r="C427">
        <v>25</v>
      </c>
    </row>
    <row r="428" spans="1:3" x14ac:dyDescent="0.25">
      <c r="A428" t="s">
        <v>164</v>
      </c>
      <c r="B428" t="s">
        <v>382</v>
      </c>
      <c r="C428">
        <v>13</v>
      </c>
    </row>
    <row r="429" spans="1:3" x14ac:dyDescent="0.25">
      <c r="A429" t="s">
        <v>164</v>
      </c>
      <c r="B429" t="s">
        <v>590</v>
      </c>
      <c r="C429">
        <v>14</v>
      </c>
    </row>
    <row r="430" spans="1:3" x14ac:dyDescent="0.25">
      <c r="A430" t="s">
        <v>164</v>
      </c>
      <c r="B430" t="s">
        <v>410</v>
      </c>
      <c r="C430">
        <v>25</v>
      </c>
    </row>
    <row r="431" spans="1:3" x14ac:dyDescent="0.25">
      <c r="A431" t="s">
        <v>164</v>
      </c>
      <c r="B431" t="s">
        <v>374</v>
      </c>
      <c r="C431">
        <v>7</v>
      </c>
    </row>
    <row r="432" spans="1:3" x14ac:dyDescent="0.25">
      <c r="A432" t="s">
        <v>164</v>
      </c>
      <c r="B432" t="s">
        <v>493</v>
      </c>
      <c r="C432">
        <v>21</v>
      </c>
    </row>
    <row r="433" spans="1:3" x14ac:dyDescent="0.25">
      <c r="A433" t="s">
        <v>164</v>
      </c>
      <c r="B433" t="s">
        <v>381</v>
      </c>
      <c r="C433">
        <v>9</v>
      </c>
    </row>
    <row r="434" spans="1:3" x14ac:dyDescent="0.25">
      <c r="A434" t="s">
        <v>164</v>
      </c>
      <c r="B434" t="s">
        <v>369</v>
      </c>
      <c r="C434">
        <v>7</v>
      </c>
    </row>
    <row r="435" spans="1:3" x14ac:dyDescent="0.25">
      <c r="A435" t="s">
        <v>164</v>
      </c>
      <c r="B435" t="s">
        <v>385</v>
      </c>
      <c r="C435">
        <v>7</v>
      </c>
    </row>
    <row r="436" spans="1:3" x14ac:dyDescent="0.25">
      <c r="A436" t="s">
        <v>164</v>
      </c>
      <c r="B436" t="s">
        <v>373</v>
      </c>
      <c r="C436">
        <v>7</v>
      </c>
    </row>
    <row r="437" spans="1:3" x14ac:dyDescent="0.25">
      <c r="A437" t="s">
        <v>164</v>
      </c>
      <c r="B437" t="s">
        <v>458</v>
      </c>
      <c r="C437">
        <v>7</v>
      </c>
    </row>
    <row r="438" spans="1:3" x14ac:dyDescent="0.25">
      <c r="A438" t="s">
        <v>164</v>
      </c>
      <c r="B438" t="s">
        <v>459</v>
      </c>
      <c r="C438">
        <v>7</v>
      </c>
    </row>
    <row r="439" spans="1:3" x14ac:dyDescent="0.25">
      <c r="A439" t="s">
        <v>424</v>
      </c>
      <c r="B439" t="s">
        <v>1892</v>
      </c>
      <c r="C439">
        <v>32</v>
      </c>
    </row>
    <row r="440" spans="1:3" x14ac:dyDescent="0.25">
      <c r="A440" t="s">
        <v>424</v>
      </c>
      <c r="B440" t="s">
        <v>462</v>
      </c>
      <c r="C440">
        <v>24</v>
      </c>
    </row>
    <row r="441" spans="1:3" x14ac:dyDescent="0.25">
      <c r="A441" t="s">
        <v>424</v>
      </c>
      <c r="B441" t="s">
        <v>429</v>
      </c>
      <c r="C441">
        <v>20.980891719745223</v>
      </c>
    </row>
    <row r="442" spans="1:3" x14ac:dyDescent="0.25">
      <c r="A442" t="s">
        <v>424</v>
      </c>
      <c r="B442" t="s">
        <v>428</v>
      </c>
      <c r="C442">
        <v>21</v>
      </c>
    </row>
    <row r="443" spans="1:3" x14ac:dyDescent="0.25">
      <c r="A443" t="s">
        <v>424</v>
      </c>
      <c r="B443" t="s">
        <v>426</v>
      </c>
      <c r="C443">
        <v>17.53846153846154</v>
      </c>
    </row>
    <row r="444" spans="1:3" x14ac:dyDescent="0.25">
      <c r="A444" t="s">
        <v>424</v>
      </c>
      <c r="B444" t="s">
        <v>425</v>
      </c>
      <c r="C444">
        <v>19</v>
      </c>
    </row>
    <row r="445" spans="1:3" x14ac:dyDescent="0.25">
      <c r="A445" t="s">
        <v>424</v>
      </c>
      <c r="B445" t="s">
        <v>461</v>
      </c>
      <c r="C445">
        <v>24</v>
      </c>
    </row>
    <row r="446" spans="1:3" x14ac:dyDescent="0.25">
      <c r="A446" t="s">
        <v>424</v>
      </c>
      <c r="B446" t="s">
        <v>460</v>
      </c>
      <c r="C446">
        <v>24</v>
      </c>
    </row>
    <row r="447" spans="1:3" x14ac:dyDescent="0.25">
      <c r="A447" t="s">
        <v>424</v>
      </c>
      <c r="B447" t="s">
        <v>1898</v>
      </c>
      <c r="C447">
        <v>43</v>
      </c>
    </row>
    <row r="448" spans="1:3" x14ac:dyDescent="0.25">
      <c r="A448" t="s">
        <v>424</v>
      </c>
      <c r="B448" t="s">
        <v>427</v>
      </c>
      <c r="C448">
        <v>23</v>
      </c>
    </row>
    <row r="449" spans="1:3" x14ac:dyDescent="0.25">
      <c r="A449" t="s">
        <v>1717</v>
      </c>
      <c r="B449" t="s">
        <v>676</v>
      </c>
      <c r="C449">
        <v>0</v>
      </c>
    </row>
    <row r="450" spans="1:3" x14ac:dyDescent="0.25">
      <c r="A450" t="s">
        <v>1923</v>
      </c>
      <c r="B450" t="s">
        <v>1923</v>
      </c>
    </row>
    <row r="451" spans="1:3" x14ac:dyDescent="0.25">
      <c r="A451" t="s">
        <v>1924</v>
      </c>
      <c r="C451">
        <v>15.537637518868269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330"/>
  <sheetViews>
    <sheetView topLeftCell="I1134" workbookViewId="0">
      <selection activeCell="K6" sqref="K6:K1329"/>
    </sheetView>
  </sheetViews>
  <sheetFormatPr defaultRowHeight="15" x14ac:dyDescent="0.25"/>
  <cols>
    <col min="1" max="3" width="9.140625" style="1"/>
    <col min="4" max="7" width="9.140625" style="23"/>
    <col min="8" max="8" width="63.140625" bestFit="1" customWidth="1"/>
    <col min="9" max="9" width="24.42578125" style="22" bestFit="1" customWidth="1"/>
    <col min="10" max="10" width="36.42578125" style="22" bestFit="1" customWidth="1"/>
    <col min="11" max="11" width="6.28515625" bestFit="1" customWidth="1"/>
    <col min="12" max="12" width="10.28515625" bestFit="1" customWidth="1"/>
    <col min="13" max="13" width="4.5703125" bestFit="1" customWidth="1"/>
    <col min="14" max="14" width="11.42578125" bestFit="1" customWidth="1"/>
    <col min="15" max="15" width="14.140625" bestFit="1" customWidth="1"/>
    <col min="16" max="16" width="13.140625" bestFit="1" customWidth="1"/>
    <col min="17" max="17" width="15.7109375" bestFit="1" customWidth="1"/>
    <col min="18" max="18" width="4" bestFit="1" customWidth="1"/>
  </cols>
  <sheetData>
    <row r="1" spans="1:18" x14ac:dyDescent="0.25">
      <c r="H1" t="s">
        <v>0</v>
      </c>
    </row>
    <row r="2" spans="1:18" x14ac:dyDescent="0.25">
      <c r="H2" t="s">
        <v>1</v>
      </c>
    </row>
    <row r="3" spans="1:18" x14ac:dyDescent="0.25">
      <c r="H3" t="s">
        <v>1929</v>
      </c>
    </row>
    <row r="4" spans="1:18" x14ac:dyDescent="0.25">
      <c r="H4" t="s">
        <v>2123</v>
      </c>
    </row>
    <row r="5" spans="1:18" x14ac:dyDescent="0.25">
      <c r="H5" t="s">
        <v>2124</v>
      </c>
    </row>
    <row r="6" spans="1:18" x14ac:dyDescent="0.25">
      <c r="H6" t="s">
        <v>2</v>
      </c>
      <c r="I6" s="22" t="s">
        <v>3</v>
      </c>
      <c r="J6" s="22" t="s">
        <v>4</v>
      </c>
      <c r="K6" t="s">
        <v>5</v>
      </c>
      <c r="L6" t="s">
        <v>2125</v>
      </c>
      <c r="M6" t="s">
        <v>2126</v>
      </c>
      <c r="N6" t="s">
        <v>6</v>
      </c>
      <c r="O6" t="s">
        <v>7</v>
      </c>
      <c r="P6" t="s">
        <v>8</v>
      </c>
      <c r="Q6" t="s">
        <v>2127</v>
      </c>
      <c r="R6" t="s">
        <v>2128</v>
      </c>
    </row>
    <row r="7" spans="1:18" hidden="1" x14ac:dyDescent="0.25">
      <c r="A7" s="1">
        <f>SUMIFS('Franchise Wastage '!H:H,'Franchise Wastage '!B:B,Sheet1!H7,'Franchise Wastage '!C:C,Sheet1!I7,'Franchise Wastage '!D:D,Sheet1!J7,'Franchise Wastage '!E:E,Sheet1!K7)</f>
        <v>14</v>
      </c>
      <c r="B7" s="1">
        <f>SUMIFS('Franchise Wastage '!F:F,'Franchise Wastage '!B:B,Sheet1!H7,'Franchise Wastage '!C:C,Sheet1!I7,'Franchise Wastage '!D:D,Sheet1!J7,'Franchise Wastage '!E:E,Sheet1!K7)</f>
        <v>1.2</v>
      </c>
      <c r="D7" s="23">
        <f>P7-A7</f>
        <v>0</v>
      </c>
      <c r="E7" s="23">
        <f>N7-B7</f>
        <v>0</v>
      </c>
      <c r="F7" s="23">
        <f>D7+E7</f>
        <v>0</v>
      </c>
      <c r="H7" t="s">
        <v>37</v>
      </c>
      <c r="I7" s="1" t="s">
        <v>38</v>
      </c>
      <c r="J7" s="1" t="s">
        <v>39</v>
      </c>
      <c r="K7">
        <v>65</v>
      </c>
      <c r="L7" t="s">
        <v>9</v>
      </c>
      <c r="M7" t="s">
        <v>9</v>
      </c>
      <c r="N7">
        <v>1.2</v>
      </c>
      <c r="O7" t="s">
        <v>10</v>
      </c>
      <c r="P7">
        <v>14</v>
      </c>
      <c r="Q7" t="s">
        <v>10</v>
      </c>
      <c r="R7">
        <v>0</v>
      </c>
    </row>
    <row r="8" spans="1:18" hidden="1" x14ac:dyDescent="0.25">
      <c r="A8" s="1">
        <f>SUMIFS('Franchise Wastage '!H:H,'Franchise Wastage '!B:B,Sheet1!H8,'Franchise Wastage '!C:C,Sheet1!I8,'Franchise Wastage '!D:D,Sheet1!J8,'Franchise Wastage '!E:E,Sheet1!K8)</f>
        <v>14</v>
      </c>
      <c r="B8" s="1">
        <f>SUMIFS('Franchise Wastage '!F:F,'Franchise Wastage '!B:B,Sheet1!H8,'Franchise Wastage '!C:C,Sheet1!I8,'Franchise Wastage '!D:D,Sheet1!J8,'Franchise Wastage '!E:E,Sheet1!K8)</f>
        <v>1.2</v>
      </c>
      <c r="D8" s="23">
        <f t="shared" ref="D8:D71" si="0">P8-A8</f>
        <v>0</v>
      </c>
      <c r="E8" s="23">
        <f t="shared" ref="E8:E71" si="1">N8-B8</f>
        <v>0</v>
      </c>
      <c r="F8" s="23">
        <f t="shared" ref="F8:F71" si="2">D8+E8</f>
        <v>0</v>
      </c>
      <c r="H8" t="s">
        <v>37</v>
      </c>
      <c r="I8" s="1" t="s">
        <v>38</v>
      </c>
      <c r="J8" s="1" t="s">
        <v>40</v>
      </c>
      <c r="K8">
        <v>75</v>
      </c>
      <c r="L8" t="s">
        <v>9</v>
      </c>
      <c r="M8" t="s">
        <v>9</v>
      </c>
      <c r="N8">
        <v>1.2</v>
      </c>
      <c r="O8" t="s">
        <v>10</v>
      </c>
      <c r="P8">
        <v>14</v>
      </c>
      <c r="Q8" t="s">
        <v>10</v>
      </c>
      <c r="R8">
        <v>0</v>
      </c>
    </row>
    <row r="9" spans="1:18" hidden="1" x14ac:dyDescent="0.25">
      <c r="A9" s="1">
        <f>SUMIFS('Franchise Wastage '!H:H,'Franchise Wastage '!B:B,Sheet1!H9,'Franchise Wastage '!C:C,Sheet1!I9,'Franchise Wastage '!D:D,Sheet1!J9,'Franchise Wastage '!E:E,Sheet1!K9)</f>
        <v>14</v>
      </c>
      <c r="B9" s="1">
        <f>SUMIFS('Franchise Wastage '!F:F,'Franchise Wastage '!B:B,Sheet1!H9,'Franchise Wastage '!C:C,Sheet1!I9,'Franchise Wastage '!D:D,Sheet1!J9,'Franchise Wastage '!E:E,Sheet1!K9)</f>
        <v>0.9</v>
      </c>
      <c r="D9" s="23">
        <f t="shared" si="0"/>
        <v>0</v>
      </c>
      <c r="E9" s="23">
        <f t="shared" si="1"/>
        <v>0</v>
      </c>
      <c r="F9" s="23">
        <f t="shared" si="2"/>
        <v>0</v>
      </c>
      <c r="H9" t="s">
        <v>37</v>
      </c>
      <c r="I9" s="1" t="s">
        <v>41</v>
      </c>
      <c r="J9" s="1" t="s">
        <v>42</v>
      </c>
      <c r="K9">
        <v>65</v>
      </c>
      <c r="L9" t="s">
        <v>9</v>
      </c>
      <c r="M9" t="s">
        <v>12</v>
      </c>
      <c r="N9">
        <v>0.9</v>
      </c>
      <c r="O9" t="s">
        <v>10</v>
      </c>
      <c r="P9">
        <v>14</v>
      </c>
      <c r="Q9" t="s">
        <v>10</v>
      </c>
      <c r="R9">
        <v>0</v>
      </c>
    </row>
    <row r="10" spans="1:18" x14ac:dyDescent="0.25">
      <c r="A10" s="1">
        <f>SUMIFS('Franchise Wastage '!H:H,'Franchise Wastage '!B:B,Sheet1!H10,'Franchise Wastage '!C:C,Sheet1!I10,'Franchise Wastage '!D:D,Sheet1!J10,'Franchise Wastage '!E:E,Sheet1!K10)</f>
        <v>12</v>
      </c>
      <c r="B10" s="1">
        <f>SUMIFS('Franchise Wastage '!F:F,'Franchise Wastage '!B:B,Sheet1!H10,'Franchise Wastage '!C:C,Sheet1!I10,'Franchise Wastage '!D:D,Sheet1!J10,'Franchise Wastage '!E:E,Sheet1!K10)</f>
        <v>1.3</v>
      </c>
      <c r="D10" s="23">
        <f t="shared" si="0"/>
        <v>0</v>
      </c>
      <c r="E10" s="23">
        <f t="shared" si="1"/>
        <v>0</v>
      </c>
      <c r="F10" s="23">
        <f t="shared" si="2"/>
        <v>0</v>
      </c>
      <c r="H10" s="25" t="s">
        <v>2170</v>
      </c>
      <c r="I10" s="1" t="s">
        <v>158</v>
      </c>
      <c r="J10" s="1" t="s">
        <v>90</v>
      </c>
      <c r="K10">
        <v>80</v>
      </c>
      <c r="L10" t="s">
        <v>9</v>
      </c>
      <c r="M10" t="s">
        <v>12</v>
      </c>
      <c r="N10">
        <v>1.3</v>
      </c>
      <c r="O10" t="s">
        <v>10</v>
      </c>
      <c r="P10">
        <v>12</v>
      </c>
      <c r="Q10" t="s">
        <v>10</v>
      </c>
      <c r="R10">
        <v>0</v>
      </c>
    </row>
    <row r="11" spans="1:18" hidden="1" x14ac:dyDescent="0.25">
      <c r="A11" s="1">
        <f>SUMIFS('Franchise Wastage '!H:H,'Franchise Wastage '!B:B,Sheet1!H11,'Franchise Wastage '!C:C,Sheet1!I11,'Franchise Wastage '!D:D,Sheet1!J11,'Franchise Wastage '!E:E,Sheet1!K11)</f>
        <v>22</v>
      </c>
      <c r="B11" s="1">
        <f>SUMIFS('Franchise Wastage '!F:F,'Franchise Wastage '!B:B,Sheet1!H11,'Franchise Wastage '!C:C,Sheet1!I11,'Franchise Wastage '!D:D,Sheet1!J11,'Franchise Wastage '!E:E,Sheet1!K11)</f>
        <v>6.5</v>
      </c>
      <c r="D11" s="23">
        <f t="shared" si="0"/>
        <v>0</v>
      </c>
      <c r="E11" s="23">
        <f t="shared" si="1"/>
        <v>0</v>
      </c>
      <c r="F11" s="23">
        <f t="shared" si="2"/>
        <v>0</v>
      </c>
      <c r="H11" t="s">
        <v>2150</v>
      </c>
      <c r="I11" s="1" t="s">
        <v>52</v>
      </c>
      <c r="J11" s="1" t="s">
        <v>53</v>
      </c>
      <c r="K11">
        <v>75</v>
      </c>
      <c r="L11" t="s">
        <v>9</v>
      </c>
      <c r="M11" t="s">
        <v>9</v>
      </c>
      <c r="N11">
        <v>6.5</v>
      </c>
      <c r="O11" t="s">
        <v>10</v>
      </c>
      <c r="P11">
        <v>22</v>
      </c>
      <c r="Q11" t="s">
        <v>10</v>
      </c>
      <c r="R11">
        <v>0</v>
      </c>
    </row>
    <row r="12" spans="1:18" hidden="1" x14ac:dyDescent="0.25">
      <c r="A12" s="1">
        <f>SUMIFS('Franchise Wastage '!H:H,'Franchise Wastage '!B:B,Sheet1!H12,'Franchise Wastage '!C:C,Sheet1!I12,'Franchise Wastage '!D:D,Sheet1!J12,'Franchise Wastage '!E:E,Sheet1!K12)</f>
        <v>14</v>
      </c>
      <c r="B12" s="1">
        <f>SUMIFS('Franchise Wastage '!F:F,'Franchise Wastage '!B:B,Sheet1!H12,'Franchise Wastage '!C:C,Sheet1!I12,'Franchise Wastage '!D:D,Sheet1!J12,'Franchise Wastage '!E:E,Sheet1!K12)</f>
        <v>2.8</v>
      </c>
      <c r="D12" s="23">
        <f t="shared" si="0"/>
        <v>0</v>
      </c>
      <c r="E12" s="23">
        <f t="shared" si="1"/>
        <v>0</v>
      </c>
      <c r="F12" s="23">
        <f t="shared" si="2"/>
        <v>0</v>
      </c>
      <c r="H12" t="s">
        <v>2150</v>
      </c>
      <c r="I12" s="1" t="s">
        <v>54</v>
      </c>
      <c r="J12" s="1" t="s">
        <v>55</v>
      </c>
      <c r="K12">
        <v>65</v>
      </c>
      <c r="L12" t="s">
        <v>9</v>
      </c>
      <c r="M12" t="s">
        <v>12</v>
      </c>
      <c r="N12">
        <v>2.8</v>
      </c>
      <c r="O12" t="s">
        <v>10</v>
      </c>
      <c r="P12">
        <v>14</v>
      </c>
      <c r="Q12" t="s">
        <v>10</v>
      </c>
      <c r="R12">
        <v>0</v>
      </c>
    </row>
    <row r="13" spans="1:18" hidden="1" x14ac:dyDescent="0.25">
      <c r="A13" s="1">
        <f>SUMIFS('Franchise Wastage '!H:H,'Franchise Wastage '!B:B,Sheet1!H13,'Franchise Wastage '!C:C,Sheet1!I13,'Franchise Wastage '!D:D,Sheet1!J13,'Franchise Wastage '!E:E,Sheet1!K13)</f>
        <v>10</v>
      </c>
      <c r="B13" s="1">
        <f>SUMIFS('Franchise Wastage '!F:F,'Franchise Wastage '!B:B,Sheet1!H13,'Franchise Wastage '!C:C,Sheet1!I13,'Franchise Wastage '!D:D,Sheet1!J13,'Franchise Wastage '!E:E,Sheet1!K13)</f>
        <v>1.2</v>
      </c>
      <c r="D13" s="23">
        <f t="shared" si="0"/>
        <v>0</v>
      </c>
      <c r="E13" s="23">
        <f t="shared" si="1"/>
        <v>0</v>
      </c>
      <c r="F13" s="23">
        <f t="shared" si="2"/>
        <v>0</v>
      </c>
      <c r="H13" t="s">
        <v>2150</v>
      </c>
      <c r="I13" s="1" t="s">
        <v>56</v>
      </c>
      <c r="J13" s="1" t="s">
        <v>57</v>
      </c>
      <c r="K13">
        <v>70</v>
      </c>
      <c r="L13" t="s">
        <v>9</v>
      </c>
      <c r="M13" t="s">
        <v>12</v>
      </c>
      <c r="N13">
        <v>1.2</v>
      </c>
      <c r="O13" t="s">
        <v>10</v>
      </c>
      <c r="P13">
        <v>10</v>
      </c>
      <c r="Q13" t="s">
        <v>10</v>
      </c>
      <c r="R13">
        <v>0</v>
      </c>
    </row>
    <row r="14" spans="1:18" hidden="1" x14ac:dyDescent="0.25">
      <c r="A14" s="1">
        <f>SUMIFS('Franchise Wastage '!H:H,'Franchise Wastage '!B:B,Sheet1!H14,'Franchise Wastage '!C:C,Sheet1!I14,'Franchise Wastage '!D:D,Sheet1!J14,'Franchise Wastage '!E:E,Sheet1!K14)</f>
        <v>10</v>
      </c>
      <c r="B14" s="1">
        <f>SUMIFS('Franchise Wastage '!F:F,'Franchise Wastage '!B:B,Sheet1!H14,'Franchise Wastage '!C:C,Sheet1!I14,'Franchise Wastage '!D:D,Sheet1!J14,'Franchise Wastage '!E:E,Sheet1!K14)</f>
        <v>1.2</v>
      </c>
      <c r="D14" s="23">
        <f t="shared" si="0"/>
        <v>0</v>
      </c>
      <c r="E14" s="23">
        <f t="shared" si="1"/>
        <v>0</v>
      </c>
      <c r="F14" s="23">
        <f t="shared" si="2"/>
        <v>0</v>
      </c>
      <c r="H14" t="s">
        <v>2150</v>
      </c>
      <c r="I14" s="1" t="s">
        <v>56</v>
      </c>
      <c r="J14" s="1" t="s">
        <v>30</v>
      </c>
      <c r="K14">
        <v>70</v>
      </c>
      <c r="L14" t="s">
        <v>9</v>
      </c>
      <c r="M14" t="s">
        <v>12</v>
      </c>
      <c r="N14">
        <v>1.2</v>
      </c>
      <c r="O14" t="s">
        <v>10</v>
      </c>
      <c r="P14">
        <v>10</v>
      </c>
      <c r="Q14" t="s">
        <v>10</v>
      </c>
      <c r="R14">
        <v>0</v>
      </c>
    </row>
    <row r="15" spans="1:18" hidden="1" x14ac:dyDescent="0.25">
      <c r="A15" s="1">
        <f>SUMIFS('Franchise Wastage '!H:H,'Franchise Wastage '!B:B,Sheet1!H15,'Franchise Wastage '!C:C,Sheet1!I15,'Franchise Wastage '!D:D,Sheet1!J15,'Franchise Wastage '!E:E,Sheet1!K15)</f>
        <v>10</v>
      </c>
      <c r="B15" s="1">
        <f>SUMIFS('Franchise Wastage '!F:F,'Franchise Wastage '!B:B,Sheet1!H15,'Franchise Wastage '!C:C,Sheet1!I15,'Franchise Wastage '!D:D,Sheet1!J15,'Franchise Wastage '!E:E,Sheet1!K15)</f>
        <v>1.2</v>
      </c>
      <c r="D15" s="23">
        <f t="shared" si="0"/>
        <v>0</v>
      </c>
      <c r="E15" s="23">
        <f t="shared" si="1"/>
        <v>0</v>
      </c>
      <c r="F15" s="23">
        <f t="shared" si="2"/>
        <v>0</v>
      </c>
      <c r="H15" t="s">
        <v>2150</v>
      </c>
      <c r="I15" s="1" t="s">
        <v>56</v>
      </c>
      <c r="J15" s="1" t="s">
        <v>58</v>
      </c>
      <c r="K15">
        <v>70</v>
      </c>
      <c r="L15" t="s">
        <v>9</v>
      </c>
      <c r="M15" t="s">
        <v>12</v>
      </c>
      <c r="N15">
        <v>1.2</v>
      </c>
      <c r="O15" t="s">
        <v>10</v>
      </c>
      <c r="P15">
        <v>10</v>
      </c>
      <c r="Q15" t="s">
        <v>10</v>
      </c>
      <c r="R15">
        <v>0</v>
      </c>
    </row>
    <row r="16" spans="1:18" hidden="1" x14ac:dyDescent="0.25">
      <c r="A16" s="1">
        <f>SUMIFS('Franchise Wastage '!H:H,'Franchise Wastage '!B:B,Sheet1!H16,'Franchise Wastage '!C:C,Sheet1!I16,'Franchise Wastage '!D:D,Sheet1!J16,'Franchise Wastage '!E:E,Sheet1!K16)</f>
        <v>10</v>
      </c>
      <c r="B16" s="1">
        <f>SUMIFS('Franchise Wastage '!F:F,'Franchise Wastage '!B:B,Sheet1!H16,'Franchise Wastage '!C:C,Sheet1!I16,'Franchise Wastage '!D:D,Sheet1!J16,'Franchise Wastage '!E:E,Sheet1!K16)</f>
        <v>1.2</v>
      </c>
      <c r="D16" s="23">
        <f t="shared" si="0"/>
        <v>0</v>
      </c>
      <c r="E16" s="23">
        <f t="shared" si="1"/>
        <v>0</v>
      </c>
      <c r="F16" s="23">
        <f t="shared" si="2"/>
        <v>0</v>
      </c>
      <c r="H16" t="s">
        <v>2150</v>
      </c>
      <c r="I16" s="1" t="s">
        <v>56</v>
      </c>
      <c r="J16" s="1" t="s">
        <v>25</v>
      </c>
      <c r="K16">
        <v>70</v>
      </c>
      <c r="L16" t="s">
        <v>9</v>
      </c>
      <c r="M16" t="s">
        <v>12</v>
      </c>
      <c r="N16">
        <v>1.2</v>
      </c>
      <c r="O16" t="s">
        <v>10</v>
      </c>
      <c r="P16">
        <v>10</v>
      </c>
      <c r="Q16" t="s">
        <v>10</v>
      </c>
      <c r="R16">
        <v>0</v>
      </c>
    </row>
    <row r="17" spans="1:18" hidden="1" x14ac:dyDescent="0.25">
      <c r="A17" s="1">
        <f>SUMIFS('Franchise Wastage '!H:H,'Franchise Wastage '!B:B,Sheet1!H17,'Franchise Wastage '!C:C,Sheet1!I17,'Franchise Wastage '!D:D,Sheet1!J17,'Franchise Wastage '!E:E,Sheet1!K17)</f>
        <v>10</v>
      </c>
      <c r="B17" s="1">
        <f>SUMIFS('Franchise Wastage '!F:F,'Franchise Wastage '!B:B,Sheet1!H17,'Franchise Wastage '!C:C,Sheet1!I17,'Franchise Wastage '!D:D,Sheet1!J17,'Franchise Wastage '!E:E,Sheet1!K17)</f>
        <v>1.2</v>
      </c>
      <c r="D17" s="23">
        <f t="shared" si="0"/>
        <v>0</v>
      </c>
      <c r="E17" s="23">
        <f t="shared" si="1"/>
        <v>0</v>
      </c>
      <c r="F17" s="23">
        <f t="shared" si="2"/>
        <v>0</v>
      </c>
      <c r="H17" t="s">
        <v>2150</v>
      </c>
      <c r="I17" s="1" t="s">
        <v>56</v>
      </c>
      <c r="J17" s="1" t="s">
        <v>59</v>
      </c>
      <c r="K17">
        <v>70</v>
      </c>
      <c r="L17" t="s">
        <v>9</v>
      </c>
      <c r="M17" t="s">
        <v>12</v>
      </c>
      <c r="N17">
        <v>1.2</v>
      </c>
      <c r="O17" t="s">
        <v>10</v>
      </c>
      <c r="P17">
        <v>10</v>
      </c>
      <c r="Q17" t="s">
        <v>10</v>
      </c>
      <c r="R17">
        <v>0</v>
      </c>
    </row>
    <row r="18" spans="1:18" hidden="1" x14ac:dyDescent="0.25">
      <c r="A18" s="1">
        <f>SUMIFS('Franchise Wastage '!H:H,'Franchise Wastage '!B:B,Sheet1!H18,'Franchise Wastage '!C:C,Sheet1!I18,'Franchise Wastage '!D:D,Sheet1!J18,'Franchise Wastage '!E:E,Sheet1!K18)</f>
        <v>14</v>
      </c>
      <c r="B18" s="1">
        <f>SUMIFS('Franchise Wastage '!F:F,'Franchise Wastage '!B:B,Sheet1!H18,'Franchise Wastage '!C:C,Sheet1!I18,'Franchise Wastage '!D:D,Sheet1!J18,'Franchise Wastage '!E:E,Sheet1!K18)</f>
        <v>1.1000000000000001</v>
      </c>
      <c r="D18" s="23">
        <f t="shared" si="0"/>
        <v>0</v>
      </c>
      <c r="E18" s="23">
        <f t="shared" si="1"/>
        <v>0</v>
      </c>
      <c r="F18" s="23">
        <f t="shared" si="2"/>
        <v>0</v>
      </c>
      <c r="H18" t="s">
        <v>2150</v>
      </c>
      <c r="I18" s="1" t="s">
        <v>56</v>
      </c>
      <c r="J18" s="1" t="s">
        <v>60</v>
      </c>
      <c r="K18">
        <v>65</v>
      </c>
      <c r="L18" t="s">
        <v>9</v>
      </c>
      <c r="M18" t="s">
        <v>12</v>
      </c>
      <c r="N18">
        <v>1.1000000000000001</v>
      </c>
      <c r="O18" t="s">
        <v>10</v>
      </c>
      <c r="P18">
        <v>14</v>
      </c>
      <c r="Q18" t="s">
        <v>10</v>
      </c>
      <c r="R18">
        <v>0</v>
      </c>
    </row>
    <row r="19" spans="1:18" hidden="1" x14ac:dyDescent="0.25">
      <c r="A19" s="1">
        <f>SUMIFS('Franchise Wastage '!H:H,'Franchise Wastage '!B:B,Sheet1!H19,'Franchise Wastage '!C:C,Sheet1!I19,'Franchise Wastage '!D:D,Sheet1!J19,'Franchise Wastage '!E:E,Sheet1!K19)</f>
        <v>14</v>
      </c>
      <c r="B19" s="1">
        <f>SUMIFS('Franchise Wastage '!F:F,'Franchise Wastage '!B:B,Sheet1!H19,'Franchise Wastage '!C:C,Sheet1!I19,'Franchise Wastage '!D:D,Sheet1!J19,'Franchise Wastage '!E:E,Sheet1!K19)</f>
        <v>2.8</v>
      </c>
      <c r="D19" s="23">
        <f t="shared" si="0"/>
        <v>0</v>
      </c>
      <c r="E19" s="23">
        <f t="shared" si="1"/>
        <v>0</v>
      </c>
      <c r="F19" s="23">
        <f t="shared" si="2"/>
        <v>0</v>
      </c>
      <c r="H19" t="s">
        <v>2150</v>
      </c>
      <c r="I19" s="1" t="s">
        <v>56</v>
      </c>
      <c r="J19" s="1" t="s">
        <v>61</v>
      </c>
      <c r="K19">
        <v>65</v>
      </c>
      <c r="L19" t="s">
        <v>9</v>
      </c>
      <c r="M19" t="s">
        <v>12</v>
      </c>
      <c r="N19">
        <v>2.8</v>
      </c>
      <c r="O19" t="s">
        <v>10</v>
      </c>
      <c r="P19">
        <v>14</v>
      </c>
      <c r="Q19" t="s">
        <v>10</v>
      </c>
      <c r="R19">
        <v>0</v>
      </c>
    </row>
    <row r="20" spans="1:18" hidden="1" x14ac:dyDescent="0.25">
      <c r="A20" s="1">
        <f>SUMIFS('Franchise Wastage '!H:H,'Franchise Wastage '!B:B,Sheet1!H20,'Franchise Wastage '!C:C,Sheet1!I20,'Franchise Wastage '!D:D,Sheet1!J20,'Franchise Wastage '!E:E,Sheet1!K20)</f>
        <v>14</v>
      </c>
      <c r="B20" s="1">
        <f>SUMIFS('Franchise Wastage '!F:F,'Franchise Wastage '!B:B,Sheet1!H20,'Franchise Wastage '!C:C,Sheet1!I20,'Franchise Wastage '!D:D,Sheet1!J20,'Franchise Wastage '!E:E,Sheet1!K20)</f>
        <v>2.8</v>
      </c>
      <c r="D20" s="23">
        <f t="shared" si="0"/>
        <v>0</v>
      </c>
      <c r="E20" s="23">
        <f t="shared" si="1"/>
        <v>0</v>
      </c>
      <c r="F20" s="23">
        <f t="shared" si="2"/>
        <v>0</v>
      </c>
      <c r="H20" t="s">
        <v>2150</v>
      </c>
      <c r="I20" s="1" t="s">
        <v>56</v>
      </c>
      <c r="J20" s="1" t="s">
        <v>62</v>
      </c>
      <c r="K20">
        <v>65</v>
      </c>
      <c r="L20" t="s">
        <v>9</v>
      </c>
      <c r="M20" t="s">
        <v>12</v>
      </c>
      <c r="N20">
        <v>2.8</v>
      </c>
      <c r="O20" t="s">
        <v>10</v>
      </c>
      <c r="P20">
        <v>14</v>
      </c>
      <c r="Q20" t="s">
        <v>10</v>
      </c>
      <c r="R20">
        <v>0</v>
      </c>
    </row>
    <row r="21" spans="1:18" hidden="1" x14ac:dyDescent="0.25">
      <c r="A21" s="1">
        <f>SUMIFS('Franchise Wastage '!H:H,'Franchise Wastage '!B:B,Sheet1!H21,'Franchise Wastage '!C:C,Sheet1!I21,'Franchise Wastage '!D:D,Sheet1!J21,'Franchise Wastage '!E:E,Sheet1!K21)</f>
        <v>10</v>
      </c>
      <c r="B21" s="1">
        <f>SUMIFS('Franchise Wastage '!F:F,'Franchise Wastage '!B:B,Sheet1!H21,'Franchise Wastage '!C:C,Sheet1!I21,'Franchise Wastage '!D:D,Sheet1!J21,'Franchise Wastage '!E:E,Sheet1!K21)</f>
        <v>1.2</v>
      </c>
      <c r="D21" s="23">
        <f t="shared" si="0"/>
        <v>0</v>
      </c>
      <c r="E21" s="23">
        <f t="shared" si="1"/>
        <v>0</v>
      </c>
      <c r="F21" s="23">
        <f t="shared" si="2"/>
        <v>0</v>
      </c>
      <c r="H21" t="s">
        <v>2150</v>
      </c>
      <c r="I21" s="1" t="s">
        <v>56</v>
      </c>
      <c r="J21" s="1" t="s">
        <v>63</v>
      </c>
      <c r="K21">
        <v>70</v>
      </c>
      <c r="L21" t="s">
        <v>9</v>
      </c>
      <c r="M21" t="s">
        <v>12</v>
      </c>
      <c r="N21">
        <v>1.2</v>
      </c>
      <c r="O21" t="s">
        <v>10</v>
      </c>
      <c r="P21">
        <v>10</v>
      </c>
      <c r="Q21" t="s">
        <v>10</v>
      </c>
      <c r="R21">
        <v>0</v>
      </c>
    </row>
    <row r="22" spans="1:18" hidden="1" x14ac:dyDescent="0.25">
      <c r="A22" s="1">
        <f>SUMIFS('Franchise Wastage '!H:H,'Franchise Wastage '!B:B,Sheet1!H22,'Franchise Wastage '!C:C,Sheet1!I22,'Franchise Wastage '!D:D,Sheet1!J22,'Franchise Wastage '!E:E,Sheet1!K22)</f>
        <v>10</v>
      </c>
      <c r="B22" s="1">
        <f>SUMIFS('Franchise Wastage '!F:F,'Franchise Wastage '!B:B,Sheet1!H22,'Franchise Wastage '!C:C,Sheet1!I22,'Franchise Wastage '!D:D,Sheet1!J22,'Franchise Wastage '!E:E,Sheet1!K22)</f>
        <v>1.2</v>
      </c>
      <c r="D22" s="23">
        <f t="shared" si="0"/>
        <v>0</v>
      </c>
      <c r="E22" s="23">
        <f t="shared" si="1"/>
        <v>0</v>
      </c>
      <c r="F22" s="23">
        <f t="shared" si="2"/>
        <v>0</v>
      </c>
      <c r="H22" t="s">
        <v>2150</v>
      </c>
      <c r="I22" s="1" t="s">
        <v>56</v>
      </c>
      <c r="J22" s="1" t="s">
        <v>64</v>
      </c>
      <c r="K22">
        <v>70</v>
      </c>
      <c r="L22" t="s">
        <v>9</v>
      </c>
      <c r="M22" t="s">
        <v>12</v>
      </c>
      <c r="N22">
        <v>1.2</v>
      </c>
      <c r="O22" t="s">
        <v>10</v>
      </c>
      <c r="P22">
        <v>10</v>
      </c>
      <c r="Q22" t="s">
        <v>10</v>
      </c>
      <c r="R22">
        <v>0</v>
      </c>
    </row>
    <row r="23" spans="1:18" hidden="1" x14ac:dyDescent="0.25">
      <c r="A23" s="1">
        <f>SUMIFS('Franchise Wastage '!H:H,'Franchise Wastage '!B:B,Sheet1!H23,'Franchise Wastage '!C:C,Sheet1!I23,'Franchise Wastage '!D:D,Sheet1!J23,'Franchise Wastage '!E:E,Sheet1!K23)</f>
        <v>10</v>
      </c>
      <c r="B23" s="1">
        <f>SUMIFS('Franchise Wastage '!F:F,'Franchise Wastage '!B:B,Sheet1!H23,'Franchise Wastage '!C:C,Sheet1!I23,'Franchise Wastage '!D:D,Sheet1!J23,'Franchise Wastage '!E:E,Sheet1!K23)</f>
        <v>1.2</v>
      </c>
      <c r="D23" s="23">
        <f t="shared" si="0"/>
        <v>0</v>
      </c>
      <c r="E23" s="23">
        <f t="shared" si="1"/>
        <v>0</v>
      </c>
      <c r="F23" s="23">
        <f t="shared" si="2"/>
        <v>0</v>
      </c>
      <c r="H23" t="s">
        <v>2150</v>
      </c>
      <c r="I23" s="1" t="s">
        <v>56</v>
      </c>
      <c r="J23" s="1" t="s">
        <v>65</v>
      </c>
      <c r="K23">
        <v>70</v>
      </c>
      <c r="L23" t="s">
        <v>9</v>
      </c>
      <c r="M23" t="s">
        <v>12</v>
      </c>
      <c r="N23">
        <v>1.2</v>
      </c>
      <c r="O23" t="s">
        <v>10</v>
      </c>
      <c r="P23">
        <v>10</v>
      </c>
      <c r="Q23" t="s">
        <v>10</v>
      </c>
      <c r="R23">
        <v>0</v>
      </c>
    </row>
    <row r="24" spans="1:18" hidden="1" x14ac:dyDescent="0.25">
      <c r="A24" s="1">
        <f>SUMIFS('Franchise Wastage '!H:H,'Franchise Wastage '!B:B,Sheet1!H24,'Franchise Wastage '!C:C,Sheet1!I24,'Franchise Wastage '!D:D,Sheet1!J24,'Franchise Wastage '!E:E,Sheet1!K24)</f>
        <v>10</v>
      </c>
      <c r="B24" s="1">
        <f>SUMIFS('Franchise Wastage '!F:F,'Franchise Wastage '!B:B,Sheet1!H24,'Franchise Wastage '!C:C,Sheet1!I24,'Franchise Wastage '!D:D,Sheet1!J24,'Franchise Wastage '!E:E,Sheet1!K24)</f>
        <v>1.2</v>
      </c>
      <c r="D24" s="23">
        <f t="shared" si="0"/>
        <v>0</v>
      </c>
      <c r="E24" s="23">
        <f t="shared" si="1"/>
        <v>0</v>
      </c>
      <c r="F24" s="23">
        <f t="shared" si="2"/>
        <v>0</v>
      </c>
      <c r="H24" t="s">
        <v>2150</v>
      </c>
      <c r="I24" s="1" t="s">
        <v>56</v>
      </c>
      <c r="J24" s="1" t="s">
        <v>66</v>
      </c>
      <c r="K24">
        <v>70</v>
      </c>
      <c r="L24" t="s">
        <v>9</v>
      </c>
      <c r="M24" t="s">
        <v>12</v>
      </c>
      <c r="N24">
        <v>1.2</v>
      </c>
      <c r="O24" t="s">
        <v>10</v>
      </c>
      <c r="P24">
        <v>10</v>
      </c>
      <c r="Q24" t="s">
        <v>10</v>
      </c>
      <c r="R24">
        <v>0</v>
      </c>
    </row>
    <row r="25" spans="1:18" hidden="1" x14ac:dyDescent="0.25">
      <c r="A25" s="1">
        <f>SUMIFS('Franchise Wastage '!H:H,'Franchise Wastage '!B:B,Sheet1!H25,'Franchise Wastage '!C:C,Sheet1!I25,'Franchise Wastage '!D:D,Sheet1!J25,'Franchise Wastage '!E:E,Sheet1!K25)</f>
        <v>7.5</v>
      </c>
      <c r="B25" s="1">
        <f>SUMIFS('Franchise Wastage '!F:F,'Franchise Wastage '!B:B,Sheet1!H25,'Franchise Wastage '!C:C,Sheet1!I25,'Franchise Wastage '!D:D,Sheet1!J25,'Franchise Wastage '!E:E,Sheet1!K25)</f>
        <v>10</v>
      </c>
      <c r="D25" s="23">
        <f t="shared" si="0"/>
        <v>0</v>
      </c>
      <c r="E25" s="23">
        <f t="shared" si="1"/>
        <v>0</v>
      </c>
      <c r="F25" s="23">
        <f t="shared" si="2"/>
        <v>0</v>
      </c>
      <c r="H25" t="s">
        <v>2150</v>
      </c>
      <c r="I25" s="1" t="s">
        <v>56</v>
      </c>
      <c r="J25" s="1" t="s">
        <v>67</v>
      </c>
      <c r="K25">
        <v>92.5</v>
      </c>
      <c r="L25" t="s">
        <v>9</v>
      </c>
      <c r="M25" t="s">
        <v>12</v>
      </c>
      <c r="N25">
        <v>10</v>
      </c>
      <c r="O25" t="s">
        <v>10</v>
      </c>
      <c r="P25">
        <v>7.5</v>
      </c>
      <c r="Q25" t="s">
        <v>10</v>
      </c>
      <c r="R25">
        <v>0</v>
      </c>
    </row>
    <row r="26" spans="1:18" hidden="1" x14ac:dyDescent="0.25">
      <c r="A26" s="1">
        <f>SUMIFS('Franchise Wastage '!H:H,'Franchise Wastage '!B:B,Sheet1!H26,'Franchise Wastage '!C:C,Sheet1!I26,'Franchise Wastage '!D:D,Sheet1!J26,'Franchise Wastage '!E:E,Sheet1!K26)</f>
        <v>7.5</v>
      </c>
      <c r="B26" s="1">
        <f>SUMIFS('Franchise Wastage '!F:F,'Franchise Wastage '!B:B,Sheet1!H26,'Franchise Wastage '!C:C,Sheet1!I26,'Franchise Wastage '!D:D,Sheet1!J26,'Franchise Wastage '!E:E,Sheet1!K26)</f>
        <v>10</v>
      </c>
      <c r="D26" s="23">
        <f t="shared" si="0"/>
        <v>0</v>
      </c>
      <c r="E26" s="23">
        <f t="shared" si="1"/>
        <v>0</v>
      </c>
      <c r="F26" s="23">
        <f t="shared" si="2"/>
        <v>0</v>
      </c>
      <c r="H26" t="s">
        <v>2150</v>
      </c>
      <c r="I26" s="1" t="s">
        <v>56</v>
      </c>
      <c r="J26" s="1" t="s">
        <v>68</v>
      </c>
      <c r="K26">
        <v>92.5</v>
      </c>
      <c r="L26" t="s">
        <v>9</v>
      </c>
      <c r="M26" t="s">
        <v>12</v>
      </c>
      <c r="N26">
        <v>10</v>
      </c>
      <c r="O26" t="s">
        <v>10</v>
      </c>
      <c r="P26">
        <v>7.5</v>
      </c>
      <c r="Q26" t="s">
        <v>10</v>
      </c>
      <c r="R26">
        <v>0</v>
      </c>
    </row>
    <row r="27" spans="1:18" hidden="1" x14ac:dyDescent="0.25">
      <c r="A27" s="1">
        <f>SUMIFS('Franchise Wastage '!H:H,'Franchise Wastage '!B:B,Sheet1!H27,'Franchise Wastage '!C:C,Sheet1!I27,'Franchise Wastage '!D:D,Sheet1!J27,'Franchise Wastage '!E:E,Sheet1!K27)</f>
        <v>10</v>
      </c>
      <c r="B27" s="1">
        <f>SUMIFS('Franchise Wastage '!F:F,'Franchise Wastage '!B:B,Sheet1!H27,'Franchise Wastage '!C:C,Sheet1!I27,'Franchise Wastage '!D:D,Sheet1!J27,'Franchise Wastage '!E:E,Sheet1!K27)</f>
        <v>65</v>
      </c>
      <c r="D27" s="23">
        <f t="shared" si="0"/>
        <v>0</v>
      </c>
      <c r="E27" s="23">
        <f t="shared" si="1"/>
        <v>0</v>
      </c>
      <c r="F27" s="23">
        <f t="shared" si="2"/>
        <v>0</v>
      </c>
      <c r="H27" t="s">
        <v>2151</v>
      </c>
      <c r="I27" s="1" t="s">
        <v>69</v>
      </c>
      <c r="J27" s="1" t="s">
        <v>70</v>
      </c>
      <c r="K27">
        <v>90</v>
      </c>
      <c r="L27" t="s">
        <v>9</v>
      </c>
      <c r="M27" t="s">
        <v>12</v>
      </c>
      <c r="N27">
        <v>65</v>
      </c>
      <c r="O27" t="s">
        <v>20</v>
      </c>
      <c r="P27">
        <v>10</v>
      </c>
      <c r="Q27" t="s">
        <v>10</v>
      </c>
      <c r="R27">
        <v>0</v>
      </c>
    </row>
    <row r="28" spans="1:18" hidden="1" x14ac:dyDescent="0.25">
      <c r="A28" s="1">
        <f>SUMIFS('Franchise Wastage '!H:H,'Franchise Wastage '!B:B,Sheet1!H28,'Franchise Wastage '!C:C,Sheet1!I28,'Franchise Wastage '!D:D,Sheet1!J28,'Franchise Wastage '!E:E,Sheet1!K28)</f>
        <v>7.5</v>
      </c>
      <c r="B28" s="1">
        <f>SUMIFS('Franchise Wastage '!F:F,'Franchise Wastage '!B:B,Sheet1!H28,'Franchise Wastage '!C:C,Sheet1!I28,'Franchise Wastage '!D:D,Sheet1!J28,'Franchise Wastage '!E:E,Sheet1!K28)</f>
        <v>0.65</v>
      </c>
      <c r="D28" s="23">
        <f t="shared" si="0"/>
        <v>0</v>
      </c>
      <c r="E28" s="23">
        <f t="shared" si="1"/>
        <v>0</v>
      </c>
      <c r="F28" s="23">
        <f t="shared" si="2"/>
        <v>0</v>
      </c>
      <c r="H28" t="s">
        <v>71</v>
      </c>
      <c r="I28" s="1" t="s">
        <v>72</v>
      </c>
      <c r="J28" s="1" t="s">
        <v>73</v>
      </c>
      <c r="K28">
        <v>70</v>
      </c>
      <c r="L28" t="s">
        <v>9</v>
      </c>
      <c r="M28" t="s">
        <v>12</v>
      </c>
      <c r="N28">
        <v>0.65</v>
      </c>
      <c r="O28" t="s">
        <v>10</v>
      </c>
      <c r="P28">
        <v>7.5</v>
      </c>
      <c r="Q28" t="s">
        <v>10</v>
      </c>
      <c r="R28">
        <v>0</v>
      </c>
    </row>
    <row r="29" spans="1:18" hidden="1" x14ac:dyDescent="0.25">
      <c r="A29" s="1">
        <f>SUMIFS('Franchise Wastage '!H:H,'Franchise Wastage '!B:B,Sheet1!H29,'Franchise Wastage '!C:C,Sheet1!I29,'Franchise Wastage '!D:D,Sheet1!J29,'Franchise Wastage '!E:E,Sheet1!K29)</f>
        <v>6.7</v>
      </c>
      <c r="B29" s="1">
        <f>SUMIFS('Franchise Wastage '!F:F,'Franchise Wastage '!B:B,Sheet1!H29,'Franchise Wastage '!C:C,Sheet1!I29,'Franchise Wastage '!D:D,Sheet1!J29,'Franchise Wastage '!E:E,Sheet1!K29)</f>
        <v>0.5</v>
      </c>
      <c r="D29" s="23">
        <f t="shared" si="0"/>
        <v>0</v>
      </c>
      <c r="E29" s="23">
        <f t="shared" si="1"/>
        <v>0</v>
      </c>
      <c r="F29" s="23">
        <f t="shared" si="2"/>
        <v>0</v>
      </c>
      <c r="H29" t="s">
        <v>71</v>
      </c>
      <c r="I29" s="1" t="s">
        <v>74</v>
      </c>
      <c r="J29" s="1" t="s">
        <v>75</v>
      </c>
      <c r="K29">
        <v>70</v>
      </c>
      <c r="L29" t="s">
        <v>9</v>
      </c>
      <c r="M29" t="s">
        <v>9</v>
      </c>
      <c r="N29">
        <v>0.5</v>
      </c>
      <c r="O29" t="s">
        <v>10</v>
      </c>
      <c r="P29">
        <v>6.7</v>
      </c>
      <c r="Q29" t="s">
        <v>10</v>
      </c>
      <c r="R29">
        <v>0</v>
      </c>
    </row>
    <row r="30" spans="1:18" hidden="1" x14ac:dyDescent="0.25">
      <c r="A30" s="1">
        <f>SUMIFS('Franchise Wastage '!H:H,'Franchise Wastage '!B:B,Sheet1!H30,'Franchise Wastage '!C:C,Sheet1!I30,'Franchise Wastage '!D:D,Sheet1!J30,'Franchise Wastage '!E:E,Sheet1!K30)</f>
        <v>12</v>
      </c>
      <c r="B30" s="1">
        <f>SUMIFS('Franchise Wastage '!F:F,'Franchise Wastage '!B:B,Sheet1!H30,'Franchise Wastage '!C:C,Sheet1!I30,'Franchise Wastage '!D:D,Sheet1!J30,'Franchise Wastage '!E:E,Sheet1!K30)</f>
        <v>0.8</v>
      </c>
      <c r="D30" s="23">
        <f t="shared" si="0"/>
        <v>0</v>
      </c>
      <c r="E30" s="23">
        <f t="shared" si="1"/>
        <v>0</v>
      </c>
      <c r="F30" s="23">
        <f t="shared" si="2"/>
        <v>0</v>
      </c>
      <c r="H30" t="s">
        <v>2147</v>
      </c>
      <c r="I30" s="1" t="s">
        <v>72</v>
      </c>
      <c r="J30" s="1" t="s">
        <v>77</v>
      </c>
      <c r="K30">
        <v>70</v>
      </c>
      <c r="L30" t="s">
        <v>9</v>
      </c>
      <c r="M30" t="s">
        <v>12</v>
      </c>
      <c r="N30">
        <v>0.8</v>
      </c>
      <c r="O30" t="s">
        <v>10</v>
      </c>
      <c r="P30">
        <v>12</v>
      </c>
      <c r="Q30" t="s">
        <v>10</v>
      </c>
      <c r="R30">
        <v>0</v>
      </c>
    </row>
    <row r="31" spans="1:18" hidden="1" x14ac:dyDescent="0.25">
      <c r="A31" s="1">
        <f>SUMIFS('Franchise Wastage '!H:H,'Franchise Wastage '!B:B,Sheet1!H31,'Franchise Wastage '!C:C,Sheet1!I31,'Franchise Wastage '!D:D,Sheet1!J31,'Franchise Wastage '!E:E,Sheet1!K31)</f>
        <v>10</v>
      </c>
      <c r="B31" s="1">
        <f>SUMIFS('Franchise Wastage '!F:F,'Franchise Wastage '!B:B,Sheet1!H31,'Franchise Wastage '!C:C,Sheet1!I31,'Franchise Wastage '!D:D,Sheet1!J31,'Franchise Wastage '!E:E,Sheet1!K31)</f>
        <v>4</v>
      </c>
      <c r="D31" s="23">
        <f t="shared" si="0"/>
        <v>0</v>
      </c>
      <c r="E31" s="23">
        <f t="shared" si="1"/>
        <v>0</v>
      </c>
      <c r="F31" s="23">
        <f t="shared" si="2"/>
        <v>0</v>
      </c>
      <c r="H31" t="s">
        <v>2147</v>
      </c>
      <c r="I31" s="1" t="s">
        <v>78</v>
      </c>
      <c r="J31" s="1" t="s">
        <v>79</v>
      </c>
      <c r="K31">
        <v>80</v>
      </c>
      <c r="L31" t="s">
        <v>9</v>
      </c>
      <c r="M31" t="s">
        <v>9</v>
      </c>
      <c r="N31">
        <v>4</v>
      </c>
      <c r="O31" t="s">
        <v>10</v>
      </c>
      <c r="P31">
        <v>10</v>
      </c>
      <c r="Q31" t="s">
        <v>10</v>
      </c>
      <c r="R31">
        <v>0</v>
      </c>
    </row>
    <row r="32" spans="1:18" hidden="1" x14ac:dyDescent="0.25">
      <c r="A32" s="1">
        <f>SUMIFS('Franchise Wastage '!H:H,'Franchise Wastage '!B:B,Sheet1!H32,'Franchise Wastage '!C:C,Sheet1!I32,'Franchise Wastage '!D:D,Sheet1!J32,'Franchise Wastage '!E:E,Sheet1!K32)</f>
        <v>10</v>
      </c>
      <c r="B32" s="1">
        <f>SUMIFS('Franchise Wastage '!F:F,'Franchise Wastage '!B:B,Sheet1!H32,'Franchise Wastage '!C:C,Sheet1!I32,'Franchise Wastage '!D:D,Sheet1!J32,'Franchise Wastage '!E:E,Sheet1!K32)</f>
        <v>4</v>
      </c>
      <c r="D32" s="23">
        <f t="shared" si="0"/>
        <v>0</v>
      </c>
      <c r="E32" s="23">
        <f t="shared" si="1"/>
        <v>0</v>
      </c>
      <c r="F32" s="23">
        <f t="shared" si="2"/>
        <v>0</v>
      </c>
      <c r="H32" t="s">
        <v>2147</v>
      </c>
      <c r="I32" s="1" t="s">
        <v>80</v>
      </c>
      <c r="J32" s="1" t="s">
        <v>81</v>
      </c>
      <c r="K32">
        <v>80</v>
      </c>
      <c r="L32" t="s">
        <v>9</v>
      </c>
      <c r="M32" t="s">
        <v>9</v>
      </c>
      <c r="N32">
        <v>4</v>
      </c>
      <c r="O32" t="s">
        <v>10</v>
      </c>
      <c r="P32">
        <v>10</v>
      </c>
      <c r="Q32" t="s">
        <v>10</v>
      </c>
      <c r="R32">
        <v>0</v>
      </c>
    </row>
    <row r="33" spans="1:18" x14ac:dyDescent="0.25">
      <c r="A33" s="1">
        <f>SUMIFS('Franchise Wastage '!H:H,'Franchise Wastage '!B:B,Sheet1!H33,'Franchise Wastage '!C:C,Sheet1!I33,'Franchise Wastage '!D:D,Sheet1!J33,'Franchise Wastage '!E:E,Sheet1!K33)</f>
        <v>20</v>
      </c>
      <c r="B33" s="1">
        <f>SUMIFS('Franchise Wastage '!F:F,'Franchise Wastage '!B:B,Sheet1!H33,'Franchise Wastage '!C:C,Sheet1!I33,'Franchise Wastage '!D:D,Sheet1!J33,'Franchise Wastage '!E:E,Sheet1!K33)</f>
        <v>3</v>
      </c>
      <c r="D33" s="23">
        <f t="shared" si="0"/>
        <v>0</v>
      </c>
      <c r="E33" s="23">
        <f t="shared" si="1"/>
        <v>0</v>
      </c>
      <c r="F33" s="23">
        <f t="shared" si="2"/>
        <v>0</v>
      </c>
      <c r="H33" s="25" t="s">
        <v>2147</v>
      </c>
      <c r="I33" s="1" t="s">
        <v>443</v>
      </c>
      <c r="J33" s="1" t="s">
        <v>575</v>
      </c>
      <c r="K33">
        <v>65</v>
      </c>
      <c r="L33" t="s">
        <v>9</v>
      </c>
      <c r="M33" t="s">
        <v>9</v>
      </c>
      <c r="N33">
        <v>3</v>
      </c>
      <c r="O33" t="s">
        <v>10</v>
      </c>
      <c r="P33">
        <v>20</v>
      </c>
      <c r="Q33" t="s">
        <v>10</v>
      </c>
      <c r="R33">
        <v>0</v>
      </c>
    </row>
    <row r="34" spans="1:18" x14ac:dyDescent="0.25">
      <c r="A34" s="1">
        <f>SUMIFS('Franchise Wastage '!H:H,'Franchise Wastage '!B:B,Sheet1!H34,'Franchise Wastage '!C:C,Sheet1!I34,'Franchise Wastage '!D:D,Sheet1!J34,'Franchise Wastage '!E:E,Sheet1!K34)</f>
        <v>12</v>
      </c>
      <c r="B34" s="1">
        <f>SUMIFS('Franchise Wastage '!F:F,'Franchise Wastage '!B:B,Sheet1!H34,'Franchise Wastage '!C:C,Sheet1!I34,'Franchise Wastage '!D:D,Sheet1!J34,'Franchise Wastage '!E:E,Sheet1!K34)</f>
        <v>0.8</v>
      </c>
      <c r="D34" s="23">
        <f t="shared" si="0"/>
        <v>0</v>
      </c>
      <c r="E34" s="23">
        <f t="shared" si="1"/>
        <v>0</v>
      </c>
      <c r="F34" s="23">
        <f t="shared" si="2"/>
        <v>0</v>
      </c>
      <c r="H34" s="25" t="s">
        <v>2147</v>
      </c>
      <c r="I34" s="22" t="s">
        <v>82</v>
      </c>
      <c r="J34" s="22" t="s">
        <v>83</v>
      </c>
      <c r="K34">
        <v>70</v>
      </c>
      <c r="L34" t="s">
        <v>9</v>
      </c>
      <c r="M34" t="s">
        <v>12</v>
      </c>
      <c r="N34">
        <v>0.8</v>
      </c>
      <c r="O34" t="s">
        <v>10</v>
      </c>
      <c r="P34">
        <v>12</v>
      </c>
      <c r="Q34" t="s">
        <v>10</v>
      </c>
      <c r="R34">
        <v>0</v>
      </c>
    </row>
    <row r="35" spans="1:18" x14ac:dyDescent="0.25">
      <c r="A35" s="1">
        <f>SUMIFS('Franchise Wastage '!H:H,'Franchise Wastage '!B:B,Sheet1!H35,'Franchise Wastage '!C:C,Sheet1!I35,'Franchise Wastage '!D:D,Sheet1!J35,'Franchise Wastage '!E:E,Sheet1!K35)</f>
        <v>12</v>
      </c>
      <c r="B35" s="1">
        <f>SUMIFS('Franchise Wastage '!F:F,'Franchise Wastage '!B:B,Sheet1!H35,'Franchise Wastage '!C:C,Sheet1!I35,'Franchise Wastage '!D:D,Sheet1!J35,'Franchise Wastage '!E:E,Sheet1!K35)</f>
        <v>0.8</v>
      </c>
      <c r="D35" s="23">
        <f t="shared" si="0"/>
        <v>0</v>
      </c>
      <c r="E35" s="23">
        <f t="shared" si="1"/>
        <v>0</v>
      </c>
      <c r="F35" s="23">
        <f t="shared" si="2"/>
        <v>0</v>
      </c>
      <c r="H35" s="25" t="s">
        <v>2147</v>
      </c>
      <c r="I35" s="22" t="s">
        <v>82</v>
      </c>
      <c r="J35" s="22" t="s">
        <v>84</v>
      </c>
      <c r="K35">
        <v>70</v>
      </c>
      <c r="L35" t="s">
        <v>9</v>
      </c>
      <c r="M35" t="s">
        <v>12</v>
      </c>
      <c r="N35">
        <v>0.8</v>
      </c>
      <c r="O35" t="s">
        <v>10</v>
      </c>
      <c r="P35">
        <v>12</v>
      </c>
      <c r="Q35" t="s">
        <v>10</v>
      </c>
      <c r="R35">
        <v>0</v>
      </c>
    </row>
    <row r="36" spans="1:18" x14ac:dyDescent="0.25">
      <c r="A36" s="1">
        <f>SUMIFS('Franchise Wastage '!H:H,'Franchise Wastage '!B:B,Sheet1!H36,'Franchise Wastage '!C:C,Sheet1!I36,'Franchise Wastage '!D:D,Sheet1!J36,'Franchise Wastage '!E:E,Sheet1!K36)</f>
        <v>2</v>
      </c>
      <c r="B36" s="1">
        <f>SUMIFS('Franchise Wastage '!F:F,'Franchise Wastage '!B:B,Sheet1!H36,'Franchise Wastage '!C:C,Sheet1!I36,'Franchise Wastage '!D:D,Sheet1!J36,'Franchise Wastage '!E:E,Sheet1!K36)</f>
        <v>6</v>
      </c>
      <c r="D36" s="23">
        <f t="shared" si="0"/>
        <v>0</v>
      </c>
      <c r="E36" s="23">
        <f t="shared" si="1"/>
        <v>0</v>
      </c>
      <c r="F36" s="23">
        <f t="shared" si="2"/>
        <v>0</v>
      </c>
      <c r="H36" s="25" t="s">
        <v>2130</v>
      </c>
      <c r="I36" s="1" t="s">
        <v>122</v>
      </c>
      <c r="J36" s="1" t="s">
        <v>125</v>
      </c>
      <c r="K36">
        <v>97</v>
      </c>
      <c r="L36" t="s">
        <v>9</v>
      </c>
      <c r="M36" t="s">
        <v>12</v>
      </c>
      <c r="N36">
        <v>6</v>
      </c>
      <c r="O36" t="s">
        <v>20</v>
      </c>
      <c r="P36">
        <v>2</v>
      </c>
      <c r="Q36" t="s">
        <v>10</v>
      </c>
      <c r="R36">
        <v>0</v>
      </c>
    </row>
    <row r="37" spans="1:18" x14ac:dyDescent="0.25">
      <c r="A37" s="1">
        <f>SUMIFS('Franchise Wastage '!H:H,'Franchise Wastage '!B:B,Sheet1!H37,'Franchise Wastage '!C:C,Sheet1!I37,'Franchise Wastage '!D:D,Sheet1!J37,'Franchise Wastage '!E:E,Sheet1!K37)</f>
        <v>8</v>
      </c>
      <c r="B37" s="1">
        <f>SUMIFS('Franchise Wastage '!F:F,'Franchise Wastage '!B:B,Sheet1!H37,'Franchise Wastage '!C:C,Sheet1!I37,'Franchise Wastage '!D:D,Sheet1!J37,'Franchise Wastage '!E:E,Sheet1!K37)</f>
        <v>1</v>
      </c>
      <c r="D37" s="23">
        <f t="shared" si="0"/>
        <v>0</v>
      </c>
      <c r="E37" s="23">
        <f t="shared" si="1"/>
        <v>0</v>
      </c>
      <c r="F37" s="23">
        <f t="shared" si="2"/>
        <v>0</v>
      </c>
      <c r="H37" s="25" t="s">
        <v>2130</v>
      </c>
      <c r="I37" s="1" t="s">
        <v>122</v>
      </c>
      <c r="J37" s="1" t="s">
        <v>537</v>
      </c>
      <c r="K37">
        <v>65</v>
      </c>
      <c r="L37" t="s">
        <v>9</v>
      </c>
      <c r="M37" t="s">
        <v>12</v>
      </c>
      <c r="N37">
        <v>1</v>
      </c>
      <c r="O37" t="s">
        <v>10</v>
      </c>
      <c r="P37">
        <v>8</v>
      </c>
      <c r="Q37" t="s">
        <v>10</v>
      </c>
      <c r="R37">
        <v>0</v>
      </c>
    </row>
    <row r="38" spans="1:18" x14ac:dyDescent="0.25">
      <c r="A38" s="1">
        <f>SUMIFS('Franchise Wastage '!H:H,'Franchise Wastage '!B:B,Sheet1!H38,'Franchise Wastage '!C:C,Sheet1!I38,'Franchise Wastage '!D:D,Sheet1!J38,'Franchise Wastage '!E:E,Sheet1!K38)</f>
        <v>10.5</v>
      </c>
      <c r="B38" s="1">
        <f>SUMIFS('Franchise Wastage '!F:F,'Franchise Wastage '!B:B,Sheet1!H38,'Franchise Wastage '!C:C,Sheet1!I38,'Franchise Wastage '!D:D,Sheet1!J38,'Franchise Wastage '!E:E,Sheet1!K38)</f>
        <v>0.6</v>
      </c>
      <c r="D38" s="23">
        <f t="shared" si="0"/>
        <v>0</v>
      </c>
      <c r="E38" s="23">
        <f t="shared" si="1"/>
        <v>0</v>
      </c>
      <c r="F38" s="23">
        <f t="shared" si="2"/>
        <v>0</v>
      </c>
      <c r="H38" s="25" t="s">
        <v>2130</v>
      </c>
      <c r="I38" s="1" t="s">
        <v>122</v>
      </c>
      <c r="J38" s="1" t="s">
        <v>537</v>
      </c>
      <c r="K38">
        <v>75</v>
      </c>
      <c r="L38" t="s">
        <v>9</v>
      </c>
      <c r="M38" t="s">
        <v>12</v>
      </c>
      <c r="N38">
        <v>0.6</v>
      </c>
      <c r="O38" t="s">
        <v>10</v>
      </c>
      <c r="P38">
        <v>10.5</v>
      </c>
      <c r="Q38" t="s">
        <v>10</v>
      </c>
      <c r="R38">
        <v>0</v>
      </c>
    </row>
    <row r="39" spans="1:18" x14ac:dyDescent="0.25">
      <c r="A39" s="1">
        <f>SUMIFS('Franchise Wastage '!H:H,'Franchise Wastage '!B:B,Sheet1!H39,'Franchise Wastage '!C:C,Sheet1!I39,'Franchise Wastage '!D:D,Sheet1!J39,'Franchise Wastage '!E:E,Sheet1!K39)</f>
        <v>6.55</v>
      </c>
      <c r="B39" s="1">
        <f>SUMIFS('Franchise Wastage '!F:F,'Franchise Wastage '!B:B,Sheet1!H39,'Franchise Wastage '!C:C,Sheet1!I39,'Franchise Wastage '!D:D,Sheet1!J39,'Franchise Wastage '!E:E,Sheet1!K39)</f>
        <v>1</v>
      </c>
      <c r="D39" s="23">
        <f t="shared" si="0"/>
        <v>0</v>
      </c>
      <c r="E39" s="23">
        <f t="shared" si="1"/>
        <v>0</v>
      </c>
      <c r="F39" s="23">
        <f t="shared" si="2"/>
        <v>0</v>
      </c>
      <c r="H39" s="25" t="s">
        <v>2130</v>
      </c>
      <c r="I39" s="1" t="s">
        <v>122</v>
      </c>
      <c r="J39" s="1" t="s">
        <v>537</v>
      </c>
      <c r="K39">
        <v>80</v>
      </c>
      <c r="L39" t="s">
        <v>9</v>
      </c>
      <c r="M39" t="s">
        <v>12</v>
      </c>
      <c r="N39">
        <v>1</v>
      </c>
      <c r="O39" t="s">
        <v>10</v>
      </c>
      <c r="P39">
        <v>6.55</v>
      </c>
      <c r="Q39" t="s">
        <v>10</v>
      </c>
      <c r="R39">
        <v>0</v>
      </c>
    </row>
    <row r="40" spans="1:18" x14ac:dyDescent="0.25">
      <c r="A40" s="1">
        <f>SUMIFS('Franchise Wastage '!H:H,'Franchise Wastage '!B:B,Sheet1!H40,'Franchise Wastage '!C:C,Sheet1!I40,'Franchise Wastage '!D:D,Sheet1!J40,'Franchise Wastage '!E:E,Sheet1!K40)</f>
        <v>2</v>
      </c>
      <c r="B40" s="1">
        <f>SUMIFS('Franchise Wastage '!F:F,'Franchise Wastage '!B:B,Sheet1!H40,'Franchise Wastage '!C:C,Sheet1!I40,'Franchise Wastage '!D:D,Sheet1!J40,'Franchise Wastage '!E:E,Sheet1!K40)</f>
        <v>6</v>
      </c>
      <c r="D40" s="23">
        <f t="shared" si="0"/>
        <v>0</v>
      </c>
      <c r="E40" s="23">
        <f t="shared" si="1"/>
        <v>0</v>
      </c>
      <c r="F40" s="23">
        <f t="shared" si="2"/>
        <v>0</v>
      </c>
      <c r="H40" s="25" t="s">
        <v>2130</v>
      </c>
      <c r="I40" s="1" t="s">
        <v>122</v>
      </c>
      <c r="J40" s="1" t="s">
        <v>1241</v>
      </c>
      <c r="K40">
        <v>97</v>
      </c>
      <c r="L40" t="s">
        <v>9</v>
      </c>
      <c r="M40" t="s">
        <v>12</v>
      </c>
      <c r="N40">
        <v>6</v>
      </c>
      <c r="O40" t="s">
        <v>20</v>
      </c>
      <c r="P40">
        <v>2</v>
      </c>
      <c r="Q40" t="s">
        <v>10</v>
      </c>
      <c r="R40">
        <v>0</v>
      </c>
    </row>
    <row r="41" spans="1:18" x14ac:dyDescent="0.25">
      <c r="A41" s="1">
        <f>SUMIFS('Franchise Wastage '!H:H,'Franchise Wastage '!B:B,Sheet1!H41,'Franchise Wastage '!C:C,Sheet1!I41,'Franchise Wastage '!D:D,Sheet1!J41,'Franchise Wastage '!E:E,Sheet1!K41)</f>
        <v>10</v>
      </c>
      <c r="B41" s="1">
        <f>SUMIFS('Franchise Wastage '!F:F,'Franchise Wastage '!B:B,Sheet1!H41,'Franchise Wastage '!C:C,Sheet1!I41,'Franchise Wastage '!D:D,Sheet1!J41,'Franchise Wastage '!E:E,Sheet1!K41)</f>
        <v>0.9</v>
      </c>
      <c r="D41" s="23">
        <f t="shared" si="0"/>
        <v>0</v>
      </c>
      <c r="E41" s="23">
        <f t="shared" si="1"/>
        <v>0</v>
      </c>
      <c r="F41" s="23">
        <f t="shared" si="2"/>
        <v>0</v>
      </c>
      <c r="H41" s="25" t="s">
        <v>2131</v>
      </c>
      <c r="I41" s="1" t="s">
        <v>56</v>
      </c>
      <c r="J41" s="1" t="s">
        <v>30</v>
      </c>
      <c r="K41">
        <v>70</v>
      </c>
      <c r="L41" t="s">
        <v>12</v>
      </c>
      <c r="M41" t="s">
        <v>12</v>
      </c>
      <c r="N41">
        <v>0.9</v>
      </c>
      <c r="O41" t="s">
        <v>10</v>
      </c>
      <c r="P41">
        <v>10</v>
      </c>
      <c r="Q41" t="s">
        <v>10</v>
      </c>
      <c r="R41">
        <v>0</v>
      </c>
    </row>
    <row r="42" spans="1:18" x14ac:dyDescent="0.25">
      <c r="A42" s="1">
        <f>SUMIFS('Franchise Wastage '!H:H,'Franchise Wastage '!B:B,Sheet1!H42,'Franchise Wastage '!C:C,Sheet1!I42,'Franchise Wastage '!D:D,Sheet1!J42,'Franchise Wastage '!E:E,Sheet1!K42)</f>
        <v>10</v>
      </c>
      <c r="B42" s="1">
        <f>SUMIFS('Franchise Wastage '!F:F,'Franchise Wastage '!B:B,Sheet1!H42,'Franchise Wastage '!C:C,Sheet1!I42,'Franchise Wastage '!D:D,Sheet1!J42,'Franchise Wastage '!E:E,Sheet1!K42)</f>
        <v>0.9</v>
      </c>
      <c r="D42" s="23">
        <f t="shared" si="0"/>
        <v>0</v>
      </c>
      <c r="E42" s="23">
        <f t="shared" si="1"/>
        <v>0</v>
      </c>
      <c r="F42" s="23">
        <f t="shared" si="2"/>
        <v>0</v>
      </c>
      <c r="H42" s="25" t="s">
        <v>2131</v>
      </c>
      <c r="I42" s="1" t="s">
        <v>56</v>
      </c>
      <c r="J42" s="1" t="s">
        <v>58</v>
      </c>
      <c r="K42">
        <v>70</v>
      </c>
      <c r="L42" t="s">
        <v>12</v>
      </c>
      <c r="M42" t="s">
        <v>12</v>
      </c>
      <c r="N42">
        <v>0.9</v>
      </c>
      <c r="O42" t="s">
        <v>10</v>
      </c>
      <c r="P42">
        <v>10</v>
      </c>
      <c r="Q42" t="s">
        <v>10</v>
      </c>
      <c r="R42">
        <v>0</v>
      </c>
    </row>
    <row r="43" spans="1:18" hidden="1" x14ac:dyDescent="0.25">
      <c r="A43" s="1">
        <f>SUMIFS('Franchise Wastage '!H:H,'Franchise Wastage '!B:B,Sheet1!H43,'Franchise Wastage '!C:C,Sheet1!I43,'Franchise Wastage '!D:D,Sheet1!J43,'Franchise Wastage '!E:E,Sheet1!K43)</f>
        <v>0</v>
      </c>
      <c r="B43" s="1">
        <f>SUMIFS('Franchise Wastage '!F:F,'Franchise Wastage '!B:B,Sheet1!H43,'Franchise Wastage '!C:C,Sheet1!I43,'Franchise Wastage '!D:D,Sheet1!J43,'Franchise Wastage '!E:E,Sheet1!K43)</f>
        <v>0.9</v>
      </c>
      <c r="D43" s="23">
        <f t="shared" si="0"/>
        <v>0</v>
      </c>
      <c r="E43" s="23">
        <f t="shared" si="1"/>
        <v>0</v>
      </c>
      <c r="F43" s="23">
        <f t="shared" si="2"/>
        <v>0</v>
      </c>
      <c r="H43" t="s">
        <v>86</v>
      </c>
      <c r="I43" s="1" t="s">
        <v>87</v>
      </c>
      <c r="J43" s="1" t="s">
        <v>88</v>
      </c>
      <c r="K43">
        <v>100</v>
      </c>
      <c r="L43" t="s">
        <v>9</v>
      </c>
      <c r="M43" t="s">
        <v>9</v>
      </c>
      <c r="N43">
        <v>0.9</v>
      </c>
      <c r="O43" t="s">
        <v>10</v>
      </c>
      <c r="P43">
        <v>0</v>
      </c>
      <c r="Q43" t="s">
        <v>10</v>
      </c>
      <c r="R43">
        <v>0</v>
      </c>
    </row>
    <row r="44" spans="1:18" hidden="1" x14ac:dyDescent="0.25">
      <c r="A44" s="1">
        <f>SUMIFS('Franchise Wastage '!H:H,'Franchise Wastage '!B:B,Sheet1!H44,'Franchise Wastage '!C:C,Sheet1!I44,'Franchise Wastage '!D:D,Sheet1!J44,'Franchise Wastage '!E:E,Sheet1!K44)</f>
        <v>0</v>
      </c>
      <c r="B44" s="1">
        <f>SUMIFS('Franchise Wastage '!F:F,'Franchise Wastage '!B:B,Sheet1!H44,'Franchise Wastage '!C:C,Sheet1!I44,'Franchise Wastage '!D:D,Sheet1!J44,'Franchise Wastage '!E:E,Sheet1!K44)</f>
        <v>0.9</v>
      </c>
      <c r="D44" s="23">
        <f t="shared" si="0"/>
        <v>0</v>
      </c>
      <c r="E44" s="23">
        <f t="shared" si="1"/>
        <v>0</v>
      </c>
      <c r="F44" s="23">
        <f t="shared" si="2"/>
        <v>0</v>
      </c>
      <c r="H44" t="s">
        <v>86</v>
      </c>
      <c r="I44" s="1" t="s">
        <v>87</v>
      </c>
      <c r="J44" s="1" t="s">
        <v>89</v>
      </c>
      <c r="K44">
        <v>100</v>
      </c>
      <c r="L44" t="s">
        <v>9</v>
      </c>
      <c r="M44" t="s">
        <v>9</v>
      </c>
      <c r="N44">
        <v>0.9</v>
      </c>
      <c r="O44" t="s">
        <v>10</v>
      </c>
      <c r="P44">
        <v>0</v>
      </c>
      <c r="Q44" t="s">
        <v>10</v>
      </c>
      <c r="R44">
        <v>0</v>
      </c>
    </row>
    <row r="45" spans="1:18" hidden="1" x14ac:dyDescent="0.25">
      <c r="A45" s="1">
        <f>SUMIFS('Franchise Wastage '!H:H,'Franchise Wastage '!B:B,Sheet1!H45,'Franchise Wastage '!C:C,Sheet1!I45,'Franchise Wastage '!D:D,Sheet1!J45,'Franchise Wastage '!E:E,Sheet1!K45)</f>
        <v>0</v>
      </c>
      <c r="B45" s="1">
        <f>SUMIFS('Franchise Wastage '!F:F,'Franchise Wastage '!B:B,Sheet1!H45,'Franchise Wastage '!C:C,Sheet1!I45,'Franchise Wastage '!D:D,Sheet1!J45,'Franchise Wastage '!E:E,Sheet1!K45)</f>
        <v>0.9</v>
      </c>
      <c r="D45" s="23">
        <f t="shared" si="0"/>
        <v>0</v>
      </c>
      <c r="E45" s="23">
        <f t="shared" si="1"/>
        <v>0</v>
      </c>
      <c r="F45" s="23">
        <f t="shared" si="2"/>
        <v>0</v>
      </c>
      <c r="H45" t="s">
        <v>86</v>
      </c>
      <c r="I45" s="1" t="s">
        <v>87</v>
      </c>
      <c r="J45" s="1" t="s">
        <v>90</v>
      </c>
      <c r="K45">
        <v>100</v>
      </c>
      <c r="L45" t="s">
        <v>9</v>
      </c>
      <c r="M45" t="s">
        <v>9</v>
      </c>
      <c r="N45">
        <v>0.9</v>
      </c>
      <c r="O45" t="s">
        <v>10</v>
      </c>
      <c r="P45">
        <v>0</v>
      </c>
      <c r="Q45" t="s">
        <v>10</v>
      </c>
      <c r="R45">
        <v>0</v>
      </c>
    </row>
    <row r="46" spans="1:18" hidden="1" x14ac:dyDescent="0.25">
      <c r="A46" s="1">
        <f>SUMIFS('Franchise Wastage '!H:H,'Franchise Wastage '!B:B,Sheet1!H46,'Franchise Wastage '!C:C,Sheet1!I46,'Franchise Wastage '!D:D,Sheet1!J46,'Franchise Wastage '!E:E,Sheet1!K46)</f>
        <v>0</v>
      </c>
      <c r="B46" s="1">
        <f>SUMIFS('Franchise Wastage '!F:F,'Franchise Wastage '!B:B,Sheet1!H46,'Franchise Wastage '!C:C,Sheet1!I46,'Franchise Wastage '!D:D,Sheet1!J46,'Franchise Wastage '!E:E,Sheet1!K46)</f>
        <v>0.9</v>
      </c>
      <c r="D46" s="23">
        <f t="shared" si="0"/>
        <v>0</v>
      </c>
      <c r="E46" s="23">
        <f t="shared" si="1"/>
        <v>0</v>
      </c>
      <c r="F46" s="23">
        <f t="shared" si="2"/>
        <v>0</v>
      </c>
      <c r="H46" t="s">
        <v>86</v>
      </c>
      <c r="I46" s="1" t="s">
        <v>87</v>
      </c>
      <c r="J46" s="1" t="s">
        <v>91</v>
      </c>
      <c r="K46">
        <v>100</v>
      </c>
      <c r="L46" t="s">
        <v>9</v>
      </c>
      <c r="M46" t="s">
        <v>9</v>
      </c>
      <c r="N46">
        <v>0.9</v>
      </c>
      <c r="O46" t="s">
        <v>10</v>
      </c>
      <c r="P46">
        <v>0</v>
      </c>
      <c r="Q46" t="s">
        <v>10</v>
      </c>
      <c r="R46">
        <v>0</v>
      </c>
    </row>
    <row r="47" spans="1:18" hidden="1" x14ac:dyDescent="0.25">
      <c r="A47" s="1">
        <f>SUMIFS('Franchise Wastage '!H:H,'Franchise Wastage '!B:B,Sheet1!H47,'Franchise Wastage '!C:C,Sheet1!I47,'Franchise Wastage '!D:D,Sheet1!J47,'Franchise Wastage '!E:E,Sheet1!K47)</f>
        <v>0</v>
      </c>
      <c r="B47" s="1">
        <f>SUMIFS('Franchise Wastage '!F:F,'Franchise Wastage '!B:B,Sheet1!H47,'Franchise Wastage '!C:C,Sheet1!I47,'Franchise Wastage '!D:D,Sheet1!J47,'Franchise Wastage '!E:E,Sheet1!K47)</f>
        <v>0.9</v>
      </c>
      <c r="D47" s="23">
        <f t="shared" si="0"/>
        <v>0</v>
      </c>
      <c r="E47" s="23">
        <f t="shared" si="1"/>
        <v>0</v>
      </c>
      <c r="F47" s="23">
        <f t="shared" si="2"/>
        <v>0</v>
      </c>
      <c r="H47" t="s">
        <v>86</v>
      </c>
      <c r="I47" s="1" t="s">
        <v>87</v>
      </c>
      <c r="J47" s="1" t="s">
        <v>92</v>
      </c>
      <c r="K47">
        <v>100</v>
      </c>
      <c r="L47" t="s">
        <v>9</v>
      </c>
      <c r="M47" t="s">
        <v>9</v>
      </c>
      <c r="N47">
        <v>0.9</v>
      </c>
      <c r="O47" t="s">
        <v>10</v>
      </c>
      <c r="P47">
        <v>0</v>
      </c>
      <c r="Q47" t="s">
        <v>10</v>
      </c>
      <c r="R47">
        <v>0</v>
      </c>
    </row>
    <row r="48" spans="1:18" hidden="1" x14ac:dyDescent="0.25">
      <c r="A48" s="1">
        <f>SUMIFS('Franchise Wastage '!H:H,'Franchise Wastage '!B:B,Sheet1!H48,'Franchise Wastage '!C:C,Sheet1!I48,'Franchise Wastage '!D:D,Sheet1!J48,'Franchise Wastage '!E:E,Sheet1!K48)</f>
        <v>0</v>
      </c>
      <c r="B48" s="1">
        <f>SUMIFS('Franchise Wastage '!F:F,'Franchise Wastage '!B:B,Sheet1!H48,'Franchise Wastage '!C:C,Sheet1!I48,'Franchise Wastage '!D:D,Sheet1!J48,'Franchise Wastage '!E:E,Sheet1!K48)</f>
        <v>1.3</v>
      </c>
      <c r="D48" s="23">
        <f t="shared" si="0"/>
        <v>0</v>
      </c>
      <c r="E48" s="23">
        <f t="shared" si="1"/>
        <v>0</v>
      </c>
      <c r="F48" s="23">
        <f t="shared" si="2"/>
        <v>0</v>
      </c>
      <c r="H48" t="s">
        <v>86</v>
      </c>
      <c r="I48" s="1" t="s">
        <v>87</v>
      </c>
      <c r="J48" s="1" t="s">
        <v>93</v>
      </c>
      <c r="K48">
        <v>100</v>
      </c>
      <c r="L48" t="s">
        <v>9</v>
      </c>
      <c r="M48" t="s">
        <v>9</v>
      </c>
      <c r="N48">
        <v>1.3</v>
      </c>
      <c r="O48" t="s">
        <v>10</v>
      </c>
      <c r="P48">
        <v>0</v>
      </c>
      <c r="Q48" t="s">
        <v>10</v>
      </c>
      <c r="R48">
        <v>0</v>
      </c>
    </row>
    <row r="49" spans="1:18" hidden="1" x14ac:dyDescent="0.25">
      <c r="A49" s="1">
        <f>SUMIFS('Franchise Wastage '!H:H,'Franchise Wastage '!B:B,Sheet1!H49,'Franchise Wastage '!C:C,Sheet1!I49,'Franchise Wastage '!D:D,Sheet1!J49,'Franchise Wastage '!E:E,Sheet1!K49)</f>
        <v>0</v>
      </c>
      <c r="B49" s="1">
        <f>SUMIFS('Franchise Wastage '!F:F,'Franchise Wastage '!B:B,Sheet1!H49,'Franchise Wastage '!C:C,Sheet1!I49,'Franchise Wastage '!D:D,Sheet1!J49,'Franchise Wastage '!E:E,Sheet1!K49)</f>
        <v>35</v>
      </c>
      <c r="D49" s="23">
        <f t="shared" si="0"/>
        <v>0</v>
      </c>
      <c r="E49" s="23">
        <f t="shared" si="1"/>
        <v>0</v>
      </c>
      <c r="F49" s="23">
        <f t="shared" si="2"/>
        <v>0</v>
      </c>
      <c r="H49" t="s">
        <v>86</v>
      </c>
      <c r="I49" s="1" t="s">
        <v>87</v>
      </c>
      <c r="J49" s="1" t="s">
        <v>94</v>
      </c>
      <c r="K49">
        <v>100</v>
      </c>
      <c r="L49" t="s">
        <v>9</v>
      </c>
      <c r="M49" t="s">
        <v>9</v>
      </c>
      <c r="N49">
        <v>35</v>
      </c>
      <c r="O49" t="s">
        <v>20</v>
      </c>
      <c r="P49">
        <v>0</v>
      </c>
      <c r="Q49" t="s">
        <v>10</v>
      </c>
      <c r="R49">
        <v>0</v>
      </c>
    </row>
    <row r="50" spans="1:18" hidden="1" x14ac:dyDescent="0.25">
      <c r="A50" s="1">
        <f>SUMIFS('Franchise Wastage '!H:H,'Franchise Wastage '!B:B,Sheet1!H50,'Franchise Wastage '!C:C,Sheet1!I50,'Franchise Wastage '!D:D,Sheet1!J50,'Franchise Wastage '!E:E,Sheet1!K50)</f>
        <v>0</v>
      </c>
      <c r="B50" s="1">
        <f>SUMIFS('Franchise Wastage '!F:F,'Franchise Wastage '!B:B,Sheet1!H50,'Franchise Wastage '!C:C,Sheet1!I50,'Franchise Wastage '!D:D,Sheet1!J50,'Franchise Wastage '!E:E,Sheet1!K50)</f>
        <v>0.9</v>
      </c>
      <c r="D50" s="23">
        <f t="shared" si="0"/>
        <v>0</v>
      </c>
      <c r="E50" s="23">
        <f t="shared" si="1"/>
        <v>0</v>
      </c>
      <c r="F50" s="23">
        <f t="shared" si="2"/>
        <v>0</v>
      </c>
      <c r="H50" t="s">
        <v>86</v>
      </c>
      <c r="I50" s="1" t="s">
        <v>87</v>
      </c>
      <c r="J50" s="1" t="s">
        <v>24</v>
      </c>
      <c r="K50">
        <v>100</v>
      </c>
      <c r="L50" t="s">
        <v>9</v>
      </c>
      <c r="M50" t="s">
        <v>9</v>
      </c>
      <c r="N50">
        <v>0.9</v>
      </c>
      <c r="O50" t="s">
        <v>10</v>
      </c>
      <c r="P50">
        <v>0</v>
      </c>
      <c r="Q50" t="s">
        <v>10</v>
      </c>
      <c r="R50">
        <v>0</v>
      </c>
    </row>
    <row r="51" spans="1:18" hidden="1" x14ac:dyDescent="0.25">
      <c r="A51" s="1">
        <f>SUMIFS('Franchise Wastage '!H:H,'Franchise Wastage '!B:B,Sheet1!H51,'Franchise Wastage '!C:C,Sheet1!I51,'Franchise Wastage '!D:D,Sheet1!J51,'Franchise Wastage '!E:E,Sheet1!K51)</f>
        <v>0</v>
      </c>
      <c r="B51" s="1">
        <f>SUMIFS('Franchise Wastage '!F:F,'Franchise Wastage '!B:B,Sheet1!H51,'Franchise Wastage '!C:C,Sheet1!I51,'Franchise Wastage '!D:D,Sheet1!J51,'Franchise Wastage '!E:E,Sheet1!K51)</f>
        <v>3.5</v>
      </c>
      <c r="D51" s="23">
        <f t="shared" si="0"/>
        <v>0</v>
      </c>
      <c r="E51" s="23">
        <f t="shared" si="1"/>
        <v>0</v>
      </c>
      <c r="F51" s="23">
        <f t="shared" si="2"/>
        <v>0</v>
      </c>
      <c r="H51" t="s">
        <v>86</v>
      </c>
      <c r="I51" s="1" t="s">
        <v>87</v>
      </c>
      <c r="J51" s="1" t="s">
        <v>95</v>
      </c>
      <c r="K51">
        <v>100</v>
      </c>
      <c r="L51" t="s">
        <v>9</v>
      </c>
      <c r="M51" t="s">
        <v>9</v>
      </c>
      <c r="N51">
        <v>3.5</v>
      </c>
      <c r="O51" t="s">
        <v>10</v>
      </c>
      <c r="P51">
        <v>0</v>
      </c>
      <c r="Q51" t="s">
        <v>10</v>
      </c>
      <c r="R51">
        <v>0</v>
      </c>
    </row>
    <row r="52" spans="1:18" hidden="1" x14ac:dyDescent="0.25">
      <c r="A52" s="1">
        <f>SUMIFS('Franchise Wastage '!H:H,'Franchise Wastage '!B:B,Sheet1!H52,'Franchise Wastage '!C:C,Sheet1!I52,'Franchise Wastage '!D:D,Sheet1!J52,'Franchise Wastage '!E:E,Sheet1!K52)</f>
        <v>0</v>
      </c>
      <c r="B52" s="1">
        <f>SUMIFS('Franchise Wastage '!F:F,'Franchise Wastage '!B:B,Sheet1!H52,'Franchise Wastage '!C:C,Sheet1!I52,'Franchise Wastage '!D:D,Sheet1!J52,'Franchise Wastage '!E:E,Sheet1!K52)</f>
        <v>3.5</v>
      </c>
      <c r="D52" s="23">
        <f t="shared" si="0"/>
        <v>0</v>
      </c>
      <c r="E52" s="23">
        <f t="shared" si="1"/>
        <v>0</v>
      </c>
      <c r="F52" s="23">
        <f t="shared" si="2"/>
        <v>0</v>
      </c>
      <c r="H52" t="s">
        <v>86</v>
      </c>
      <c r="I52" s="1" t="s">
        <v>87</v>
      </c>
      <c r="J52" s="1" t="s">
        <v>96</v>
      </c>
      <c r="K52">
        <v>100</v>
      </c>
      <c r="L52" t="s">
        <v>9</v>
      </c>
      <c r="M52" t="s">
        <v>9</v>
      </c>
      <c r="N52">
        <v>3.5</v>
      </c>
      <c r="O52" t="s">
        <v>10</v>
      </c>
      <c r="P52">
        <v>0</v>
      </c>
      <c r="Q52" t="s">
        <v>10</v>
      </c>
      <c r="R52">
        <v>0</v>
      </c>
    </row>
    <row r="53" spans="1:18" hidden="1" x14ac:dyDescent="0.25">
      <c r="A53" s="1">
        <f>SUMIFS('Franchise Wastage '!H:H,'Franchise Wastage '!B:B,Sheet1!H53,'Franchise Wastage '!C:C,Sheet1!I53,'Franchise Wastage '!D:D,Sheet1!J53,'Franchise Wastage '!E:E,Sheet1!K53)</f>
        <v>0</v>
      </c>
      <c r="B53" s="1">
        <f>SUMIFS('Franchise Wastage '!F:F,'Franchise Wastage '!B:B,Sheet1!H53,'Franchise Wastage '!C:C,Sheet1!I53,'Franchise Wastage '!D:D,Sheet1!J53,'Franchise Wastage '!E:E,Sheet1!K53)</f>
        <v>2.5</v>
      </c>
      <c r="D53" s="23">
        <f t="shared" si="0"/>
        <v>0</v>
      </c>
      <c r="E53" s="23">
        <f t="shared" si="1"/>
        <v>0</v>
      </c>
      <c r="F53" s="23">
        <f t="shared" si="2"/>
        <v>0</v>
      </c>
      <c r="H53" t="s">
        <v>86</v>
      </c>
      <c r="I53" s="1" t="s">
        <v>87</v>
      </c>
      <c r="J53" s="1" t="s">
        <v>97</v>
      </c>
      <c r="K53">
        <v>100</v>
      </c>
      <c r="L53" t="s">
        <v>9</v>
      </c>
      <c r="M53" t="s">
        <v>9</v>
      </c>
      <c r="N53">
        <v>2.5</v>
      </c>
      <c r="O53" t="s">
        <v>10</v>
      </c>
      <c r="P53">
        <v>0</v>
      </c>
      <c r="Q53" t="s">
        <v>10</v>
      </c>
      <c r="R53">
        <v>0</v>
      </c>
    </row>
    <row r="54" spans="1:18" hidden="1" x14ac:dyDescent="0.25">
      <c r="A54" s="1">
        <f>SUMIFS('Franchise Wastage '!H:H,'Franchise Wastage '!B:B,Sheet1!H54,'Franchise Wastage '!C:C,Sheet1!I54,'Franchise Wastage '!D:D,Sheet1!J54,'Franchise Wastage '!E:E,Sheet1!K54)</f>
        <v>0</v>
      </c>
      <c r="B54" s="1">
        <f>SUMIFS('Franchise Wastage '!F:F,'Franchise Wastage '!B:B,Sheet1!H54,'Franchise Wastage '!C:C,Sheet1!I54,'Franchise Wastage '!D:D,Sheet1!J54,'Franchise Wastage '!E:E,Sheet1!K54)</f>
        <v>2.5</v>
      </c>
      <c r="D54" s="23">
        <f t="shared" si="0"/>
        <v>0</v>
      </c>
      <c r="E54" s="23">
        <f t="shared" si="1"/>
        <v>0</v>
      </c>
      <c r="F54" s="23">
        <f t="shared" si="2"/>
        <v>0</v>
      </c>
      <c r="H54" t="s">
        <v>86</v>
      </c>
      <c r="I54" s="1" t="s">
        <v>87</v>
      </c>
      <c r="J54" s="1" t="s">
        <v>98</v>
      </c>
      <c r="K54">
        <v>100</v>
      </c>
      <c r="L54" t="s">
        <v>9</v>
      </c>
      <c r="M54" t="s">
        <v>9</v>
      </c>
      <c r="N54">
        <v>2.5</v>
      </c>
      <c r="O54" t="s">
        <v>10</v>
      </c>
      <c r="P54">
        <v>0</v>
      </c>
      <c r="Q54" t="s">
        <v>10</v>
      </c>
      <c r="R54">
        <v>0</v>
      </c>
    </row>
    <row r="55" spans="1:18" hidden="1" x14ac:dyDescent="0.25">
      <c r="A55" s="1">
        <f>SUMIFS('Franchise Wastage '!H:H,'Franchise Wastage '!B:B,Sheet1!H55,'Franchise Wastage '!C:C,Sheet1!I55,'Franchise Wastage '!D:D,Sheet1!J55,'Franchise Wastage '!E:E,Sheet1!K55)</f>
        <v>0</v>
      </c>
      <c r="B55" s="1">
        <f>SUMIFS('Franchise Wastage '!F:F,'Franchise Wastage '!B:B,Sheet1!H55,'Franchise Wastage '!C:C,Sheet1!I55,'Franchise Wastage '!D:D,Sheet1!J55,'Franchise Wastage '!E:E,Sheet1!K55)</f>
        <v>2.5</v>
      </c>
      <c r="D55" s="23">
        <f t="shared" si="0"/>
        <v>0</v>
      </c>
      <c r="E55" s="23">
        <f t="shared" si="1"/>
        <v>0</v>
      </c>
      <c r="F55" s="23">
        <f t="shared" si="2"/>
        <v>0</v>
      </c>
      <c r="H55" t="s">
        <v>86</v>
      </c>
      <c r="I55" s="1" t="s">
        <v>87</v>
      </c>
      <c r="J55" s="1" t="s">
        <v>99</v>
      </c>
      <c r="K55">
        <v>100</v>
      </c>
      <c r="L55" t="s">
        <v>9</v>
      </c>
      <c r="M55" t="s">
        <v>9</v>
      </c>
      <c r="N55">
        <v>2.5</v>
      </c>
      <c r="O55" t="s">
        <v>10</v>
      </c>
      <c r="P55">
        <v>0</v>
      </c>
      <c r="Q55" t="s">
        <v>10</v>
      </c>
      <c r="R55">
        <v>0</v>
      </c>
    </row>
    <row r="56" spans="1:18" hidden="1" x14ac:dyDescent="0.25">
      <c r="A56" s="1">
        <f>SUMIFS('Franchise Wastage '!H:H,'Franchise Wastage '!B:B,Sheet1!H56,'Franchise Wastage '!C:C,Sheet1!I56,'Franchise Wastage '!D:D,Sheet1!J56,'Franchise Wastage '!E:E,Sheet1!K56)</f>
        <v>0</v>
      </c>
      <c r="B56" s="1">
        <f>SUMIFS('Franchise Wastage '!F:F,'Franchise Wastage '!B:B,Sheet1!H56,'Franchise Wastage '!C:C,Sheet1!I56,'Franchise Wastage '!D:D,Sheet1!J56,'Franchise Wastage '!E:E,Sheet1!K56)</f>
        <v>0.9</v>
      </c>
      <c r="D56" s="23">
        <f t="shared" si="0"/>
        <v>0</v>
      </c>
      <c r="E56" s="23">
        <f t="shared" si="1"/>
        <v>0</v>
      </c>
      <c r="F56" s="23">
        <f t="shared" si="2"/>
        <v>0</v>
      </c>
      <c r="H56" t="s">
        <v>86</v>
      </c>
      <c r="I56" s="1" t="s">
        <v>87</v>
      </c>
      <c r="J56" s="1" t="s">
        <v>100</v>
      </c>
      <c r="K56">
        <v>100</v>
      </c>
      <c r="L56" t="s">
        <v>9</v>
      </c>
      <c r="M56" t="s">
        <v>9</v>
      </c>
      <c r="N56">
        <v>0.9</v>
      </c>
      <c r="O56" t="s">
        <v>10</v>
      </c>
      <c r="P56">
        <v>0</v>
      </c>
      <c r="Q56" t="s">
        <v>10</v>
      </c>
      <c r="R56">
        <v>0</v>
      </c>
    </row>
    <row r="57" spans="1:18" hidden="1" x14ac:dyDescent="0.25">
      <c r="A57" s="1">
        <f>SUMIFS('Franchise Wastage '!H:H,'Franchise Wastage '!B:B,Sheet1!H57,'Franchise Wastage '!C:C,Sheet1!I57,'Franchise Wastage '!D:D,Sheet1!J57,'Franchise Wastage '!E:E,Sheet1!K57)</f>
        <v>0</v>
      </c>
      <c r="B57" s="1">
        <f>SUMIFS('Franchise Wastage '!F:F,'Franchise Wastage '!B:B,Sheet1!H57,'Franchise Wastage '!C:C,Sheet1!I57,'Franchise Wastage '!D:D,Sheet1!J57,'Franchise Wastage '!E:E,Sheet1!K57)</f>
        <v>0.9</v>
      </c>
      <c r="D57" s="23">
        <f t="shared" si="0"/>
        <v>0</v>
      </c>
      <c r="E57" s="23">
        <f t="shared" si="1"/>
        <v>0</v>
      </c>
      <c r="F57" s="23">
        <f t="shared" si="2"/>
        <v>0</v>
      </c>
      <c r="H57" t="s">
        <v>86</v>
      </c>
      <c r="I57" s="1" t="s">
        <v>87</v>
      </c>
      <c r="J57" s="1" t="s">
        <v>101</v>
      </c>
      <c r="K57">
        <v>100</v>
      </c>
      <c r="L57" t="s">
        <v>9</v>
      </c>
      <c r="M57" t="s">
        <v>9</v>
      </c>
      <c r="N57">
        <v>0.9</v>
      </c>
      <c r="O57" t="s">
        <v>10</v>
      </c>
      <c r="P57">
        <v>0</v>
      </c>
      <c r="Q57" t="s">
        <v>10</v>
      </c>
      <c r="R57">
        <v>0</v>
      </c>
    </row>
    <row r="58" spans="1:18" hidden="1" x14ac:dyDescent="0.25">
      <c r="A58" s="1">
        <f>SUMIFS('Franchise Wastage '!H:H,'Franchise Wastage '!B:B,Sheet1!H58,'Franchise Wastage '!C:C,Sheet1!I58,'Franchise Wastage '!D:D,Sheet1!J58,'Franchise Wastage '!E:E,Sheet1!K58)</f>
        <v>0</v>
      </c>
      <c r="B58" s="1">
        <f>SUMIFS('Franchise Wastage '!F:F,'Franchise Wastage '!B:B,Sheet1!H58,'Franchise Wastage '!C:C,Sheet1!I58,'Franchise Wastage '!D:D,Sheet1!J58,'Franchise Wastage '!E:E,Sheet1!K58)</f>
        <v>0.9</v>
      </c>
      <c r="D58" s="23">
        <f t="shared" si="0"/>
        <v>0</v>
      </c>
      <c r="E58" s="23">
        <f t="shared" si="1"/>
        <v>0</v>
      </c>
      <c r="F58" s="23">
        <f t="shared" si="2"/>
        <v>0</v>
      </c>
      <c r="H58" t="s">
        <v>86</v>
      </c>
      <c r="I58" s="1" t="s">
        <v>87</v>
      </c>
      <c r="J58" s="1" t="s">
        <v>102</v>
      </c>
      <c r="K58">
        <v>100</v>
      </c>
      <c r="L58" t="s">
        <v>9</v>
      </c>
      <c r="M58" t="s">
        <v>9</v>
      </c>
      <c r="N58">
        <v>0.9</v>
      </c>
      <c r="O58" t="s">
        <v>10</v>
      </c>
      <c r="P58">
        <v>0</v>
      </c>
      <c r="Q58" t="s">
        <v>10</v>
      </c>
      <c r="R58">
        <v>0</v>
      </c>
    </row>
    <row r="59" spans="1:18" hidden="1" x14ac:dyDescent="0.25">
      <c r="A59" s="1">
        <f>SUMIFS('Franchise Wastage '!H:H,'Franchise Wastage '!B:B,Sheet1!H59,'Franchise Wastage '!C:C,Sheet1!I59,'Franchise Wastage '!D:D,Sheet1!J59,'Franchise Wastage '!E:E,Sheet1!K59)</f>
        <v>0</v>
      </c>
      <c r="B59" s="1">
        <f>SUMIFS('Franchise Wastage '!F:F,'Franchise Wastage '!B:B,Sheet1!H59,'Franchise Wastage '!C:C,Sheet1!I59,'Franchise Wastage '!D:D,Sheet1!J59,'Franchise Wastage '!E:E,Sheet1!K59)</f>
        <v>0.9</v>
      </c>
      <c r="D59" s="23">
        <f t="shared" si="0"/>
        <v>0</v>
      </c>
      <c r="E59" s="23">
        <f t="shared" si="1"/>
        <v>0</v>
      </c>
      <c r="F59" s="23">
        <f t="shared" si="2"/>
        <v>0</v>
      </c>
      <c r="H59" t="s">
        <v>86</v>
      </c>
      <c r="I59" s="1" t="s">
        <v>87</v>
      </c>
      <c r="J59" s="1" t="s">
        <v>103</v>
      </c>
      <c r="K59">
        <v>100</v>
      </c>
      <c r="L59" t="s">
        <v>9</v>
      </c>
      <c r="M59" t="s">
        <v>9</v>
      </c>
      <c r="N59">
        <v>0.9</v>
      </c>
      <c r="O59" t="s">
        <v>10</v>
      </c>
      <c r="P59">
        <v>0</v>
      </c>
      <c r="Q59" t="s">
        <v>10</v>
      </c>
      <c r="R59">
        <v>0</v>
      </c>
    </row>
    <row r="60" spans="1:18" hidden="1" x14ac:dyDescent="0.25">
      <c r="A60" s="1">
        <f>SUMIFS('Franchise Wastage '!H:H,'Franchise Wastage '!B:B,Sheet1!H60,'Franchise Wastage '!C:C,Sheet1!I60,'Franchise Wastage '!D:D,Sheet1!J60,'Franchise Wastage '!E:E,Sheet1!K60)</f>
        <v>0</v>
      </c>
      <c r="B60" s="1">
        <f>SUMIFS('Franchise Wastage '!F:F,'Franchise Wastage '!B:B,Sheet1!H60,'Franchise Wastage '!C:C,Sheet1!I60,'Franchise Wastage '!D:D,Sheet1!J60,'Franchise Wastage '!E:E,Sheet1!K60)</f>
        <v>0.9</v>
      </c>
      <c r="D60" s="23">
        <f t="shared" si="0"/>
        <v>0</v>
      </c>
      <c r="E60" s="23">
        <f t="shared" si="1"/>
        <v>0</v>
      </c>
      <c r="F60" s="23">
        <f t="shared" si="2"/>
        <v>0</v>
      </c>
      <c r="H60" t="s">
        <v>86</v>
      </c>
      <c r="I60" s="1" t="s">
        <v>87</v>
      </c>
      <c r="J60" s="1" t="s">
        <v>104</v>
      </c>
      <c r="K60">
        <v>100</v>
      </c>
      <c r="L60" t="s">
        <v>9</v>
      </c>
      <c r="M60" t="s">
        <v>9</v>
      </c>
      <c r="N60">
        <v>0.9</v>
      </c>
      <c r="O60" t="s">
        <v>10</v>
      </c>
      <c r="P60">
        <v>0</v>
      </c>
      <c r="Q60" t="s">
        <v>10</v>
      </c>
      <c r="R60">
        <v>0</v>
      </c>
    </row>
    <row r="61" spans="1:18" hidden="1" x14ac:dyDescent="0.25">
      <c r="A61" s="1">
        <f>SUMIFS('Franchise Wastage '!H:H,'Franchise Wastage '!B:B,Sheet1!H61,'Franchise Wastage '!C:C,Sheet1!I61,'Franchise Wastage '!D:D,Sheet1!J61,'Franchise Wastage '!E:E,Sheet1!K61)</f>
        <v>0</v>
      </c>
      <c r="B61" s="1">
        <f>SUMIFS('Franchise Wastage '!F:F,'Franchise Wastage '!B:B,Sheet1!H61,'Franchise Wastage '!C:C,Sheet1!I61,'Franchise Wastage '!D:D,Sheet1!J61,'Franchise Wastage '!E:E,Sheet1!K61)</f>
        <v>0.9</v>
      </c>
      <c r="D61" s="23">
        <f t="shared" si="0"/>
        <v>0</v>
      </c>
      <c r="E61" s="23">
        <f t="shared" si="1"/>
        <v>0</v>
      </c>
      <c r="F61" s="23">
        <f t="shared" si="2"/>
        <v>0</v>
      </c>
      <c r="H61" t="s">
        <v>86</v>
      </c>
      <c r="I61" s="1" t="s">
        <v>87</v>
      </c>
      <c r="J61" s="1" t="s">
        <v>105</v>
      </c>
      <c r="K61">
        <v>100</v>
      </c>
      <c r="L61" t="s">
        <v>9</v>
      </c>
      <c r="M61" t="s">
        <v>9</v>
      </c>
      <c r="N61">
        <v>0.9</v>
      </c>
      <c r="O61" t="s">
        <v>10</v>
      </c>
      <c r="P61">
        <v>0</v>
      </c>
      <c r="Q61" t="s">
        <v>10</v>
      </c>
      <c r="R61">
        <v>0</v>
      </c>
    </row>
    <row r="62" spans="1:18" hidden="1" x14ac:dyDescent="0.25">
      <c r="A62" s="1">
        <f>SUMIFS('Franchise Wastage '!H:H,'Franchise Wastage '!B:B,Sheet1!H62,'Franchise Wastage '!C:C,Sheet1!I62,'Franchise Wastage '!D:D,Sheet1!J62,'Franchise Wastage '!E:E,Sheet1!K62)</f>
        <v>0</v>
      </c>
      <c r="B62" s="1">
        <f>SUMIFS('Franchise Wastage '!F:F,'Franchise Wastage '!B:B,Sheet1!H62,'Franchise Wastage '!C:C,Sheet1!I62,'Franchise Wastage '!D:D,Sheet1!J62,'Franchise Wastage '!E:E,Sheet1!K62)</f>
        <v>2.5</v>
      </c>
      <c r="D62" s="23">
        <f t="shared" si="0"/>
        <v>0</v>
      </c>
      <c r="E62" s="23">
        <f t="shared" si="1"/>
        <v>0</v>
      </c>
      <c r="F62" s="23">
        <f t="shared" si="2"/>
        <v>0</v>
      </c>
      <c r="H62" t="s">
        <v>86</v>
      </c>
      <c r="I62" s="1" t="s">
        <v>87</v>
      </c>
      <c r="J62" s="1" t="s">
        <v>106</v>
      </c>
      <c r="K62">
        <v>100</v>
      </c>
      <c r="L62" t="s">
        <v>9</v>
      </c>
      <c r="M62" t="s">
        <v>9</v>
      </c>
      <c r="N62">
        <v>2.5</v>
      </c>
      <c r="O62" t="s">
        <v>10</v>
      </c>
      <c r="P62">
        <v>0</v>
      </c>
      <c r="Q62" t="s">
        <v>10</v>
      </c>
      <c r="R62">
        <v>0</v>
      </c>
    </row>
    <row r="63" spans="1:18" hidden="1" x14ac:dyDescent="0.25">
      <c r="A63" s="1">
        <f>SUMIFS('Franchise Wastage '!H:H,'Franchise Wastage '!B:B,Sheet1!H63,'Franchise Wastage '!C:C,Sheet1!I63,'Franchise Wastage '!D:D,Sheet1!J63,'Franchise Wastage '!E:E,Sheet1!K63)</f>
        <v>0</v>
      </c>
      <c r="B63" s="1">
        <f>SUMIFS('Franchise Wastage '!F:F,'Franchise Wastage '!B:B,Sheet1!H63,'Franchise Wastage '!C:C,Sheet1!I63,'Franchise Wastage '!D:D,Sheet1!J63,'Franchise Wastage '!E:E,Sheet1!K63)</f>
        <v>3.5</v>
      </c>
      <c r="D63" s="23">
        <f t="shared" si="0"/>
        <v>0</v>
      </c>
      <c r="E63" s="23">
        <f t="shared" si="1"/>
        <v>0</v>
      </c>
      <c r="F63" s="23">
        <f t="shared" si="2"/>
        <v>0</v>
      </c>
      <c r="H63" t="s">
        <v>86</v>
      </c>
      <c r="I63" s="1" t="s">
        <v>87</v>
      </c>
      <c r="J63" s="1" t="s">
        <v>107</v>
      </c>
      <c r="K63">
        <v>100</v>
      </c>
      <c r="L63" t="s">
        <v>9</v>
      </c>
      <c r="M63" t="s">
        <v>9</v>
      </c>
      <c r="N63">
        <v>3.5</v>
      </c>
      <c r="O63" t="s">
        <v>10</v>
      </c>
      <c r="P63">
        <v>0</v>
      </c>
      <c r="Q63" t="s">
        <v>10</v>
      </c>
      <c r="R63">
        <v>0</v>
      </c>
    </row>
    <row r="64" spans="1:18" hidden="1" x14ac:dyDescent="0.25">
      <c r="A64" s="1">
        <f>SUMIFS('Franchise Wastage '!H:H,'Franchise Wastage '!B:B,Sheet1!H64,'Franchise Wastage '!C:C,Sheet1!I64,'Franchise Wastage '!D:D,Sheet1!J64,'Franchise Wastage '!E:E,Sheet1!K64)</f>
        <v>0</v>
      </c>
      <c r="B64" s="1">
        <f>SUMIFS('Franchise Wastage '!F:F,'Franchise Wastage '!B:B,Sheet1!H64,'Franchise Wastage '!C:C,Sheet1!I64,'Franchise Wastage '!D:D,Sheet1!J64,'Franchise Wastage '!E:E,Sheet1!K64)</f>
        <v>0.9</v>
      </c>
      <c r="D64" s="23">
        <f t="shared" si="0"/>
        <v>0</v>
      </c>
      <c r="E64" s="23">
        <f t="shared" si="1"/>
        <v>0</v>
      </c>
      <c r="F64" s="23">
        <f t="shared" si="2"/>
        <v>0</v>
      </c>
      <c r="H64" t="s">
        <v>86</v>
      </c>
      <c r="I64" s="1" t="s">
        <v>87</v>
      </c>
      <c r="J64" s="1" t="s">
        <v>108</v>
      </c>
      <c r="K64">
        <v>100</v>
      </c>
      <c r="L64" t="s">
        <v>9</v>
      </c>
      <c r="M64" t="s">
        <v>9</v>
      </c>
      <c r="N64">
        <v>0.9</v>
      </c>
      <c r="O64" t="s">
        <v>10</v>
      </c>
      <c r="P64">
        <v>0</v>
      </c>
      <c r="Q64" t="s">
        <v>10</v>
      </c>
      <c r="R64">
        <v>0</v>
      </c>
    </row>
    <row r="65" spans="1:18" hidden="1" x14ac:dyDescent="0.25">
      <c r="A65" s="1">
        <f>SUMIFS('Franchise Wastage '!H:H,'Franchise Wastage '!B:B,Sheet1!H65,'Franchise Wastage '!C:C,Sheet1!I65,'Franchise Wastage '!D:D,Sheet1!J65,'Franchise Wastage '!E:E,Sheet1!K65)</f>
        <v>0</v>
      </c>
      <c r="B65" s="1">
        <f>SUMIFS('Franchise Wastage '!F:F,'Franchise Wastage '!B:B,Sheet1!H65,'Franchise Wastage '!C:C,Sheet1!I65,'Franchise Wastage '!D:D,Sheet1!J65,'Franchise Wastage '!E:E,Sheet1!K65)</f>
        <v>1.3</v>
      </c>
      <c r="D65" s="23">
        <f t="shared" si="0"/>
        <v>0</v>
      </c>
      <c r="E65" s="23">
        <f t="shared" si="1"/>
        <v>0</v>
      </c>
      <c r="F65" s="23">
        <f t="shared" si="2"/>
        <v>0</v>
      </c>
      <c r="H65" t="s">
        <v>86</v>
      </c>
      <c r="I65" s="1" t="s">
        <v>87</v>
      </c>
      <c r="J65" s="1" t="s">
        <v>109</v>
      </c>
      <c r="K65">
        <v>100</v>
      </c>
      <c r="L65" t="s">
        <v>9</v>
      </c>
      <c r="M65" t="s">
        <v>9</v>
      </c>
      <c r="N65">
        <v>1.3</v>
      </c>
      <c r="O65" t="s">
        <v>10</v>
      </c>
      <c r="P65">
        <v>0</v>
      </c>
      <c r="Q65" t="s">
        <v>10</v>
      </c>
      <c r="R65">
        <v>0</v>
      </c>
    </row>
    <row r="66" spans="1:18" hidden="1" x14ac:dyDescent="0.25">
      <c r="A66" s="1">
        <f>SUMIFS('Franchise Wastage '!H:H,'Franchise Wastage '!B:B,Sheet1!H66,'Franchise Wastage '!C:C,Sheet1!I66,'Franchise Wastage '!D:D,Sheet1!J66,'Franchise Wastage '!E:E,Sheet1!K66)</f>
        <v>0</v>
      </c>
      <c r="B66" s="1">
        <f>SUMIFS('Franchise Wastage '!F:F,'Franchise Wastage '!B:B,Sheet1!H66,'Franchise Wastage '!C:C,Sheet1!I66,'Franchise Wastage '!D:D,Sheet1!J66,'Franchise Wastage '!E:E,Sheet1!K66)</f>
        <v>1.3</v>
      </c>
      <c r="D66" s="23">
        <f t="shared" si="0"/>
        <v>0</v>
      </c>
      <c r="E66" s="23">
        <f t="shared" si="1"/>
        <v>0</v>
      </c>
      <c r="F66" s="23">
        <f t="shared" si="2"/>
        <v>0</v>
      </c>
      <c r="H66" t="s">
        <v>86</v>
      </c>
      <c r="I66" s="1" t="s">
        <v>87</v>
      </c>
      <c r="J66" s="1" t="s">
        <v>110</v>
      </c>
      <c r="K66">
        <v>100</v>
      </c>
      <c r="L66" t="s">
        <v>9</v>
      </c>
      <c r="M66" t="s">
        <v>9</v>
      </c>
      <c r="N66">
        <v>1.3</v>
      </c>
      <c r="O66" t="s">
        <v>10</v>
      </c>
      <c r="P66">
        <v>0</v>
      </c>
      <c r="Q66" t="s">
        <v>10</v>
      </c>
      <c r="R66">
        <v>0</v>
      </c>
    </row>
    <row r="67" spans="1:18" hidden="1" x14ac:dyDescent="0.25">
      <c r="A67" s="1">
        <f>SUMIFS('Franchise Wastage '!H:H,'Franchise Wastage '!B:B,Sheet1!H67,'Franchise Wastage '!C:C,Sheet1!I67,'Franchise Wastage '!D:D,Sheet1!J67,'Franchise Wastage '!E:E,Sheet1!K67)</f>
        <v>0</v>
      </c>
      <c r="B67" s="1">
        <f>SUMIFS('Franchise Wastage '!F:F,'Franchise Wastage '!B:B,Sheet1!H67,'Franchise Wastage '!C:C,Sheet1!I67,'Franchise Wastage '!D:D,Sheet1!J67,'Franchise Wastage '!E:E,Sheet1!K67)</f>
        <v>0.9</v>
      </c>
      <c r="D67" s="23">
        <f t="shared" si="0"/>
        <v>0</v>
      </c>
      <c r="E67" s="23">
        <f t="shared" si="1"/>
        <v>0</v>
      </c>
      <c r="F67" s="23">
        <f t="shared" si="2"/>
        <v>0</v>
      </c>
      <c r="H67" t="s">
        <v>86</v>
      </c>
      <c r="I67" s="1" t="s">
        <v>87</v>
      </c>
      <c r="J67" s="1" t="s">
        <v>111</v>
      </c>
      <c r="K67">
        <v>100</v>
      </c>
      <c r="L67" t="s">
        <v>9</v>
      </c>
      <c r="M67" t="s">
        <v>9</v>
      </c>
      <c r="N67">
        <v>0.9</v>
      </c>
      <c r="O67" t="s">
        <v>10</v>
      </c>
      <c r="P67">
        <v>0</v>
      </c>
      <c r="Q67" t="s">
        <v>10</v>
      </c>
      <c r="R67">
        <v>0</v>
      </c>
    </row>
    <row r="68" spans="1:18" hidden="1" x14ac:dyDescent="0.25">
      <c r="A68" s="1">
        <f>SUMIFS('Franchise Wastage '!H:H,'Franchise Wastage '!B:B,Sheet1!H68,'Franchise Wastage '!C:C,Sheet1!I68,'Franchise Wastage '!D:D,Sheet1!J68,'Franchise Wastage '!E:E,Sheet1!K68)</f>
        <v>0</v>
      </c>
      <c r="B68" s="1">
        <f>SUMIFS('Franchise Wastage '!F:F,'Franchise Wastage '!B:B,Sheet1!H68,'Franchise Wastage '!C:C,Sheet1!I68,'Franchise Wastage '!D:D,Sheet1!J68,'Franchise Wastage '!E:E,Sheet1!K68)</f>
        <v>1.3</v>
      </c>
      <c r="D68" s="23">
        <f t="shared" si="0"/>
        <v>0</v>
      </c>
      <c r="E68" s="23">
        <f t="shared" si="1"/>
        <v>0</v>
      </c>
      <c r="F68" s="23">
        <f t="shared" si="2"/>
        <v>0</v>
      </c>
      <c r="H68" t="s">
        <v>86</v>
      </c>
      <c r="I68" s="1" t="s">
        <v>87</v>
      </c>
      <c r="J68" s="1" t="s">
        <v>112</v>
      </c>
      <c r="K68">
        <v>100</v>
      </c>
      <c r="L68" t="s">
        <v>9</v>
      </c>
      <c r="M68" t="s">
        <v>9</v>
      </c>
      <c r="N68">
        <v>1.3</v>
      </c>
      <c r="O68" t="s">
        <v>10</v>
      </c>
      <c r="P68">
        <v>0</v>
      </c>
      <c r="Q68" t="s">
        <v>10</v>
      </c>
      <c r="R68">
        <v>0</v>
      </c>
    </row>
    <row r="69" spans="1:18" hidden="1" x14ac:dyDescent="0.25">
      <c r="A69" s="1">
        <f>SUMIFS('Franchise Wastage '!H:H,'Franchise Wastage '!B:B,Sheet1!H69,'Franchise Wastage '!C:C,Sheet1!I69,'Franchise Wastage '!D:D,Sheet1!J69,'Franchise Wastage '!E:E,Sheet1!K69)</f>
        <v>0</v>
      </c>
      <c r="B69" s="1">
        <f>SUMIFS('Franchise Wastage '!F:F,'Franchise Wastage '!B:B,Sheet1!H69,'Franchise Wastage '!C:C,Sheet1!I69,'Franchise Wastage '!D:D,Sheet1!J69,'Franchise Wastage '!E:E,Sheet1!K69)</f>
        <v>1.3</v>
      </c>
      <c r="D69" s="23">
        <f t="shared" si="0"/>
        <v>0</v>
      </c>
      <c r="E69" s="23">
        <f t="shared" si="1"/>
        <v>0</v>
      </c>
      <c r="F69" s="23">
        <f t="shared" si="2"/>
        <v>0</v>
      </c>
      <c r="H69" t="s">
        <v>86</v>
      </c>
      <c r="I69" s="1" t="s">
        <v>87</v>
      </c>
      <c r="J69" s="1" t="s">
        <v>113</v>
      </c>
      <c r="K69">
        <v>100</v>
      </c>
      <c r="L69" t="s">
        <v>9</v>
      </c>
      <c r="M69" t="s">
        <v>9</v>
      </c>
      <c r="N69">
        <v>1.3</v>
      </c>
      <c r="O69" t="s">
        <v>10</v>
      </c>
      <c r="P69">
        <v>0</v>
      </c>
      <c r="Q69" t="s">
        <v>10</v>
      </c>
      <c r="R69">
        <v>0</v>
      </c>
    </row>
    <row r="70" spans="1:18" hidden="1" x14ac:dyDescent="0.25">
      <c r="A70" s="1">
        <f>SUMIFS('Franchise Wastage '!H:H,'Franchise Wastage '!B:B,Sheet1!H70,'Franchise Wastage '!C:C,Sheet1!I70,'Franchise Wastage '!D:D,Sheet1!J70,'Franchise Wastage '!E:E,Sheet1!K70)</f>
        <v>0</v>
      </c>
      <c r="B70" s="1">
        <f>SUMIFS('Franchise Wastage '!F:F,'Franchise Wastage '!B:B,Sheet1!H70,'Franchise Wastage '!C:C,Sheet1!I70,'Franchise Wastage '!D:D,Sheet1!J70,'Franchise Wastage '!E:E,Sheet1!K70)</f>
        <v>1.3</v>
      </c>
      <c r="D70" s="23">
        <f t="shared" si="0"/>
        <v>0</v>
      </c>
      <c r="E70" s="23">
        <f t="shared" si="1"/>
        <v>0</v>
      </c>
      <c r="F70" s="23">
        <f t="shared" si="2"/>
        <v>0</v>
      </c>
      <c r="H70" t="s">
        <v>86</v>
      </c>
      <c r="I70" s="1" t="s">
        <v>87</v>
      </c>
      <c r="J70" s="1" t="s">
        <v>114</v>
      </c>
      <c r="K70">
        <v>100</v>
      </c>
      <c r="L70" t="s">
        <v>9</v>
      </c>
      <c r="M70" t="s">
        <v>9</v>
      </c>
      <c r="N70">
        <v>1.3</v>
      </c>
      <c r="O70" t="s">
        <v>10</v>
      </c>
      <c r="P70">
        <v>0</v>
      </c>
      <c r="Q70" t="s">
        <v>10</v>
      </c>
      <c r="R70">
        <v>0</v>
      </c>
    </row>
    <row r="71" spans="1:18" hidden="1" x14ac:dyDescent="0.25">
      <c r="A71" s="1">
        <f>SUMIFS('Franchise Wastage '!H:H,'Franchise Wastage '!B:B,Sheet1!H71,'Franchise Wastage '!C:C,Sheet1!I71,'Franchise Wastage '!D:D,Sheet1!J71,'Franchise Wastage '!E:E,Sheet1!K71)</f>
        <v>0</v>
      </c>
      <c r="B71" s="1">
        <f>SUMIFS('Franchise Wastage '!F:F,'Franchise Wastage '!B:B,Sheet1!H71,'Franchise Wastage '!C:C,Sheet1!I71,'Franchise Wastage '!D:D,Sheet1!J71,'Franchise Wastage '!E:E,Sheet1!K71)</f>
        <v>1.3</v>
      </c>
      <c r="D71" s="23">
        <f t="shared" si="0"/>
        <v>0</v>
      </c>
      <c r="E71" s="23">
        <f t="shared" si="1"/>
        <v>0</v>
      </c>
      <c r="F71" s="23">
        <f t="shared" si="2"/>
        <v>0</v>
      </c>
      <c r="H71" t="s">
        <v>86</v>
      </c>
      <c r="I71" s="1" t="s">
        <v>87</v>
      </c>
      <c r="J71" s="1" t="s">
        <v>115</v>
      </c>
      <c r="K71">
        <v>100</v>
      </c>
      <c r="L71" t="s">
        <v>9</v>
      </c>
      <c r="M71" t="s">
        <v>9</v>
      </c>
      <c r="N71">
        <v>1.3</v>
      </c>
      <c r="O71" t="s">
        <v>10</v>
      </c>
      <c r="P71">
        <v>0</v>
      </c>
      <c r="Q71" t="s">
        <v>10</v>
      </c>
      <c r="R71">
        <v>0</v>
      </c>
    </row>
    <row r="72" spans="1:18" hidden="1" x14ac:dyDescent="0.25">
      <c r="A72" s="1">
        <f>SUMIFS('Franchise Wastage '!H:H,'Franchise Wastage '!B:B,Sheet1!H72,'Franchise Wastage '!C:C,Sheet1!I72,'Franchise Wastage '!D:D,Sheet1!J72,'Franchise Wastage '!E:E,Sheet1!K72)</f>
        <v>0</v>
      </c>
      <c r="B72" s="1">
        <f>SUMIFS('Franchise Wastage '!F:F,'Franchise Wastage '!B:B,Sheet1!H72,'Franchise Wastage '!C:C,Sheet1!I72,'Franchise Wastage '!D:D,Sheet1!J72,'Franchise Wastage '!E:E,Sheet1!K72)</f>
        <v>1.3</v>
      </c>
      <c r="D72" s="23">
        <f t="shared" ref="D72:D135" si="3">P72-A72</f>
        <v>0</v>
      </c>
      <c r="E72" s="23">
        <f t="shared" ref="E72:E135" si="4">N72-B72</f>
        <v>0</v>
      </c>
      <c r="F72" s="23">
        <f t="shared" ref="F72:F135" si="5">D72+E72</f>
        <v>0</v>
      </c>
      <c r="H72" t="s">
        <v>86</v>
      </c>
      <c r="I72" s="1" t="s">
        <v>87</v>
      </c>
      <c r="J72" s="1" t="s">
        <v>116</v>
      </c>
      <c r="K72">
        <v>100</v>
      </c>
      <c r="L72" t="s">
        <v>9</v>
      </c>
      <c r="M72" t="s">
        <v>9</v>
      </c>
      <c r="N72">
        <v>1.3</v>
      </c>
      <c r="O72" t="s">
        <v>10</v>
      </c>
      <c r="P72">
        <v>0</v>
      </c>
      <c r="Q72" t="s">
        <v>10</v>
      </c>
      <c r="R72">
        <v>0</v>
      </c>
    </row>
    <row r="73" spans="1:18" hidden="1" x14ac:dyDescent="0.25">
      <c r="A73" s="1">
        <f>SUMIFS('Franchise Wastage '!H:H,'Franchise Wastage '!B:B,Sheet1!H73,'Franchise Wastage '!C:C,Sheet1!I73,'Franchise Wastage '!D:D,Sheet1!J73,'Franchise Wastage '!E:E,Sheet1!K73)</f>
        <v>0</v>
      </c>
      <c r="B73" s="1">
        <f>SUMIFS('Franchise Wastage '!F:F,'Franchise Wastage '!B:B,Sheet1!H73,'Franchise Wastage '!C:C,Sheet1!I73,'Franchise Wastage '!D:D,Sheet1!J73,'Franchise Wastage '!E:E,Sheet1!K73)</f>
        <v>35</v>
      </c>
      <c r="D73" s="23">
        <f t="shared" si="3"/>
        <v>0</v>
      </c>
      <c r="E73" s="23">
        <f t="shared" si="4"/>
        <v>0</v>
      </c>
      <c r="F73" s="23">
        <f t="shared" si="5"/>
        <v>0</v>
      </c>
      <c r="H73" t="s">
        <v>86</v>
      </c>
      <c r="I73" s="1" t="s">
        <v>87</v>
      </c>
      <c r="J73" s="1" t="s">
        <v>117</v>
      </c>
      <c r="K73">
        <v>100</v>
      </c>
      <c r="L73" t="s">
        <v>9</v>
      </c>
      <c r="M73" t="s">
        <v>9</v>
      </c>
      <c r="N73">
        <v>35</v>
      </c>
      <c r="O73" t="s">
        <v>20</v>
      </c>
      <c r="P73">
        <v>0</v>
      </c>
      <c r="Q73" t="s">
        <v>10</v>
      </c>
      <c r="R73">
        <v>0</v>
      </c>
    </row>
    <row r="74" spans="1:18" x14ac:dyDescent="0.25">
      <c r="A74" s="1">
        <f>SUMIFS('Franchise Wastage '!H:H,'Franchise Wastage '!B:B,Sheet1!H74,'Franchise Wastage '!C:C,Sheet1!I74,'Franchise Wastage '!D:D,Sheet1!J74,'Franchise Wastage '!E:E,Sheet1!K74)</f>
        <v>0</v>
      </c>
      <c r="B74" s="1">
        <f>SUMIFS('Franchise Wastage '!F:F,'Franchise Wastage '!B:B,Sheet1!H74,'Franchise Wastage '!C:C,Sheet1!I74,'Franchise Wastage '!D:D,Sheet1!J74,'Franchise Wastage '!E:E,Sheet1!K74)</f>
        <v>3</v>
      </c>
      <c r="D74" s="23">
        <f t="shared" si="3"/>
        <v>0</v>
      </c>
      <c r="E74" s="23">
        <f t="shared" si="4"/>
        <v>0</v>
      </c>
      <c r="F74" s="23">
        <f t="shared" si="5"/>
        <v>0</v>
      </c>
      <c r="H74" s="24" t="s">
        <v>86</v>
      </c>
      <c r="I74" s="1" t="s">
        <v>118</v>
      </c>
      <c r="J74" s="1" t="s">
        <v>119</v>
      </c>
      <c r="K74">
        <v>100</v>
      </c>
      <c r="L74" t="s">
        <v>9</v>
      </c>
      <c r="M74" t="s">
        <v>9</v>
      </c>
      <c r="N74">
        <v>3</v>
      </c>
      <c r="O74" t="s">
        <v>10</v>
      </c>
      <c r="P74">
        <v>0</v>
      </c>
      <c r="Q74" t="s">
        <v>10</v>
      </c>
      <c r="R74">
        <v>0</v>
      </c>
    </row>
    <row r="75" spans="1:18" x14ac:dyDescent="0.25">
      <c r="A75" s="1">
        <f>SUMIFS('Franchise Wastage '!H:H,'Franchise Wastage '!B:B,Sheet1!H75,'Franchise Wastage '!C:C,Sheet1!I75,'Franchise Wastage '!D:D,Sheet1!J75,'Franchise Wastage '!E:E,Sheet1!K75)</f>
        <v>0</v>
      </c>
      <c r="B75" s="1">
        <f>SUMIFS('Franchise Wastage '!F:F,'Franchise Wastage '!B:B,Sheet1!H75,'Franchise Wastage '!C:C,Sheet1!I75,'Franchise Wastage '!D:D,Sheet1!J75,'Franchise Wastage '!E:E,Sheet1!K75)</f>
        <v>2</v>
      </c>
      <c r="D75" s="23">
        <f t="shared" si="3"/>
        <v>0</v>
      </c>
      <c r="E75" s="23">
        <f t="shared" si="4"/>
        <v>0</v>
      </c>
      <c r="F75" s="23">
        <f t="shared" si="5"/>
        <v>0</v>
      </c>
      <c r="H75" s="24" t="s">
        <v>86</v>
      </c>
      <c r="I75" s="1" t="s">
        <v>118</v>
      </c>
      <c r="J75" s="1" t="s">
        <v>120</v>
      </c>
      <c r="K75">
        <v>100</v>
      </c>
      <c r="L75" t="s">
        <v>9</v>
      </c>
      <c r="M75" t="s">
        <v>9</v>
      </c>
      <c r="N75">
        <v>2</v>
      </c>
      <c r="O75" t="s">
        <v>10</v>
      </c>
      <c r="P75">
        <v>0</v>
      </c>
      <c r="Q75" t="s">
        <v>10</v>
      </c>
      <c r="R75">
        <v>0</v>
      </c>
    </row>
    <row r="76" spans="1:18" hidden="1" x14ac:dyDescent="0.25">
      <c r="A76" s="1">
        <f>SUMIFS('Franchise Wastage '!H:H,'Franchise Wastage '!B:B,Sheet1!H76,'Franchise Wastage '!C:C,Sheet1!I76,'Franchise Wastage '!D:D,Sheet1!J76,'Franchise Wastage '!E:E,Sheet1!K76)</f>
        <v>10</v>
      </c>
      <c r="B76" s="1">
        <f>SUMIFS('Franchise Wastage '!F:F,'Franchise Wastage '!B:B,Sheet1!H76,'Franchise Wastage '!C:C,Sheet1!I76,'Franchise Wastage '!D:D,Sheet1!J76,'Franchise Wastage '!E:E,Sheet1!K76)</f>
        <v>0.9</v>
      </c>
      <c r="D76" s="23">
        <f t="shared" si="3"/>
        <v>0</v>
      </c>
      <c r="E76" s="23">
        <f t="shared" si="4"/>
        <v>0</v>
      </c>
      <c r="F76" s="23">
        <f t="shared" si="5"/>
        <v>0</v>
      </c>
      <c r="H76" t="s">
        <v>2152</v>
      </c>
      <c r="I76" s="1" t="s">
        <v>56</v>
      </c>
      <c r="J76" s="1" t="s">
        <v>57</v>
      </c>
      <c r="K76">
        <v>70</v>
      </c>
      <c r="L76" t="s">
        <v>9</v>
      </c>
      <c r="M76" t="s">
        <v>12</v>
      </c>
      <c r="N76">
        <v>0.9</v>
      </c>
      <c r="O76" t="s">
        <v>10</v>
      </c>
      <c r="P76">
        <v>10</v>
      </c>
      <c r="Q76" t="s">
        <v>10</v>
      </c>
      <c r="R76">
        <v>0</v>
      </c>
    </row>
    <row r="77" spans="1:18" hidden="1" x14ac:dyDescent="0.25">
      <c r="A77" s="1">
        <f>SUMIFS('Franchise Wastage '!H:H,'Franchise Wastage '!B:B,Sheet1!H77,'Franchise Wastage '!C:C,Sheet1!I77,'Franchise Wastage '!D:D,Sheet1!J77,'Franchise Wastage '!E:E,Sheet1!K77)</f>
        <v>10</v>
      </c>
      <c r="B77" s="1">
        <f>SUMIFS('Franchise Wastage '!F:F,'Franchise Wastage '!B:B,Sheet1!H77,'Franchise Wastage '!C:C,Sheet1!I77,'Franchise Wastage '!D:D,Sheet1!J77,'Franchise Wastage '!E:E,Sheet1!K77)</f>
        <v>0.9</v>
      </c>
      <c r="D77" s="23">
        <f t="shared" si="3"/>
        <v>0</v>
      </c>
      <c r="E77" s="23">
        <f t="shared" si="4"/>
        <v>0</v>
      </c>
      <c r="F77" s="23">
        <f t="shared" si="5"/>
        <v>0</v>
      </c>
      <c r="H77" t="s">
        <v>2152</v>
      </c>
      <c r="I77" s="1" t="s">
        <v>56</v>
      </c>
      <c r="J77" s="1" t="s">
        <v>30</v>
      </c>
      <c r="K77">
        <v>70</v>
      </c>
      <c r="L77" t="s">
        <v>9</v>
      </c>
      <c r="M77" t="s">
        <v>12</v>
      </c>
      <c r="N77">
        <v>0.9</v>
      </c>
      <c r="O77" t="s">
        <v>10</v>
      </c>
      <c r="P77">
        <v>10</v>
      </c>
      <c r="Q77" t="s">
        <v>10</v>
      </c>
      <c r="R77">
        <v>0</v>
      </c>
    </row>
    <row r="78" spans="1:18" hidden="1" x14ac:dyDescent="0.25">
      <c r="A78" s="1">
        <f>SUMIFS('Franchise Wastage '!H:H,'Franchise Wastage '!B:B,Sheet1!H78,'Franchise Wastage '!C:C,Sheet1!I78,'Franchise Wastage '!D:D,Sheet1!J78,'Franchise Wastage '!E:E,Sheet1!K78)</f>
        <v>10</v>
      </c>
      <c r="B78" s="1">
        <f>SUMIFS('Franchise Wastage '!F:F,'Franchise Wastage '!B:B,Sheet1!H78,'Franchise Wastage '!C:C,Sheet1!I78,'Franchise Wastage '!D:D,Sheet1!J78,'Franchise Wastage '!E:E,Sheet1!K78)</f>
        <v>0.9</v>
      </c>
      <c r="D78" s="23">
        <f t="shared" si="3"/>
        <v>0</v>
      </c>
      <c r="E78" s="23">
        <f t="shared" si="4"/>
        <v>0</v>
      </c>
      <c r="F78" s="23">
        <f t="shared" si="5"/>
        <v>0</v>
      </c>
      <c r="H78" t="s">
        <v>2152</v>
      </c>
      <c r="I78" s="1" t="s">
        <v>56</v>
      </c>
      <c r="J78" s="1" t="s">
        <v>58</v>
      </c>
      <c r="K78">
        <v>70</v>
      </c>
      <c r="L78" t="s">
        <v>9</v>
      </c>
      <c r="M78" t="s">
        <v>12</v>
      </c>
      <c r="N78">
        <v>0.9</v>
      </c>
      <c r="O78" t="s">
        <v>10</v>
      </c>
      <c r="P78">
        <v>10</v>
      </c>
      <c r="Q78" t="s">
        <v>10</v>
      </c>
      <c r="R78">
        <v>0</v>
      </c>
    </row>
    <row r="79" spans="1:18" hidden="1" x14ac:dyDescent="0.25">
      <c r="A79" s="1">
        <f>SUMIFS('Franchise Wastage '!H:H,'Franchise Wastage '!B:B,Sheet1!H79,'Franchise Wastage '!C:C,Sheet1!I79,'Franchise Wastage '!D:D,Sheet1!J79,'Franchise Wastage '!E:E,Sheet1!K79)</f>
        <v>10</v>
      </c>
      <c r="B79" s="1">
        <f>SUMIFS('Franchise Wastage '!F:F,'Franchise Wastage '!B:B,Sheet1!H79,'Franchise Wastage '!C:C,Sheet1!I79,'Franchise Wastage '!D:D,Sheet1!J79,'Franchise Wastage '!E:E,Sheet1!K79)</f>
        <v>0.9</v>
      </c>
      <c r="D79" s="23">
        <f t="shared" si="3"/>
        <v>0</v>
      </c>
      <c r="E79" s="23">
        <f t="shared" si="4"/>
        <v>0</v>
      </c>
      <c r="F79" s="23">
        <f t="shared" si="5"/>
        <v>0</v>
      </c>
      <c r="H79" t="s">
        <v>2152</v>
      </c>
      <c r="I79" s="1" t="s">
        <v>56</v>
      </c>
      <c r="J79" s="1" t="s">
        <v>25</v>
      </c>
      <c r="K79">
        <v>70</v>
      </c>
      <c r="L79" t="s">
        <v>9</v>
      </c>
      <c r="M79" t="s">
        <v>12</v>
      </c>
      <c r="N79">
        <v>0.9</v>
      </c>
      <c r="O79" t="s">
        <v>10</v>
      </c>
      <c r="P79">
        <v>10</v>
      </c>
      <c r="Q79" t="s">
        <v>10</v>
      </c>
      <c r="R79">
        <v>0</v>
      </c>
    </row>
    <row r="80" spans="1:18" hidden="1" x14ac:dyDescent="0.25">
      <c r="A80" s="1">
        <f>SUMIFS('Franchise Wastage '!H:H,'Franchise Wastage '!B:B,Sheet1!H80,'Franchise Wastage '!C:C,Sheet1!I80,'Franchise Wastage '!D:D,Sheet1!J80,'Franchise Wastage '!E:E,Sheet1!K80)</f>
        <v>10</v>
      </c>
      <c r="B80" s="1">
        <f>SUMIFS('Franchise Wastage '!F:F,'Franchise Wastage '!B:B,Sheet1!H80,'Franchise Wastage '!C:C,Sheet1!I80,'Franchise Wastage '!D:D,Sheet1!J80,'Franchise Wastage '!E:E,Sheet1!K80)</f>
        <v>0.9</v>
      </c>
      <c r="D80" s="23">
        <f t="shared" si="3"/>
        <v>0</v>
      </c>
      <c r="E80" s="23">
        <f t="shared" si="4"/>
        <v>0</v>
      </c>
      <c r="F80" s="23">
        <f t="shared" si="5"/>
        <v>0</v>
      </c>
      <c r="H80" t="s">
        <v>2152</v>
      </c>
      <c r="I80" s="1" t="s">
        <v>56</v>
      </c>
      <c r="J80" s="1" t="s">
        <v>59</v>
      </c>
      <c r="K80">
        <v>70</v>
      </c>
      <c r="L80" t="s">
        <v>9</v>
      </c>
      <c r="M80" t="s">
        <v>12</v>
      </c>
      <c r="N80">
        <v>0.9</v>
      </c>
      <c r="O80" t="s">
        <v>10</v>
      </c>
      <c r="P80">
        <v>10</v>
      </c>
      <c r="Q80" t="s">
        <v>10</v>
      </c>
      <c r="R80">
        <v>0</v>
      </c>
    </row>
    <row r="81" spans="1:18" hidden="1" x14ac:dyDescent="0.25">
      <c r="A81" s="1">
        <f>SUMIFS('Franchise Wastage '!H:H,'Franchise Wastage '!B:B,Sheet1!H81,'Franchise Wastage '!C:C,Sheet1!I81,'Franchise Wastage '!D:D,Sheet1!J81,'Franchise Wastage '!E:E,Sheet1!K81)</f>
        <v>10</v>
      </c>
      <c r="B81" s="1">
        <f>SUMIFS('Franchise Wastage '!F:F,'Franchise Wastage '!B:B,Sheet1!H81,'Franchise Wastage '!C:C,Sheet1!I81,'Franchise Wastage '!D:D,Sheet1!J81,'Franchise Wastage '!E:E,Sheet1!K81)</f>
        <v>0.9</v>
      </c>
      <c r="D81" s="23">
        <f t="shared" si="3"/>
        <v>0</v>
      </c>
      <c r="E81" s="23">
        <f t="shared" si="4"/>
        <v>0</v>
      </c>
      <c r="F81" s="23">
        <f t="shared" si="5"/>
        <v>0</v>
      </c>
      <c r="H81" t="s">
        <v>2152</v>
      </c>
      <c r="I81" s="1" t="s">
        <v>56</v>
      </c>
      <c r="J81" s="1" t="s">
        <v>61</v>
      </c>
      <c r="K81">
        <v>70</v>
      </c>
      <c r="L81" t="s">
        <v>9</v>
      </c>
      <c r="M81" t="s">
        <v>12</v>
      </c>
      <c r="N81">
        <v>0.9</v>
      </c>
      <c r="O81" t="s">
        <v>10</v>
      </c>
      <c r="P81">
        <v>10</v>
      </c>
      <c r="Q81" t="s">
        <v>10</v>
      </c>
      <c r="R81">
        <v>0</v>
      </c>
    </row>
    <row r="82" spans="1:18" hidden="1" x14ac:dyDescent="0.25">
      <c r="A82" s="1">
        <f>SUMIFS('Franchise Wastage '!H:H,'Franchise Wastage '!B:B,Sheet1!H82,'Franchise Wastage '!C:C,Sheet1!I82,'Franchise Wastage '!D:D,Sheet1!J82,'Franchise Wastage '!E:E,Sheet1!K82)</f>
        <v>10</v>
      </c>
      <c r="B82" s="1">
        <f>SUMIFS('Franchise Wastage '!F:F,'Franchise Wastage '!B:B,Sheet1!H82,'Franchise Wastage '!C:C,Sheet1!I82,'Franchise Wastage '!D:D,Sheet1!J82,'Franchise Wastage '!E:E,Sheet1!K82)</f>
        <v>0.9</v>
      </c>
      <c r="D82" s="23">
        <f t="shared" si="3"/>
        <v>0</v>
      </c>
      <c r="E82" s="23">
        <f t="shared" si="4"/>
        <v>0</v>
      </c>
      <c r="F82" s="23">
        <f t="shared" si="5"/>
        <v>0</v>
      </c>
      <c r="H82" t="s">
        <v>2152</v>
      </c>
      <c r="I82" s="1" t="s">
        <v>56</v>
      </c>
      <c r="J82" s="1" t="s">
        <v>63</v>
      </c>
      <c r="K82">
        <v>70</v>
      </c>
      <c r="L82" t="s">
        <v>9</v>
      </c>
      <c r="M82" t="s">
        <v>12</v>
      </c>
      <c r="N82">
        <v>0.9</v>
      </c>
      <c r="O82" t="s">
        <v>10</v>
      </c>
      <c r="P82">
        <v>10</v>
      </c>
      <c r="Q82" t="s">
        <v>10</v>
      </c>
      <c r="R82">
        <v>0</v>
      </c>
    </row>
    <row r="83" spans="1:18" hidden="1" x14ac:dyDescent="0.25">
      <c r="A83" s="1">
        <f>SUMIFS('Franchise Wastage '!H:H,'Franchise Wastage '!B:B,Sheet1!H83,'Franchise Wastage '!C:C,Sheet1!I83,'Franchise Wastage '!D:D,Sheet1!J83,'Franchise Wastage '!E:E,Sheet1!K83)</f>
        <v>10</v>
      </c>
      <c r="B83" s="1">
        <f>SUMIFS('Franchise Wastage '!F:F,'Franchise Wastage '!B:B,Sheet1!H83,'Franchise Wastage '!C:C,Sheet1!I83,'Franchise Wastage '!D:D,Sheet1!J83,'Franchise Wastage '!E:E,Sheet1!K83)</f>
        <v>0.9</v>
      </c>
      <c r="D83" s="23">
        <f t="shared" si="3"/>
        <v>0</v>
      </c>
      <c r="E83" s="23">
        <f t="shared" si="4"/>
        <v>0</v>
      </c>
      <c r="F83" s="23">
        <f t="shared" si="5"/>
        <v>0</v>
      </c>
      <c r="H83" t="s">
        <v>2152</v>
      </c>
      <c r="I83" s="1" t="s">
        <v>56</v>
      </c>
      <c r="J83" s="1" t="s">
        <v>64</v>
      </c>
      <c r="K83">
        <v>70</v>
      </c>
      <c r="L83" t="s">
        <v>9</v>
      </c>
      <c r="M83" t="s">
        <v>12</v>
      </c>
      <c r="N83">
        <v>0.9</v>
      </c>
      <c r="O83" t="s">
        <v>10</v>
      </c>
      <c r="P83">
        <v>10</v>
      </c>
      <c r="Q83" t="s">
        <v>10</v>
      </c>
      <c r="R83">
        <v>0</v>
      </c>
    </row>
    <row r="84" spans="1:18" hidden="1" x14ac:dyDescent="0.25">
      <c r="A84" s="1">
        <f>SUMIFS('Franchise Wastage '!H:H,'Franchise Wastage '!B:B,Sheet1!H84,'Franchise Wastage '!C:C,Sheet1!I84,'Franchise Wastage '!D:D,Sheet1!J84,'Franchise Wastage '!E:E,Sheet1!K84)</f>
        <v>10</v>
      </c>
      <c r="B84" s="1">
        <f>SUMIFS('Franchise Wastage '!F:F,'Franchise Wastage '!B:B,Sheet1!H84,'Franchise Wastage '!C:C,Sheet1!I84,'Franchise Wastage '!D:D,Sheet1!J84,'Franchise Wastage '!E:E,Sheet1!K84)</f>
        <v>0.9</v>
      </c>
      <c r="D84" s="23">
        <f t="shared" si="3"/>
        <v>0</v>
      </c>
      <c r="E84" s="23">
        <f t="shared" si="4"/>
        <v>0</v>
      </c>
      <c r="F84" s="23">
        <f t="shared" si="5"/>
        <v>0</v>
      </c>
      <c r="H84" t="s">
        <v>2152</v>
      </c>
      <c r="I84" s="1" t="s">
        <v>56</v>
      </c>
      <c r="J84" s="1" t="s">
        <v>65</v>
      </c>
      <c r="K84">
        <v>70</v>
      </c>
      <c r="L84" t="s">
        <v>9</v>
      </c>
      <c r="M84" t="s">
        <v>12</v>
      </c>
      <c r="N84">
        <v>0.9</v>
      </c>
      <c r="O84" t="s">
        <v>10</v>
      </c>
      <c r="P84">
        <v>10</v>
      </c>
      <c r="Q84" t="s">
        <v>10</v>
      </c>
      <c r="R84">
        <v>0</v>
      </c>
    </row>
    <row r="85" spans="1:18" hidden="1" x14ac:dyDescent="0.25">
      <c r="A85" s="1">
        <f>SUMIFS('Franchise Wastage '!H:H,'Franchise Wastage '!B:B,Sheet1!H85,'Franchise Wastage '!C:C,Sheet1!I85,'Franchise Wastage '!D:D,Sheet1!J85,'Franchise Wastage '!E:E,Sheet1!K85)</f>
        <v>10</v>
      </c>
      <c r="B85" s="1">
        <f>SUMIFS('Franchise Wastage '!F:F,'Franchise Wastage '!B:B,Sheet1!H85,'Franchise Wastage '!C:C,Sheet1!I85,'Franchise Wastage '!D:D,Sheet1!J85,'Franchise Wastage '!E:E,Sheet1!K85)</f>
        <v>0.9</v>
      </c>
      <c r="D85" s="23">
        <f t="shared" si="3"/>
        <v>0</v>
      </c>
      <c r="E85" s="23">
        <f t="shared" si="4"/>
        <v>0</v>
      </c>
      <c r="F85" s="23">
        <f t="shared" si="5"/>
        <v>0</v>
      </c>
      <c r="H85" t="s">
        <v>2152</v>
      </c>
      <c r="I85" s="1" t="s">
        <v>56</v>
      </c>
      <c r="J85" s="1" t="s">
        <v>66</v>
      </c>
      <c r="K85">
        <v>70</v>
      </c>
      <c r="L85" t="s">
        <v>9</v>
      </c>
      <c r="M85" t="s">
        <v>12</v>
      </c>
      <c r="N85">
        <v>0.9</v>
      </c>
      <c r="O85" t="s">
        <v>10</v>
      </c>
      <c r="P85">
        <v>10</v>
      </c>
      <c r="Q85" t="s">
        <v>10</v>
      </c>
      <c r="R85">
        <v>0</v>
      </c>
    </row>
    <row r="86" spans="1:18" x14ac:dyDescent="0.25">
      <c r="A86" s="1">
        <f>SUMIFS('Franchise Wastage '!H:H,'Franchise Wastage '!B:B,Sheet1!H86,'Franchise Wastage '!C:C,Sheet1!I86,'Franchise Wastage '!D:D,Sheet1!J86,'Franchise Wastage '!E:E,Sheet1!K86)</f>
        <v>10</v>
      </c>
      <c r="B86" s="1">
        <f>SUMIFS('Franchise Wastage '!F:F,'Franchise Wastage '!B:B,Sheet1!H86,'Franchise Wastage '!C:C,Sheet1!I86,'Franchise Wastage '!D:D,Sheet1!J86,'Franchise Wastage '!E:E,Sheet1!K86)</f>
        <v>0.9</v>
      </c>
      <c r="D86" s="23">
        <f t="shared" si="3"/>
        <v>0</v>
      </c>
      <c r="E86" s="23">
        <f t="shared" si="4"/>
        <v>0</v>
      </c>
      <c r="F86" s="23">
        <f t="shared" si="5"/>
        <v>0</v>
      </c>
      <c r="H86" s="25" t="s">
        <v>2152</v>
      </c>
      <c r="I86" s="1" t="s">
        <v>550</v>
      </c>
      <c r="J86" s="1" t="s">
        <v>551</v>
      </c>
      <c r="K86">
        <v>70</v>
      </c>
      <c r="L86" t="s">
        <v>9</v>
      </c>
      <c r="M86" t="s">
        <v>12</v>
      </c>
      <c r="N86">
        <v>0.9</v>
      </c>
      <c r="O86" t="s">
        <v>10</v>
      </c>
      <c r="P86">
        <v>10</v>
      </c>
      <c r="Q86" t="s">
        <v>10</v>
      </c>
      <c r="R86">
        <v>0</v>
      </c>
    </row>
    <row r="87" spans="1:18" x14ac:dyDescent="0.25">
      <c r="A87" s="1">
        <f>SUMIFS('Franchise Wastage '!H:H,'Franchise Wastage '!B:B,Sheet1!H87,'Franchise Wastage '!C:C,Sheet1!I87,'Franchise Wastage '!D:D,Sheet1!J87,'Franchise Wastage '!E:E,Sheet1!K87)</f>
        <v>10</v>
      </c>
      <c r="B87" s="1">
        <f>SUMIFS('Franchise Wastage '!F:F,'Franchise Wastage '!B:B,Sheet1!H87,'Franchise Wastage '!C:C,Sheet1!I87,'Franchise Wastage '!D:D,Sheet1!J87,'Franchise Wastage '!E:E,Sheet1!K87)</f>
        <v>0.9</v>
      </c>
      <c r="D87" s="23">
        <f t="shared" si="3"/>
        <v>0</v>
      </c>
      <c r="E87" s="23">
        <f t="shared" si="4"/>
        <v>0</v>
      </c>
      <c r="F87" s="23">
        <f t="shared" si="5"/>
        <v>0</v>
      </c>
      <c r="H87" s="25" t="s">
        <v>2152</v>
      </c>
      <c r="I87" s="1" t="s">
        <v>550</v>
      </c>
      <c r="J87" s="1" t="s">
        <v>552</v>
      </c>
      <c r="K87">
        <v>70</v>
      </c>
      <c r="L87" t="s">
        <v>9</v>
      </c>
      <c r="M87" t="s">
        <v>12</v>
      </c>
      <c r="N87">
        <v>0.9</v>
      </c>
      <c r="O87" t="s">
        <v>10</v>
      </c>
      <c r="P87">
        <v>10</v>
      </c>
      <c r="Q87" t="s">
        <v>10</v>
      </c>
      <c r="R87">
        <v>0</v>
      </c>
    </row>
    <row r="88" spans="1:18" x14ac:dyDescent="0.25">
      <c r="A88" s="1">
        <f>SUMIFS('Franchise Wastage '!H:H,'Franchise Wastage '!B:B,Sheet1!H88,'Franchise Wastage '!C:C,Sheet1!I88,'Franchise Wastage '!D:D,Sheet1!J88,'Franchise Wastage '!E:E,Sheet1!K88)</f>
        <v>10</v>
      </c>
      <c r="B88" s="1">
        <f>SUMIFS('Franchise Wastage '!F:F,'Franchise Wastage '!B:B,Sheet1!H88,'Franchise Wastage '!C:C,Sheet1!I88,'Franchise Wastage '!D:D,Sheet1!J88,'Franchise Wastage '!E:E,Sheet1!K88)</f>
        <v>0.9</v>
      </c>
      <c r="D88" s="23">
        <f t="shared" si="3"/>
        <v>0</v>
      </c>
      <c r="E88" s="23">
        <f t="shared" si="4"/>
        <v>0</v>
      </c>
      <c r="F88" s="23">
        <f t="shared" si="5"/>
        <v>0</v>
      </c>
      <c r="H88" s="25" t="s">
        <v>2152</v>
      </c>
      <c r="I88" s="1" t="s">
        <v>550</v>
      </c>
      <c r="J88" s="1" t="s">
        <v>227</v>
      </c>
      <c r="K88">
        <v>70</v>
      </c>
      <c r="L88" t="s">
        <v>9</v>
      </c>
      <c r="M88" t="s">
        <v>12</v>
      </c>
      <c r="N88">
        <v>0.9</v>
      </c>
      <c r="O88" t="s">
        <v>10</v>
      </c>
      <c r="P88">
        <v>10</v>
      </c>
      <c r="Q88" t="s">
        <v>10</v>
      </c>
      <c r="R88">
        <v>0</v>
      </c>
    </row>
    <row r="89" spans="1:18" x14ac:dyDescent="0.25">
      <c r="A89" s="1">
        <f>SUMIFS('Franchise Wastage '!H:H,'Franchise Wastage '!B:B,Sheet1!H89,'Franchise Wastage '!C:C,Sheet1!I89,'Franchise Wastage '!D:D,Sheet1!J89,'Franchise Wastage '!E:E,Sheet1!K89)</f>
        <v>10</v>
      </c>
      <c r="B89" s="1">
        <f>SUMIFS('Franchise Wastage '!F:F,'Franchise Wastage '!B:B,Sheet1!H89,'Franchise Wastage '!C:C,Sheet1!I89,'Franchise Wastage '!D:D,Sheet1!J89,'Franchise Wastage '!E:E,Sheet1!K89)</f>
        <v>0.9</v>
      </c>
      <c r="D89" s="23">
        <f t="shared" si="3"/>
        <v>0</v>
      </c>
      <c r="E89" s="23">
        <f t="shared" si="4"/>
        <v>0</v>
      </c>
      <c r="F89" s="23">
        <f t="shared" si="5"/>
        <v>0</v>
      </c>
      <c r="H89" s="25" t="s">
        <v>2152</v>
      </c>
      <c r="I89" s="1" t="s">
        <v>550</v>
      </c>
      <c r="J89" s="1" t="s">
        <v>30</v>
      </c>
      <c r="K89">
        <v>70</v>
      </c>
      <c r="L89" t="s">
        <v>9</v>
      </c>
      <c r="M89" t="s">
        <v>12</v>
      </c>
      <c r="N89">
        <v>0.9</v>
      </c>
      <c r="O89" t="s">
        <v>10</v>
      </c>
      <c r="P89">
        <v>10</v>
      </c>
      <c r="Q89" t="s">
        <v>10</v>
      </c>
      <c r="R89">
        <v>0</v>
      </c>
    </row>
    <row r="90" spans="1:18" x14ac:dyDescent="0.25">
      <c r="A90" s="1">
        <f>SUMIFS('Franchise Wastage '!H:H,'Franchise Wastage '!B:B,Sheet1!H90,'Franchise Wastage '!C:C,Sheet1!I90,'Franchise Wastage '!D:D,Sheet1!J90,'Franchise Wastage '!E:E,Sheet1!K90)</f>
        <v>10</v>
      </c>
      <c r="B90" s="1">
        <f>SUMIFS('Franchise Wastage '!F:F,'Franchise Wastage '!B:B,Sheet1!H90,'Franchise Wastage '!C:C,Sheet1!I90,'Franchise Wastage '!D:D,Sheet1!J90,'Franchise Wastage '!E:E,Sheet1!K90)</f>
        <v>0.9</v>
      </c>
      <c r="D90" s="23">
        <f t="shared" si="3"/>
        <v>0</v>
      </c>
      <c r="E90" s="23">
        <f t="shared" si="4"/>
        <v>0</v>
      </c>
      <c r="F90" s="23">
        <f t="shared" si="5"/>
        <v>0</v>
      </c>
      <c r="H90" s="25" t="s">
        <v>2152</v>
      </c>
      <c r="I90" s="1" t="s">
        <v>550</v>
      </c>
      <c r="J90" s="1" t="s">
        <v>553</v>
      </c>
      <c r="K90">
        <v>70</v>
      </c>
      <c r="L90" t="s">
        <v>9</v>
      </c>
      <c r="M90" t="s">
        <v>12</v>
      </c>
      <c r="N90">
        <v>0.9</v>
      </c>
      <c r="O90" t="s">
        <v>10</v>
      </c>
      <c r="P90">
        <v>10</v>
      </c>
      <c r="Q90" t="s">
        <v>10</v>
      </c>
      <c r="R90">
        <v>0</v>
      </c>
    </row>
    <row r="91" spans="1:18" x14ac:dyDescent="0.25">
      <c r="A91" s="1">
        <f>SUMIFS('Franchise Wastage '!H:H,'Franchise Wastage '!B:B,Sheet1!H91,'Franchise Wastage '!C:C,Sheet1!I91,'Franchise Wastage '!D:D,Sheet1!J91,'Franchise Wastage '!E:E,Sheet1!K91)</f>
        <v>0</v>
      </c>
      <c r="B91" s="1">
        <f>SUMIFS('Franchise Wastage '!F:F,'Franchise Wastage '!B:B,Sheet1!H91,'Franchise Wastage '!C:C,Sheet1!I91,'Franchise Wastage '!D:D,Sheet1!J91,'Franchise Wastage '!E:E,Sheet1!K91)</f>
        <v>0</v>
      </c>
      <c r="D91" s="23">
        <f t="shared" si="3"/>
        <v>7.5</v>
      </c>
      <c r="E91" s="23">
        <f t="shared" si="4"/>
        <v>13</v>
      </c>
      <c r="F91" s="23">
        <f t="shared" si="5"/>
        <v>20.5</v>
      </c>
      <c r="H91" s="24" t="s">
        <v>1907</v>
      </c>
      <c r="I91" s="1" t="s">
        <v>473</v>
      </c>
      <c r="J91" s="1" t="s">
        <v>1500</v>
      </c>
      <c r="K91">
        <v>92.5</v>
      </c>
      <c r="L91" t="s">
        <v>9</v>
      </c>
      <c r="M91" t="s">
        <v>9</v>
      </c>
      <c r="N91">
        <v>13</v>
      </c>
      <c r="O91" t="s">
        <v>10</v>
      </c>
      <c r="P91">
        <v>7.5</v>
      </c>
      <c r="Q91" t="s">
        <v>10</v>
      </c>
      <c r="R91">
        <v>0</v>
      </c>
    </row>
    <row r="92" spans="1:18" x14ac:dyDescent="0.25">
      <c r="A92" s="1">
        <f>SUMIFS('Franchise Wastage '!H:H,'Franchise Wastage '!B:B,Sheet1!H92,'Franchise Wastage '!C:C,Sheet1!I92,'Franchise Wastage '!D:D,Sheet1!J92,'Franchise Wastage '!E:E,Sheet1!K92)</f>
        <v>7.5</v>
      </c>
      <c r="B92" s="1">
        <f>SUMIFS('Franchise Wastage '!F:F,'Franchise Wastage '!B:B,Sheet1!H92,'Franchise Wastage '!C:C,Sheet1!I92,'Franchise Wastage '!D:D,Sheet1!J92,'Franchise Wastage '!E:E,Sheet1!K92)</f>
        <v>10</v>
      </c>
      <c r="D92" s="23">
        <f t="shared" si="3"/>
        <v>0</v>
      </c>
      <c r="E92" s="23">
        <f t="shared" si="4"/>
        <v>0</v>
      </c>
      <c r="F92" s="23">
        <f t="shared" si="5"/>
        <v>0</v>
      </c>
      <c r="H92" s="24" t="s">
        <v>1907</v>
      </c>
      <c r="I92" s="1" t="s">
        <v>56</v>
      </c>
      <c r="J92" s="1" t="s">
        <v>1935</v>
      </c>
      <c r="K92">
        <v>92.5</v>
      </c>
      <c r="L92" t="s">
        <v>9</v>
      </c>
      <c r="M92" t="s">
        <v>12</v>
      </c>
      <c r="N92">
        <v>10</v>
      </c>
      <c r="O92" t="s">
        <v>10</v>
      </c>
      <c r="P92">
        <v>7.5</v>
      </c>
      <c r="Q92" t="s">
        <v>10</v>
      </c>
      <c r="R92">
        <v>0</v>
      </c>
    </row>
    <row r="93" spans="1:18" x14ac:dyDescent="0.25">
      <c r="A93" s="1">
        <f>SUMIFS('Franchise Wastage '!H:H,'Franchise Wastage '!B:B,Sheet1!H93,'Franchise Wastage '!C:C,Sheet1!I93,'Franchise Wastage '!D:D,Sheet1!J93,'Franchise Wastage '!E:E,Sheet1!K93)</f>
        <v>7.5</v>
      </c>
      <c r="B93" s="1">
        <f>SUMIFS('Franchise Wastage '!F:F,'Franchise Wastage '!B:B,Sheet1!H93,'Franchise Wastage '!C:C,Sheet1!I93,'Franchise Wastage '!D:D,Sheet1!J93,'Franchise Wastage '!E:E,Sheet1!K93)</f>
        <v>12</v>
      </c>
      <c r="D93" s="23">
        <f t="shared" si="3"/>
        <v>0</v>
      </c>
      <c r="E93" s="23">
        <f t="shared" si="4"/>
        <v>0</v>
      </c>
      <c r="F93" s="23">
        <f t="shared" si="5"/>
        <v>0</v>
      </c>
      <c r="H93" s="24" t="s">
        <v>1907</v>
      </c>
      <c r="I93" s="1" t="s">
        <v>56</v>
      </c>
      <c r="J93" s="1" t="s">
        <v>1936</v>
      </c>
      <c r="K93">
        <v>92.5</v>
      </c>
      <c r="L93" t="s">
        <v>9</v>
      </c>
      <c r="M93" t="s">
        <v>12</v>
      </c>
      <c r="N93">
        <v>12</v>
      </c>
      <c r="O93" t="s">
        <v>10</v>
      </c>
      <c r="P93">
        <v>7.5</v>
      </c>
      <c r="Q93" t="s">
        <v>10</v>
      </c>
      <c r="R93">
        <v>0</v>
      </c>
    </row>
    <row r="94" spans="1:18" hidden="1" x14ac:dyDescent="0.25">
      <c r="A94" s="1">
        <f>SUMIFS('Franchise Wastage '!H:H,'Franchise Wastage '!B:B,Sheet1!H94,'Franchise Wastage '!C:C,Sheet1!I94,'Franchise Wastage '!D:D,Sheet1!J94,'Franchise Wastage '!E:E,Sheet1!K94)</f>
        <v>7.5</v>
      </c>
      <c r="B94" s="1">
        <f>SUMIFS('Franchise Wastage '!F:F,'Franchise Wastage '!B:B,Sheet1!H94,'Franchise Wastage '!C:C,Sheet1!I94,'Franchise Wastage '!D:D,Sheet1!J94,'Franchise Wastage '!E:E,Sheet1!K94)</f>
        <v>10</v>
      </c>
      <c r="D94" s="23">
        <f t="shared" si="3"/>
        <v>0</v>
      </c>
      <c r="E94" s="23">
        <f t="shared" si="4"/>
        <v>0</v>
      </c>
      <c r="F94" s="23">
        <f t="shared" si="5"/>
        <v>0</v>
      </c>
      <c r="H94" t="s">
        <v>1907</v>
      </c>
      <c r="I94" s="1" t="s">
        <v>74</v>
      </c>
      <c r="J94" s="1" t="s">
        <v>1586</v>
      </c>
      <c r="K94">
        <v>92.5</v>
      </c>
      <c r="L94" t="s">
        <v>9</v>
      </c>
      <c r="M94" t="s">
        <v>9</v>
      </c>
      <c r="N94">
        <v>10</v>
      </c>
      <c r="O94" t="s">
        <v>10</v>
      </c>
      <c r="P94">
        <v>7.5</v>
      </c>
      <c r="Q94" t="s">
        <v>10</v>
      </c>
      <c r="R94">
        <v>0</v>
      </c>
    </row>
    <row r="95" spans="1:18" hidden="1" x14ac:dyDescent="0.25">
      <c r="A95" s="1">
        <f>SUMIFS('Franchise Wastage '!H:H,'Franchise Wastage '!B:B,Sheet1!H95,'Franchise Wastage '!C:C,Sheet1!I95,'Franchise Wastage '!D:D,Sheet1!J95,'Franchise Wastage '!E:E,Sheet1!K95)</f>
        <v>0</v>
      </c>
      <c r="B95" s="1">
        <f>SUMIFS('Franchise Wastage '!F:F,'Franchise Wastage '!B:B,Sheet1!H95,'Franchise Wastage '!C:C,Sheet1!I95,'Franchise Wastage '!D:D,Sheet1!J95,'Franchise Wastage '!E:E,Sheet1!K95)</f>
        <v>10</v>
      </c>
      <c r="D95" s="23">
        <f t="shared" si="3"/>
        <v>0</v>
      </c>
      <c r="E95" s="23">
        <f t="shared" si="4"/>
        <v>0</v>
      </c>
      <c r="F95" s="23">
        <f t="shared" si="5"/>
        <v>0</v>
      </c>
      <c r="H95" t="s">
        <v>121</v>
      </c>
      <c r="I95" s="1" t="s">
        <v>122</v>
      </c>
      <c r="J95" s="1" t="s">
        <v>123</v>
      </c>
      <c r="K95">
        <v>100</v>
      </c>
      <c r="L95" t="s">
        <v>9</v>
      </c>
      <c r="M95" t="s">
        <v>9</v>
      </c>
      <c r="N95">
        <v>10</v>
      </c>
      <c r="O95" t="s">
        <v>20</v>
      </c>
      <c r="P95">
        <v>0</v>
      </c>
      <c r="Q95" t="s">
        <v>10</v>
      </c>
      <c r="R95">
        <v>0</v>
      </c>
    </row>
    <row r="96" spans="1:18" hidden="1" x14ac:dyDescent="0.25">
      <c r="A96" s="1">
        <f>SUMIFS('Franchise Wastage '!H:H,'Franchise Wastage '!B:B,Sheet1!H96,'Franchise Wastage '!C:C,Sheet1!I96,'Franchise Wastage '!D:D,Sheet1!J96,'Franchise Wastage '!E:E,Sheet1!K96)</f>
        <v>0</v>
      </c>
      <c r="B96" s="1">
        <f>SUMIFS('Franchise Wastage '!F:F,'Franchise Wastage '!B:B,Sheet1!H96,'Franchise Wastage '!C:C,Sheet1!I96,'Franchise Wastage '!D:D,Sheet1!J96,'Franchise Wastage '!E:E,Sheet1!K96)</f>
        <v>10</v>
      </c>
      <c r="D96" s="23">
        <f t="shared" si="3"/>
        <v>0</v>
      </c>
      <c r="E96" s="23">
        <f t="shared" si="4"/>
        <v>0</v>
      </c>
      <c r="F96" s="23">
        <f t="shared" si="5"/>
        <v>0</v>
      </c>
      <c r="H96" t="s">
        <v>121</v>
      </c>
      <c r="I96" s="1" t="s">
        <v>122</v>
      </c>
      <c r="J96" s="1" t="s">
        <v>124</v>
      </c>
      <c r="K96">
        <v>100</v>
      </c>
      <c r="L96" t="s">
        <v>9</v>
      </c>
      <c r="M96" t="s">
        <v>9</v>
      </c>
      <c r="N96">
        <v>10</v>
      </c>
      <c r="O96" t="s">
        <v>20</v>
      </c>
      <c r="P96">
        <v>0</v>
      </c>
      <c r="Q96" t="s">
        <v>10</v>
      </c>
      <c r="R96">
        <v>0</v>
      </c>
    </row>
    <row r="97" spans="1:18" hidden="1" x14ac:dyDescent="0.25">
      <c r="A97" s="1">
        <f>SUMIFS('Franchise Wastage '!H:H,'Franchise Wastage '!B:B,Sheet1!H97,'Franchise Wastage '!C:C,Sheet1!I97,'Franchise Wastage '!D:D,Sheet1!J97,'Franchise Wastage '!E:E,Sheet1!K97)</f>
        <v>0</v>
      </c>
      <c r="B97" s="1">
        <f>SUMIFS('Franchise Wastage '!F:F,'Franchise Wastage '!B:B,Sheet1!H97,'Franchise Wastage '!C:C,Sheet1!I97,'Franchise Wastage '!D:D,Sheet1!J97,'Franchise Wastage '!E:E,Sheet1!K97)</f>
        <v>10</v>
      </c>
      <c r="D97" s="23">
        <f t="shared" si="3"/>
        <v>0</v>
      </c>
      <c r="E97" s="23">
        <f t="shared" si="4"/>
        <v>0</v>
      </c>
      <c r="F97" s="23">
        <f t="shared" si="5"/>
        <v>0</v>
      </c>
      <c r="H97" t="s">
        <v>121</v>
      </c>
      <c r="I97" s="1" t="s">
        <v>122</v>
      </c>
      <c r="J97" s="1" t="s">
        <v>125</v>
      </c>
      <c r="K97">
        <v>100</v>
      </c>
      <c r="L97" t="s">
        <v>9</v>
      </c>
      <c r="M97" t="s">
        <v>9</v>
      </c>
      <c r="N97">
        <v>10</v>
      </c>
      <c r="O97" t="s">
        <v>20</v>
      </c>
      <c r="P97">
        <v>0</v>
      </c>
      <c r="Q97" t="s">
        <v>10</v>
      </c>
      <c r="R97">
        <v>0</v>
      </c>
    </row>
    <row r="98" spans="1:18" hidden="1" x14ac:dyDescent="0.25">
      <c r="A98" s="1">
        <f>SUMIFS('Franchise Wastage '!H:H,'Franchise Wastage '!B:B,Sheet1!H98,'Franchise Wastage '!C:C,Sheet1!I98,'Franchise Wastage '!D:D,Sheet1!J98,'Franchise Wastage '!E:E,Sheet1!K98)</f>
        <v>0</v>
      </c>
      <c r="B98" s="1">
        <f>SUMIFS('Franchise Wastage '!F:F,'Franchise Wastage '!B:B,Sheet1!H98,'Franchise Wastage '!C:C,Sheet1!I98,'Franchise Wastage '!D:D,Sheet1!J98,'Franchise Wastage '!E:E,Sheet1!K98)</f>
        <v>10</v>
      </c>
      <c r="D98" s="23">
        <f t="shared" si="3"/>
        <v>0</v>
      </c>
      <c r="E98" s="23">
        <f t="shared" si="4"/>
        <v>0</v>
      </c>
      <c r="F98" s="23">
        <f t="shared" si="5"/>
        <v>0</v>
      </c>
      <c r="H98" t="s">
        <v>121</v>
      </c>
      <c r="I98" s="1" t="s">
        <v>122</v>
      </c>
      <c r="J98" s="1" t="s">
        <v>126</v>
      </c>
      <c r="K98">
        <v>100</v>
      </c>
      <c r="L98" t="s">
        <v>9</v>
      </c>
      <c r="M98" t="s">
        <v>9</v>
      </c>
      <c r="N98">
        <v>10</v>
      </c>
      <c r="O98" t="s">
        <v>20</v>
      </c>
      <c r="P98">
        <v>0</v>
      </c>
      <c r="Q98" t="s">
        <v>10</v>
      </c>
      <c r="R98">
        <v>0</v>
      </c>
    </row>
    <row r="99" spans="1:18" hidden="1" x14ac:dyDescent="0.25">
      <c r="A99" s="1">
        <f>SUMIFS('Franchise Wastage '!H:H,'Franchise Wastage '!B:B,Sheet1!H99,'Franchise Wastage '!C:C,Sheet1!I99,'Franchise Wastage '!D:D,Sheet1!J99,'Franchise Wastage '!E:E,Sheet1!K99)</f>
        <v>0</v>
      </c>
      <c r="B99" s="1">
        <f>SUMIFS('Franchise Wastage '!F:F,'Franchise Wastage '!B:B,Sheet1!H99,'Franchise Wastage '!C:C,Sheet1!I99,'Franchise Wastage '!D:D,Sheet1!J99,'Franchise Wastage '!E:E,Sheet1!K99)</f>
        <v>10</v>
      </c>
      <c r="D99" s="23">
        <f t="shared" si="3"/>
        <v>0</v>
      </c>
      <c r="E99" s="23">
        <f t="shared" si="4"/>
        <v>0</v>
      </c>
      <c r="F99" s="23">
        <f t="shared" si="5"/>
        <v>0</v>
      </c>
      <c r="H99" t="s">
        <v>121</v>
      </c>
      <c r="I99" s="1" t="s">
        <v>122</v>
      </c>
      <c r="J99" s="1" t="s">
        <v>127</v>
      </c>
      <c r="K99">
        <v>100</v>
      </c>
      <c r="L99" t="s">
        <v>9</v>
      </c>
      <c r="M99" t="s">
        <v>9</v>
      </c>
      <c r="N99">
        <v>10</v>
      </c>
      <c r="O99" t="s">
        <v>20</v>
      </c>
      <c r="P99">
        <v>0</v>
      </c>
      <c r="Q99" t="s">
        <v>10</v>
      </c>
      <c r="R99">
        <v>0</v>
      </c>
    </row>
    <row r="100" spans="1:18" hidden="1" x14ac:dyDescent="0.25">
      <c r="A100" s="1">
        <f>SUMIFS('Franchise Wastage '!H:H,'Franchise Wastage '!B:B,Sheet1!H100,'Franchise Wastage '!C:C,Sheet1!I100,'Franchise Wastage '!D:D,Sheet1!J100,'Franchise Wastage '!E:E,Sheet1!K100)</f>
        <v>0</v>
      </c>
      <c r="B100" s="1">
        <f>SUMIFS('Franchise Wastage '!F:F,'Franchise Wastage '!B:B,Sheet1!H100,'Franchise Wastage '!C:C,Sheet1!I100,'Franchise Wastage '!D:D,Sheet1!J100,'Franchise Wastage '!E:E,Sheet1!K100)</f>
        <v>10</v>
      </c>
      <c r="D100" s="23">
        <f t="shared" si="3"/>
        <v>0</v>
      </c>
      <c r="E100" s="23">
        <f t="shared" si="4"/>
        <v>0</v>
      </c>
      <c r="F100" s="23">
        <f t="shared" si="5"/>
        <v>0</v>
      </c>
      <c r="H100" t="s">
        <v>121</v>
      </c>
      <c r="I100" s="1" t="s">
        <v>122</v>
      </c>
      <c r="J100" s="1" t="s">
        <v>128</v>
      </c>
      <c r="K100">
        <v>100</v>
      </c>
      <c r="L100" t="s">
        <v>9</v>
      </c>
      <c r="M100" t="s">
        <v>9</v>
      </c>
      <c r="N100">
        <v>10</v>
      </c>
      <c r="O100" t="s">
        <v>20</v>
      </c>
      <c r="P100">
        <v>0</v>
      </c>
      <c r="Q100" t="s">
        <v>10</v>
      </c>
      <c r="R100">
        <v>0</v>
      </c>
    </row>
    <row r="101" spans="1:18" hidden="1" x14ac:dyDescent="0.25">
      <c r="A101" s="1">
        <f>SUMIFS('Franchise Wastage '!H:H,'Franchise Wastage '!B:B,Sheet1!H101,'Franchise Wastage '!C:C,Sheet1!I101,'Franchise Wastage '!D:D,Sheet1!J101,'Franchise Wastage '!E:E,Sheet1!K101)</f>
        <v>0</v>
      </c>
      <c r="B101" s="1">
        <f>SUMIFS('Franchise Wastage '!F:F,'Franchise Wastage '!B:B,Sheet1!H101,'Franchise Wastage '!C:C,Sheet1!I101,'Franchise Wastage '!D:D,Sheet1!J101,'Franchise Wastage '!E:E,Sheet1!K101)</f>
        <v>10</v>
      </c>
      <c r="D101" s="23">
        <f t="shared" si="3"/>
        <v>0</v>
      </c>
      <c r="E101" s="23">
        <f t="shared" si="4"/>
        <v>0</v>
      </c>
      <c r="F101" s="23">
        <f t="shared" si="5"/>
        <v>0</v>
      </c>
      <c r="H101" t="s">
        <v>121</v>
      </c>
      <c r="I101" s="1" t="s">
        <v>122</v>
      </c>
      <c r="J101" s="1" t="s">
        <v>129</v>
      </c>
      <c r="K101">
        <v>100</v>
      </c>
      <c r="L101" t="s">
        <v>9</v>
      </c>
      <c r="M101" t="s">
        <v>9</v>
      </c>
      <c r="N101">
        <v>10</v>
      </c>
      <c r="O101" t="s">
        <v>20</v>
      </c>
      <c r="P101">
        <v>0</v>
      </c>
      <c r="Q101" t="s">
        <v>10</v>
      </c>
      <c r="R101">
        <v>0</v>
      </c>
    </row>
    <row r="102" spans="1:18" hidden="1" x14ac:dyDescent="0.25">
      <c r="A102" s="1">
        <f>SUMIFS('Franchise Wastage '!H:H,'Franchise Wastage '!B:B,Sheet1!H102,'Franchise Wastage '!C:C,Sheet1!I102,'Franchise Wastage '!D:D,Sheet1!J102,'Franchise Wastage '!E:E,Sheet1!K102)</f>
        <v>0</v>
      </c>
      <c r="B102" s="1">
        <f>SUMIFS('Franchise Wastage '!F:F,'Franchise Wastage '!B:B,Sheet1!H102,'Franchise Wastage '!C:C,Sheet1!I102,'Franchise Wastage '!D:D,Sheet1!J102,'Franchise Wastage '!E:E,Sheet1!K102)</f>
        <v>10</v>
      </c>
      <c r="D102" s="23">
        <f t="shared" si="3"/>
        <v>0</v>
      </c>
      <c r="E102" s="23">
        <f t="shared" si="4"/>
        <v>0</v>
      </c>
      <c r="F102" s="23">
        <f t="shared" si="5"/>
        <v>0</v>
      </c>
      <c r="H102" t="s">
        <v>121</v>
      </c>
      <c r="I102" s="1" t="s">
        <v>122</v>
      </c>
      <c r="J102" s="1" t="s">
        <v>130</v>
      </c>
      <c r="K102">
        <v>100</v>
      </c>
      <c r="L102" t="s">
        <v>9</v>
      </c>
      <c r="M102" t="s">
        <v>9</v>
      </c>
      <c r="N102">
        <v>10</v>
      </c>
      <c r="O102" t="s">
        <v>20</v>
      </c>
      <c r="P102">
        <v>0</v>
      </c>
      <c r="Q102" t="s">
        <v>10</v>
      </c>
      <c r="R102">
        <v>0</v>
      </c>
    </row>
    <row r="103" spans="1:18" hidden="1" x14ac:dyDescent="0.25">
      <c r="A103" s="1">
        <f>SUMIFS('Franchise Wastage '!H:H,'Franchise Wastage '!B:B,Sheet1!H103,'Franchise Wastage '!C:C,Sheet1!I103,'Franchise Wastage '!D:D,Sheet1!J103,'Franchise Wastage '!E:E,Sheet1!K103)</f>
        <v>0</v>
      </c>
      <c r="B103" s="1">
        <f>SUMIFS('Franchise Wastage '!F:F,'Franchise Wastage '!B:B,Sheet1!H103,'Franchise Wastage '!C:C,Sheet1!I103,'Franchise Wastage '!D:D,Sheet1!J103,'Franchise Wastage '!E:E,Sheet1!K103)</f>
        <v>10</v>
      </c>
      <c r="D103" s="23">
        <f t="shared" si="3"/>
        <v>0</v>
      </c>
      <c r="E103" s="23">
        <f t="shared" si="4"/>
        <v>0</v>
      </c>
      <c r="F103" s="23">
        <f t="shared" si="5"/>
        <v>0</v>
      </c>
      <c r="H103" t="s">
        <v>121</v>
      </c>
      <c r="I103" s="1" t="s">
        <v>122</v>
      </c>
      <c r="J103" s="1" t="s">
        <v>131</v>
      </c>
      <c r="K103">
        <v>100</v>
      </c>
      <c r="L103" t="s">
        <v>9</v>
      </c>
      <c r="M103" t="s">
        <v>9</v>
      </c>
      <c r="N103">
        <v>10</v>
      </c>
      <c r="O103" t="s">
        <v>20</v>
      </c>
      <c r="P103">
        <v>0</v>
      </c>
      <c r="Q103" t="s">
        <v>10</v>
      </c>
      <c r="R103">
        <v>0</v>
      </c>
    </row>
    <row r="104" spans="1:18" hidden="1" x14ac:dyDescent="0.25">
      <c r="A104" s="1">
        <f>SUMIFS('Franchise Wastage '!H:H,'Franchise Wastage '!B:B,Sheet1!H104,'Franchise Wastage '!C:C,Sheet1!I104,'Franchise Wastage '!D:D,Sheet1!J104,'Franchise Wastage '!E:E,Sheet1!K104)</f>
        <v>0</v>
      </c>
      <c r="B104" s="1">
        <f>SUMIFS('Franchise Wastage '!F:F,'Franchise Wastage '!B:B,Sheet1!H104,'Franchise Wastage '!C:C,Sheet1!I104,'Franchise Wastage '!D:D,Sheet1!J104,'Franchise Wastage '!E:E,Sheet1!K104)</f>
        <v>10</v>
      </c>
      <c r="D104" s="23">
        <f t="shared" si="3"/>
        <v>0</v>
      </c>
      <c r="E104" s="23">
        <f t="shared" si="4"/>
        <v>0</v>
      </c>
      <c r="F104" s="23">
        <f t="shared" si="5"/>
        <v>0</v>
      </c>
      <c r="H104" t="s">
        <v>121</v>
      </c>
      <c r="I104" s="1" t="s">
        <v>122</v>
      </c>
      <c r="J104" s="1" t="s">
        <v>132</v>
      </c>
      <c r="K104">
        <v>100</v>
      </c>
      <c r="L104" t="s">
        <v>9</v>
      </c>
      <c r="M104" t="s">
        <v>9</v>
      </c>
      <c r="N104">
        <v>10</v>
      </c>
      <c r="O104" t="s">
        <v>20</v>
      </c>
      <c r="P104">
        <v>0</v>
      </c>
      <c r="Q104" t="s">
        <v>10</v>
      </c>
      <c r="R104">
        <v>0</v>
      </c>
    </row>
    <row r="105" spans="1:18" hidden="1" x14ac:dyDescent="0.25">
      <c r="A105" s="1">
        <f>SUMIFS('Franchise Wastage '!H:H,'Franchise Wastage '!B:B,Sheet1!H105,'Franchise Wastage '!C:C,Sheet1!I105,'Franchise Wastage '!D:D,Sheet1!J105,'Franchise Wastage '!E:E,Sheet1!K105)</f>
        <v>0</v>
      </c>
      <c r="B105" s="1">
        <f>SUMIFS('Franchise Wastage '!F:F,'Franchise Wastage '!B:B,Sheet1!H105,'Franchise Wastage '!C:C,Sheet1!I105,'Franchise Wastage '!D:D,Sheet1!J105,'Franchise Wastage '!E:E,Sheet1!K105)</f>
        <v>10</v>
      </c>
      <c r="D105" s="23">
        <f t="shared" si="3"/>
        <v>0</v>
      </c>
      <c r="E105" s="23">
        <f t="shared" si="4"/>
        <v>0</v>
      </c>
      <c r="F105" s="23">
        <f t="shared" si="5"/>
        <v>0</v>
      </c>
      <c r="H105" t="s">
        <v>121</v>
      </c>
      <c r="I105" s="1" t="s">
        <v>122</v>
      </c>
      <c r="J105" s="1" t="s">
        <v>133</v>
      </c>
      <c r="K105">
        <v>100</v>
      </c>
      <c r="L105" t="s">
        <v>9</v>
      </c>
      <c r="M105" t="s">
        <v>9</v>
      </c>
      <c r="N105">
        <v>10</v>
      </c>
      <c r="O105" t="s">
        <v>20</v>
      </c>
      <c r="P105">
        <v>0</v>
      </c>
      <c r="Q105" t="s">
        <v>10</v>
      </c>
      <c r="R105">
        <v>0</v>
      </c>
    </row>
    <row r="106" spans="1:18" hidden="1" x14ac:dyDescent="0.25">
      <c r="A106" s="1">
        <f>SUMIFS('Franchise Wastage '!H:H,'Franchise Wastage '!B:B,Sheet1!H106,'Franchise Wastage '!C:C,Sheet1!I106,'Franchise Wastage '!D:D,Sheet1!J106,'Franchise Wastage '!E:E,Sheet1!K106)</f>
        <v>0</v>
      </c>
      <c r="B106" s="1">
        <f>SUMIFS('Franchise Wastage '!F:F,'Franchise Wastage '!B:B,Sheet1!H106,'Franchise Wastage '!C:C,Sheet1!I106,'Franchise Wastage '!D:D,Sheet1!J106,'Franchise Wastage '!E:E,Sheet1!K106)</f>
        <v>10</v>
      </c>
      <c r="D106" s="23">
        <f t="shared" si="3"/>
        <v>0</v>
      </c>
      <c r="E106" s="23">
        <f t="shared" si="4"/>
        <v>0</v>
      </c>
      <c r="F106" s="23">
        <f t="shared" si="5"/>
        <v>0</v>
      </c>
      <c r="H106" t="s">
        <v>2153</v>
      </c>
      <c r="I106" s="1" t="s">
        <v>134</v>
      </c>
      <c r="J106" s="1" t="s">
        <v>135</v>
      </c>
      <c r="K106">
        <v>100</v>
      </c>
      <c r="L106" t="s">
        <v>9</v>
      </c>
      <c r="M106" t="s">
        <v>9</v>
      </c>
      <c r="N106">
        <v>10</v>
      </c>
      <c r="O106" t="s">
        <v>10</v>
      </c>
      <c r="P106">
        <v>0</v>
      </c>
      <c r="Q106" t="s">
        <v>10</v>
      </c>
      <c r="R106">
        <v>0</v>
      </c>
    </row>
    <row r="107" spans="1:18" hidden="1" x14ac:dyDescent="0.25">
      <c r="A107" s="1">
        <f>SUMIFS('Franchise Wastage '!H:H,'Franchise Wastage '!B:B,Sheet1!H107,'Franchise Wastage '!C:C,Sheet1!I107,'Franchise Wastage '!D:D,Sheet1!J107,'Franchise Wastage '!E:E,Sheet1!K107)</f>
        <v>0</v>
      </c>
      <c r="B107" s="1">
        <f>SUMIFS('Franchise Wastage '!F:F,'Franchise Wastage '!B:B,Sheet1!H107,'Franchise Wastage '!C:C,Sheet1!I107,'Franchise Wastage '!D:D,Sheet1!J107,'Franchise Wastage '!E:E,Sheet1!K107)</f>
        <v>10</v>
      </c>
      <c r="D107" s="23">
        <f t="shared" si="3"/>
        <v>0</v>
      </c>
      <c r="E107" s="23">
        <f t="shared" si="4"/>
        <v>0</v>
      </c>
      <c r="F107" s="23">
        <f t="shared" si="5"/>
        <v>0</v>
      </c>
      <c r="H107" t="s">
        <v>2153</v>
      </c>
      <c r="I107" s="1" t="s">
        <v>134</v>
      </c>
      <c r="J107" s="1" t="s">
        <v>136</v>
      </c>
      <c r="K107">
        <v>100</v>
      </c>
      <c r="L107" t="s">
        <v>9</v>
      </c>
      <c r="M107" t="s">
        <v>9</v>
      </c>
      <c r="N107">
        <v>10</v>
      </c>
      <c r="O107" t="s">
        <v>10</v>
      </c>
      <c r="P107">
        <v>0</v>
      </c>
      <c r="Q107" t="s">
        <v>10</v>
      </c>
      <c r="R107">
        <v>0</v>
      </c>
    </row>
    <row r="108" spans="1:18" hidden="1" x14ac:dyDescent="0.25">
      <c r="A108" s="1">
        <f>SUMIFS('Franchise Wastage '!H:H,'Franchise Wastage '!B:B,Sheet1!H108,'Franchise Wastage '!C:C,Sheet1!I108,'Franchise Wastage '!D:D,Sheet1!J108,'Franchise Wastage '!E:E,Sheet1!K108)</f>
        <v>0</v>
      </c>
      <c r="B108" s="1">
        <f>SUMIFS('Franchise Wastage '!F:F,'Franchise Wastage '!B:B,Sheet1!H108,'Franchise Wastage '!C:C,Sheet1!I108,'Franchise Wastage '!D:D,Sheet1!J108,'Franchise Wastage '!E:E,Sheet1!K108)</f>
        <v>10</v>
      </c>
      <c r="D108" s="23">
        <f t="shared" si="3"/>
        <v>0</v>
      </c>
      <c r="E108" s="23">
        <f t="shared" si="4"/>
        <v>0</v>
      </c>
      <c r="F108" s="23">
        <f t="shared" si="5"/>
        <v>0</v>
      </c>
      <c r="H108" t="s">
        <v>2153</v>
      </c>
      <c r="I108" s="1" t="s">
        <v>134</v>
      </c>
      <c r="J108" s="1" t="s">
        <v>137</v>
      </c>
      <c r="K108">
        <v>100</v>
      </c>
      <c r="L108" t="s">
        <v>9</v>
      </c>
      <c r="M108" t="s">
        <v>9</v>
      </c>
      <c r="N108">
        <v>10</v>
      </c>
      <c r="O108" t="s">
        <v>10</v>
      </c>
      <c r="P108">
        <v>0</v>
      </c>
      <c r="Q108" t="s">
        <v>10</v>
      </c>
      <c r="R108">
        <v>0</v>
      </c>
    </row>
    <row r="109" spans="1:18" hidden="1" x14ac:dyDescent="0.25">
      <c r="A109" s="1">
        <f>SUMIFS('Franchise Wastage '!H:H,'Franchise Wastage '!B:B,Sheet1!H109,'Franchise Wastage '!C:C,Sheet1!I109,'Franchise Wastage '!D:D,Sheet1!J109,'Franchise Wastage '!E:E,Sheet1!K109)</f>
        <v>0</v>
      </c>
      <c r="B109" s="1">
        <f>SUMIFS('Franchise Wastage '!F:F,'Franchise Wastage '!B:B,Sheet1!H109,'Franchise Wastage '!C:C,Sheet1!I109,'Franchise Wastage '!D:D,Sheet1!J109,'Franchise Wastage '!E:E,Sheet1!K109)</f>
        <v>10</v>
      </c>
      <c r="D109" s="23">
        <f t="shared" si="3"/>
        <v>0</v>
      </c>
      <c r="E109" s="23">
        <f t="shared" si="4"/>
        <v>0</v>
      </c>
      <c r="F109" s="23">
        <f t="shared" si="5"/>
        <v>0</v>
      </c>
      <c r="H109" t="s">
        <v>2153</v>
      </c>
      <c r="I109" s="1" t="s">
        <v>134</v>
      </c>
      <c r="J109" s="1" t="s">
        <v>138</v>
      </c>
      <c r="K109">
        <v>100</v>
      </c>
      <c r="L109" t="s">
        <v>9</v>
      </c>
      <c r="M109" t="s">
        <v>9</v>
      </c>
      <c r="N109">
        <v>10</v>
      </c>
      <c r="O109" t="s">
        <v>10</v>
      </c>
      <c r="P109">
        <v>0</v>
      </c>
      <c r="Q109" t="s">
        <v>10</v>
      </c>
      <c r="R109">
        <v>0</v>
      </c>
    </row>
    <row r="110" spans="1:18" hidden="1" x14ac:dyDescent="0.25">
      <c r="A110" s="1">
        <f>SUMIFS('Franchise Wastage '!H:H,'Franchise Wastage '!B:B,Sheet1!H110,'Franchise Wastage '!C:C,Sheet1!I110,'Franchise Wastage '!D:D,Sheet1!J110,'Franchise Wastage '!E:E,Sheet1!K110)</f>
        <v>0</v>
      </c>
      <c r="B110" s="1">
        <f>SUMIFS('Franchise Wastage '!F:F,'Franchise Wastage '!B:B,Sheet1!H110,'Franchise Wastage '!C:C,Sheet1!I110,'Franchise Wastage '!D:D,Sheet1!J110,'Franchise Wastage '!E:E,Sheet1!K110)</f>
        <v>10</v>
      </c>
      <c r="D110" s="23">
        <f t="shared" si="3"/>
        <v>0</v>
      </c>
      <c r="E110" s="23">
        <f t="shared" si="4"/>
        <v>0</v>
      </c>
      <c r="F110" s="23">
        <f t="shared" si="5"/>
        <v>0</v>
      </c>
      <c r="H110" t="s">
        <v>2153</v>
      </c>
      <c r="I110" s="1" t="s">
        <v>134</v>
      </c>
      <c r="J110" s="1" t="s">
        <v>139</v>
      </c>
      <c r="K110">
        <v>100</v>
      </c>
      <c r="L110" t="s">
        <v>9</v>
      </c>
      <c r="M110" t="s">
        <v>9</v>
      </c>
      <c r="N110">
        <v>10</v>
      </c>
      <c r="O110" t="s">
        <v>10</v>
      </c>
      <c r="P110">
        <v>0</v>
      </c>
      <c r="Q110" t="s">
        <v>10</v>
      </c>
      <c r="R110">
        <v>0</v>
      </c>
    </row>
    <row r="111" spans="1:18" hidden="1" x14ac:dyDescent="0.25">
      <c r="A111" s="1">
        <f>SUMIFS('Franchise Wastage '!H:H,'Franchise Wastage '!B:B,Sheet1!H111,'Franchise Wastage '!C:C,Sheet1!I111,'Franchise Wastage '!D:D,Sheet1!J111,'Franchise Wastage '!E:E,Sheet1!K111)</f>
        <v>0</v>
      </c>
      <c r="B111" s="1">
        <f>SUMIFS('Franchise Wastage '!F:F,'Franchise Wastage '!B:B,Sheet1!H111,'Franchise Wastage '!C:C,Sheet1!I111,'Franchise Wastage '!D:D,Sheet1!J111,'Franchise Wastage '!E:E,Sheet1!K111)</f>
        <v>10</v>
      </c>
      <c r="D111" s="23">
        <f t="shared" si="3"/>
        <v>0</v>
      </c>
      <c r="E111" s="23">
        <f t="shared" si="4"/>
        <v>0</v>
      </c>
      <c r="F111" s="23">
        <f t="shared" si="5"/>
        <v>0</v>
      </c>
      <c r="H111" t="s">
        <v>2153</v>
      </c>
      <c r="I111" s="1" t="s">
        <v>134</v>
      </c>
      <c r="J111" s="1" t="s">
        <v>140</v>
      </c>
      <c r="K111">
        <v>100</v>
      </c>
      <c r="L111" t="s">
        <v>9</v>
      </c>
      <c r="M111" t="s">
        <v>9</v>
      </c>
      <c r="N111">
        <v>10</v>
      </c>
      <c r="O111" t="s">
        <v>10</v>
      </c>
      <c r="P111">
        <v>0</v>
      </c>
      <c r="Q111" t="s">
        <v>10</v>
      </c>
      <c r="R111">
        <v>0</v>
      </c>
    </row>
    <row r="112" spans="1:18" hidden="1" x14ac:dyDescent="0.25">
      <c r="A112" s="1">
        <f>SUMIFS('Franchise Wastage '!H:H,'Franchise Wastage '!B:B,Sheet1!H112,'Franchise Wastage '!C:C,Sheet1!I112,'Franchise Wastage '!D:D,Sheet1!J112,'Franchise Wastage '!E:E,Sheet1!K112)</f>
        <v>0</v>
      </c>
      <c r="B112" s="1">
        <f>SUMIFS('Franchise Wastage '!F:F,'Franchise Wastage '!B:B,Sheet1!H112,'Franchise Wastage '!C:C,Sheet1!I112,'Franchise Wastage '!D:D,Sheet1!J112,'Franchise Wastage '!E:E,Sheet1!K112)</f>
        <v>10</v>
      </c>
      <c r="D112" s="23">
        <f t="shared" si="3"/>
        <v>0</v>
      </c>
      <c r="E112" s="23">
        <f t="shared" si="4"/>
        <v>0</v>
      </c>
      <c r="F112" s="23">
        <f t="shared" si="5"/>
        <v>0</v>
      </c>
      <c r="H112" t="s">
        <v>2153</v>
      </c>
      <c r="I112" s="1" t="s">
        <v>134</v>
      </c>
      <c r="J112" s="1" t="s">
        <v>141</v>
      </c>
      <c r="K112">
        <v>100</v>
      </c>
      <c r="L112" t="s">
        <v>9</v>
      </c>
      <c r="M112" t="s">
        <v>9</v>
      </c>
      <c r="N112">
        <v>10</v>
      </c>
      <c r="O112" t="s">
        <v>10</v>
      </c>
      <c r="P112">
        <v>0</v>
      </c>
      <c r="Q112" t="s">
        <v>10</v>
      </c>
      <c r="R112">
        <v>0</v>
      </c>
    </row>
    <row r="113" spans="1:18" hidden="1" x14ac:dyDescent="0.25">
      <c r="A113" s="1">
        <f>SUMIFS('Franchise Wastage '!H:H,'Franchise Wastage '!B:B,Sheet1!H113,'Franchise Wastage '!C:C,Sheet1!I113,'Franchise Wastage '!D:D,Sheet1!J113,'Franchise Wastage '!E:E,Sheet1!K113)</f>
        <v>0</v>
      </c>
      <c r="B113" s="1">
        <f>SUMIFS('Franchise Wastage '!F:F,'Franchise Wastage '!B:B,Sheet1!H113,'Franchise Wastage '!C:C,Sheet1!I113,'Franchise Wastage '!D:D,Sheet1!J113,'Franchise Wastage '!E:E,Sheet1!K113)</f>
        <v>10</v>
      </c>
      <c r="D113" s="23">
        <f t="shared" si="3"/>
        <v>0</v>
      </c>
      <c r="E113" s="23">
        <f t="shared" si="4"/>
        <v>0</v>
      </c>
      <c r="F113" s="23">
        <f t="shared" si="5"/>
        <v>0</v>
      </c>
      <c r="H113" t="s">
        <v>2153</v>
      </c>
      <c r="I113" s="1" t="s">
        <v>134</v>
      </c>
      <c r="J113" s="1" t="s">
        <v>142</v>
      </c>
      <c r="K113">
        <v>100</v>
      </c>
      <c r="L113" t="s">
        <v>9</v>
      </c>
      <c r="M113" t="s">
        <v>9</v>
      </c>
      <c r="N113">
        <v>10</v>
      </c>
      <c r="O113" t="s">
        <v>10</v>
      </c>
      <c r="P113">
        <v>0</v>
      </c>
      <c r="Q113" t="s">
        <v>10</v>
      </c>
      <c r="R113">
        <v>0</v>
      </c>
    </row>
    <row r="114" spans="1:18" hidden="1" x14ac:dyDescent="0.25">
      <c r="A114" s="1">
        <f>SUMIFS('Franchise Wastage '!H:H,'Franchise Wastage '!B:B,Sheet1!H114,'Franchise Wastage '!C:C,Sheet1!I114,'Franchise Wastage '!D:D,Sheet1!J114,'Franchise Wastage '!E:E,Sheet1!K114)</f>
        <v>0</v>
      </c>
      <c r="B114" s="1">
        <f>SUMIFS('Franchise Wastage '!F:F,'Franchise Wastage '!B:B,Sheet1!H114,'Franchise Wastage '!C:C,Sheet1!I114,'Franchise Wastage '!D:D,Sheet1!J114,'Franchise Wastage '!E:E,Sheet1!K114)</f>
        <v>10</v>
      </c>
      <c r="D114" s="23">
        <f t="shared" si="3"/>
        <v>0</v>
      </c>
      <c r="E114" s="23">
        <f t="shared" si="4"/>
        <v>0</v>
      </c>
      <c r="F114" s="23">
        <f t="shared" si="5"/>
        <v>0</v>
      </c>
      <c r="H114" t="s">
        <v>2153</v>
      </c>
      <c r="I114" s="1" t="s">
        <v>134</v>
      </c>
      <c r="J114" s="1" t="s">
        <v>143</v>
      </c>
      <c r="K114">
        <v>100</v>
      </c>
      <c r="L114" t="s">
        <v>9</v>
      </c>
      <c r="M114" t="s">
        <v>9</v>
      </c>
      <c r="N114">
        <v>10</v>
      </c>
      <c r="O114" t="s">
        <v>10</v>
      </c>
      <c r="P114">
        <v>0</v>
      </c>
      <c r="Q114" t="s">
        <v>10</v>
      </c>
      <c r="R114">
        <v>0</v>
      </c>
    </row>
    <row r="115" spans="1:18" hidden="1" x14ac:dyDescent="0.25">
      <c r="A115" s="1">
        <f>SUMIFS('Franchise Wastage '!H:H,'Franchise Wastage '!B:B,Sheet1!H115,'Franchise Wastage '!C:C,Sheet1!I115,'Franchise Wastage '!D:D,Sheet1!J115,'Franchise Wastage '!E:E,Sheet1!K115)</f>
        <v>0</v>
      </c>
      <c r="B115" s="1">
        <f>SUMIFS('Franchise Wastage '!F:F,'Franchise Wastage '!B:B,Sheet1!H115,'Franchise Wastage '!C:C,Sheet1!I115,'Franchise Wastage '!D:D,Sheet1!J115,'Franchise Wastage '!E:E,Sheet1!K115)</f>
        <v>10</v>
      </c>
      <c r="D115" s="23">
        <f t="shared" si="3"/>
        <v>0</v>
      </c>
      <c r="E115" s="23">
        <f t="shared" si="4"/>
        <v>0</v>
      </c>
      <c r="F115" s="23">
        <f t="shared" si="5"/>
        <v>0</v>
      </c>
      <c r="H115" t="s">
        <v>2153</v>
      </c>
      <c r="I115" s="1" t="s">
        <v>134</v>
      </c>
      <c r="J115" s="1" t="s">
        <v>144</v>
      </c>
      <c r="K115">
        <v>100</v>
      </c>
      <c r="L115" t="s">
        <v>9</v>
      </c>
      <c r="M115" t="s">
        <v>9</v>
      </c>
      <c r="N115">
        <v>10</v>
      </c>
      <c r="O115" t="s">
        <v>10</v>
      </c>
      <c r="P115">
        <v>0</v>
      </c>
      <c r="Q115" t="s">
        <v>10</v>
      </c>
      <c r="R115">
        <v>0</v>
      </c>
    </row>
    <row r="116" spans="1:18" hidden="1" x14ac:dyDescent="0.25">
      <c r="A116" s="1">
        <f>SUMIFS('Franchise Wastage '!H:H,'Franchise Wastage '!B:B,Sheet1!H116,'Franchise Wastage '!C:C,Sheet1!I116,'Franchise Wastage '!D:D,Sheet1!J116,'Franchise Wastage '!E:E,Sheet1!K116)</f>
        <v>0</v>
      </c>
      <c r="B116" s="1">
        <f>SUMIFS('Franchise Wastage '!F:F,'Franchise Wastage '!B:B,Sheet1!H116,'Franchise Wastage '!C:C,Sheet1!I116,'Franchise Wastage '!D:D,Sheet1!J116,'Franchise Wastage '!E:E,Sheet1!K116)</f>
        <v>10</v>
      </c>
      <c r="D116" s="23">
        <f t="shared" si="3"/>
        <v>0</v>
      </c>
      <c r="E116" s="23">
        <f t="shared" si="4"/>
        <v>0</v>
      </c>
      <c r="F116" s="23">
        <f t="shared" si="5"/>
        <v>0</v>
      </c>
      <c r="H116" t="s">
        <v>2153</v>
      </c>
      <c r="I116" s="1" t="s">
        <v>134</v>
      </c>
      <c r="J116" s="1" t="s">
        <v>145</v>
      </c>
      <c r="K116">
        <v>100</v>
      </c>
      <c r="L116" t="s">
        <v>9</v>
      </c>
      <c r="M116" t="s">
        <v>9</v>
      </c>
      <c r="N116">
        <v>10</v>
      </c>
      <c r="O116" t="s">
        <v>10</v>
      </c>
      <c r="P116">
        <v>0</v>
      </c>
      <c r="Q116" t="s">
        <v>10</v>
      </c>
      <c r="R116">
        <v>0</v>
      </c>
    </row>
    <row r="117" spans="1:18" hidden="1" x14ac:dyDescent="0.25">
      <c r="A117" s="1">
        <f>SUMIFS('Franchise Wastage '!H:H,'Franchise Wastage '!B:B,Sheet1!H117,'Franchise Wastage '!C:C,Sheet1!I117,'Franchise Wastage '!D:D,Sheet1!J117,'Franchise Wastage '!E:E,Sheet1!K117)</f>
        <v>0</v>
      </c>
      <c r="B117" s="1">
        <f>SUMIFS('Franchise Wastage '!F:F,'Franchise Wastage '!B:B,Sheet1!H117,'Franchise Wastage '!C:C,Sheet1!I117,'Franchise Wastage '!D:D,Sheet1!J117,'Franchise Wastage '!E:E,Sheet1!K117)</f>
        <v>10</v>
      </c>
      <c r="D117" s="23">
        <f t="shared" si="3"/>
        <v>0</v>
      </c>
      <c r="E117" s="23">
        <f t="shared" si="4"/>
        <v>0</v>
      </c>
      <c r="F117" s="23">
        <f t="shared" si="5"/>
        <v>0</v>
      </c>
      <c r="H117" t="s">
        <v>2153</v>
      </c>
      <c r="I117" s="1" t="s">
        <v>134</v>
      </c>
      <c r="J117" s="1" t="s">
        <v>146</v>
      </c>
      <c r="K117">
        <v>100</v>
      </c>
      <c r="L117" t="s">
        <v>9</v>
      </c>
      <c r="M117" t="s">
        <v>9</v>
      </c>
      <c r="N117">
        <v>10</v>
      </c>
      <c r="O117" t="s">
        <v>10</v>
      </c>
      <c r="P117">
        <v>0</v>
      </c>
      <c r="Q117" t="s">
        <v>10</v>
      </c>
      <c r="R117">
        <v>0</v>
      </c>
    </row>
    <row r="118" spans="1:18" hidden="1" x14ac:dyDescent="0.25">
      <c r="A118" s="1">
        <f>SUMIFS('Franchise Wastage '!H:H,'Franchise Wastage '!B:B,Sheet1!H118,'Franchise Wastage '!C:C,Sheet1!I118,'Franchise Wastage '!D:D,Sheet1!J118,'Franchise Wastage '!E:E,Sheet1!K118)</f>
        <v>0</v>
      </c>
      <c r="B118" s="1">
        <f>SUMIFS('Franchise Wastage '!F:F,'Franchise Wastage '!B:B,Sheet1!H118,'Franchise Wastage '!C:C,Sheet1!I118,'Franchise Wastage '!D:D,Sheet1!J118,'Franchise Wastage '!E:E,Sheet1!K118)</f>
        <v>10</v>
      </c>
      <c r="D118" s="23">
        <f t="shared" si="3"/>
        <v>0</v>
      </c>
      <c r="E118" s="23">
        <f t="shared" si="4"/>
        <v>0</v>
      </c>
      <c r="F118" s="23">
        <f t="shared" si="5"/>
        <v>0</v>
      </c>
      <c r="H118" t="s">
        <v>2153</v>
      </c>
      <c r="I118" s="1" t="s">
        <v>134</v>
      </c>
      <c r="J118" s="1" t="s">
        <v>147</v>
      </c>
      <c r="K118">
        <v>100</v>
      </c>
      <c r="L118" t="s">
        <v>9</v>
      </c>
      <c r="M118" t="s">
        <v>9</v>
      </c>
      <c r="N118">
        <v>10</v>
      </c>
      <c r="O118" t="s">
        <v>10</v>
      </c>
      <c r="P118">
        <v>0</v>
      </c>
      <c r="Q118" t="s">
        <v>10</v>
      </c>
      <c r="R118">
        <v>0</v>
      </c>
    </row>
    <row r="119" spans="1:18" hidden="1" x14ac:dyDescent="0.25">
      <c r="A119" s="1">
        <f>SUMIFS('Franchise Wastage '!H:H,'Franchise Wastage '!B:B,Sheet1!H119,'Franchise Wastage '!C:C,Sheet1!I119,'Franchise Wastage '!D:D,Sheet1!J119,'Franchise Wastage '!E:E,Sheet1!K119)</f>
        <v>0</v>
      </c>
      <c r="B119" s="1">
        <f>SUMIFS('Franchise Wastage '!F:F,'Franchise Wastage '!B:B,Sheet1!H119,'Franchise Wastage '!C:C,Sheet1!I119,'Franchise Wastage '!D:D,Sheet1!J119,'Franchise Wastage '!E:E,Sheet1!K119)</f>
        <v>10</v>
      </c>
      <c r="D119" s="23">
        <f t="shared" si="3"/>
        <v>0</v>
      </c>
      <c r="E119" s="23">
        <f t="shared" si="4"/>
        <v>0</v>
      </c>
      <c r="F119" s="23">
        <f t="shared" si="5"/>
        <v>0</v>
      </c>
      <c r="H119" t="s">
        <v>2153</v>
      </c>
      <c r="I119" s="1" t="s">
        <v>134</v>
      </c>
      <c r="J119" s="1" t="s">
        <v>148</v>
      </c>
      <c r="K119">
        <v>100</v>
      </c>
      <c r="L119" t="s">
        <v>9</v>
      </c>
      <c r="M119" t="s">
        <v>9</v>
      </c>
      <c r="N119">
        <v>10</v>
      </c>
      <c r="O119" t="s">
        <v>10</v>
      </c>
      <c r="P119">
        <v>0</v>
      </c>
      <c r="Q119" t="s">
        <v>10</v>
      </c>
      <c r="R119">
        <v>0</v>
      </c>
    </row>
    <row r="120" spans="1:18" hidden="1" x14ac:dyDescent="0.25">
      <c r="A120" s="1">
        <f>SUMIFS('Franchise Wastage '!H:H,'Franchise Wastage '!B:B,Sheet1!H120,'Franchise Wastage '!C:C,Sheet1!I120,'Franchise Wastage '!D:D,Sheet1!J120,'Franchise Wastage '!E:E,Sheet1!K120)</f>
        <v>0</v>
      </c>
      <c r="B120" s="1">
        <f>SUMIFS('Franchise Wastage '!F:F,'Franchise Wastage '!B:B,Sheet1!H120,'Franchise Wastage '!C:C,Sheet1!I120,'Franchise Wastage '!D:D,Sheet1!J120,'Franchise Wastage '!E:E,Sheet1!K120)</f>
        <v>10</v>
      </c>
      <c r="D120" s="23">
        <f t="shared" si="3"/>
        <v>0</v>
      </c>
      <c r="E120" s="23">
        <f t="shared" si="4"/>
        <v>0</v>
      </c>
      <c r="F120" s="23">
        <f t="shared" si="5"/>
        <v>0</v>
      </c>
      <c r="H120" t="s">
        <v>2153</v>
      </c>
      <c r="I120" s="1" t="s">
        <v>134</v>
      </c>
      <c r="J120" s="1" t="s">
        <v>44</v>
      </c>
      <c r="K120">
        <v>100</v>
      </c>
      <c r="L120" t="s">
        <v>9</v>
      </c>
      <c r="M120" t="s">
        <v>9</v>
      </c>
      <c r="N120">
        <v>10</v>
      </c>
      <c r="O120" t="s">
        <v>10</v>
      </c>
      <c r="P120">
        <v>0</v>
      </c>
      <c r="Q120" t="s">
        <v>10</v>
      </c>
      <c r="R120">
        <v>0</v>
      </c>
    </row>
    <row r="121" spans="1:18" hidden="1" x14ac:dyDescent="0.25">
      <c r="A121" s="1">
        <f>SUMIFS('Franchise Wastage '!H:H,'Franchise Wastage '!B:B,Sheet1!H121,'Franchise Wastage '!C:C,Sheet1!I121,'Franchise Wastage '!D:D,Sheet1!J121,'Franchise Wastage '!E:E,Sheet1!K121)</f>
        <v>0</v>
      </c>
      <c r="B121" s="1">
        <f>SUMIFS('Franchise Wastage '!F:F,'Franchise Wastage '!B:B,Sheet1!H121,'Franchise Wastage '!C:C,Sheet1!I121,'Franchise Wastage '!D:D,Sheet1!J121,'Franchise Wastage '!E:E,Sheet1!K121)</f>
        <v>10</v>
      </c>
      <c r="D121" s="23">
        <f t="shared" si="3"/>
        <v>0</v>
      </c>
      <c r="E121" s="23">
        <f t="shared" si="4"/>
        <v>0</v>
      </c>
      <c r="F121" s="23">
        <f t="shared" si="5"/>
        <v>0</v>
      </c>
      <c r="H121" t="s">
        <v>2153</v>
      </c>
      <c r="I121" s="1" t="s">
        <v>134</v>
      </c>
      <c r="J121" s="1" t="s">
        <v>149</v>
      </c>
      <c r="K121">
        <v>100</v>
      </c>
      <c r="L121" t="s">
        <v>9</v>
      </c>
      <c r="M121" t="s">
        <v>9</v>
      </c>
      <c r="N121">
        <v>10</v>
      </c>
      <c r="O121" t="s">
        <v>10</v>
      </c>
      <c r="P121">
        <v>0</v>
      </c>
      <c r="Q121" t="s">
        <v>10</v>
      </c>
      <c r="R121">
        <v>0</v>
      </c>
    </row>
    <row r="122" spans="1:18" hidden="1" x14ac:dyDescent="0.25">
      <c r="A122" s="1">
        <f>SUMIFS('Franchise Wastage '!H:H,'Franchise Wastage '!B:B,Sheet1!H122,'Franchise Wastage '!C:C,Sheet1!I122,'Franchise Wastage '!D:D,Sheet1!J122,'Franchise Wastage '!E:E,Sheet1!K122)</f>
        <v>0</v>
      </c>
      <c r="B122" s="1">
        <f>SUMIFS('Franchise Wastage '!F:F,'Franchise Wastage '!B:B,Sheet1!H122,'Franchise Wastage '!C:C,Sheet1!I122,'Franchise Wastage '!D:D,Sheet1!J122,'Franchise Wastage '!E:E,Sheet1!K122)</f>
        <v>10</v>
      </c>
      <c r="D122" s="23">
        <f t="shared" si="3"/>
        <v>0</v>
      </c>
      <c r="E122" s="23">
        <f t="shared" si="4"/>
        <v>0</v>
      </c>
      <c r="F122" s="23">
        <f t="shared" si="5"/>
        <v>0</v>
      </c>
      <c r="H122" t="s">
        <v>2153</v>
      </c>
      <c r="I122" s="1" t="s">
        <v>134</v>
      </c>
      <c r="J122" s="1" t="s">
        <v>150</v>
      </c>
      <c r="K122">
        <v>100</v>
      </c>
      <c r="L122" t="s">
        <v>9</v>
      </c>
      <c r="M122" t="s">
        <v>9</v>
      </c>
      <c r="N122">
        <v>10</v>
      </c>
      <c r="O122" t="s">
        <v>10</v>
      </c>
      <c r="P122">
        <v>0</v>
      </c>
      <c r="Q122" t="s">
        <v>10</v>
      </c>
      <c r="R122">
        <v>0</v>
      </c>
    </row>
    <row r="123" spans="1:18" hidden="1" x14ac:dyDescent="0.25">
      <c r="A123" s="1">
        <f>SUMIFS('Franchise Wastage '!H:H,'Franchise Wastage '!B:B,Sheet1!H123,'Franchise Wastage '!C:C,Sheet1!I123,'Franchise Wastage '!D:D,Sheet1!J123,'Franchise Wastage '!E:E,Sheet1!K123)</f>
        <v>0</v>
      </c>
      <c r="B123" s="1">
        <f>SUMIFS('Franchise Wastage '!F:F,'Franchise Wastage '!B:B,Sheet1!H123,'Franchise Wastage '!C:C,Sheet1!I123,'Franchise Wastage '!D:D,Sheet1!J123,'Franchise Wastage '!E:E,Sheet1!K123)</f>
        <v>10</v>
      </c>
      <c r="D123" s="23">
        <f t="shared" si="3"/>
        <v>0</v>
      </c>
      <c r="E123" s="23">
        <f t="shared" si="4"/>
        <v>0</v>
      </c>
      <c r="F123" s="23">
        <f t="shared" si="5"/>
        <v>0</v>
      </c>
      <c r="H123" t="s">
        <v>2153</v>
      </c>
      <c r="I123" s="1" t="s">
        <v>134</v>
      </c>
      <c r="J123" s="1" t="s">
        <v>151</v>
      </c>
      <c r="K123">
        <v>100</v>
      </c>
      <c r="L123" t="s">
        <v>9</v>
      </c>
      <c r="M123" t="s">
        <v>9</v>
      </c>
      <c r="N123">
        <v>10</v>
      </c>
      <c r="O123" t="s">
        <v>10</v>
      </c>
      <c r="P123">
        <v>0</v>
      </c>
      <c r="Q123" t="s">
        <v>10</v>
      </c>
      <c r="R123">
        <v>0</v>
      </c>
    </row>
    <row r="124" spans="1:18" hidden="1" x14ac:dyDescent="0.25">
      <c r="A124" s="1">
        <f>SUMIFS('Franchise Wastage '!H:H,'Franchise Wastage '!B:B,Sheet1!H124,'Franchise Wastage '!C:C,Sheet1!I124,'Franchise Wastage '!D:D,Sheet1!J124,'Franchise Wastage '!E:E,Sheet1!K124)</f>
        <v>0</v>
      </c>
      <c r="B124" s="1">
        <f>SUMIFS('Franchise Wastage '!F:F,'Franchise Wastage '!B:B,Sheet1!H124,'Franchise Wastage '!C:C,Sheet1!I124,'Franchise Wastage '!D:D,Sheet1!J124,'Franchise Wastage '!E:E,Sheet1!K124)</f>
        <v>10</v>
      </c>
      <c r="D124" s="23">
        <f t="shared" si="3"/>
        <v>0</v>
      </c>
      <c r="E124" s="23">
        <f t="shared" si="4"/>
        <v>0</v>
      </c>
      <c r="F124" s="23">
        <f t="shared" si="5"/>
        <v>0</v>
      </c>
      <c r="H124" t="s">
        <v>2153</v>
      </c>
      <c r="I124" s="1" t="s">
        <v>134</v>
      </c>
      <c r="J124" s="1" t="s">
        <v>152</v>
      </c>
      <c r="K124">
        <v>100</v>
      </c>
      <c r="L124" t="s">
        <v>9</v>
      </c>
      <c r="M124" t="s">
        <v>9</v>
      </c>
      <c r="N124">
        <v>10</v>
      </c>
      <c r="O124" t="s">
        <v>10</v>
      </c>
      <c r="P124">
        <v>0</v>
      </c>
      <c r="Q124" t="s">
        <v>10</v>
      </c>
      <c r="R124">
        <v>0</v>
      </c>
    </row>
    <row r="125" spans="1:18" hidden="1" x14ac:dyDescent="0.25">
      <c r="A125" s="1">
        <f>SUMIFS('Franchise Wastage '!H:H,'Franchise Wastage '!B:B,Sheet1!H125,'Franchise Wastage '!C:C,Sheet1!I125,'Franchise Wastage '!D:D,Sheet1!J125,'Franchise Wastage '!E:E,Sheet1!K125)</f>
        <v>0</v>
      </c>
      <c r="B125" s="1">
        <f>SUMIFS('Franchise Wastage '!F:F,'Franchise Wastage '!B:B,Sheet1!H125,'Franchise Wastage '!C:C,Sheet1!I125,'Franchise Wastage '!D:D,Sheet1!J125,'Franchise Wastage '!E:E,Sheet1!K125)</f>
        <v>10</v>
      </c>
      <c r="D125" s="23">
        <f t="shared" si="3"/>
        <v>0</v>
      </c>
      <c r="E125" s="23">
        <f t="shared" si="4"/>
        <v>0</v>
      </c>
      <c r="F125" s="23">
        <f t="shared" si="5"/>
        <v>0</v>
      </c>
      <c r="H125" t="s">
        <v>2153</v>
      </c>
      <c r="I125" s="1" t="s">
        <v>134</v>
      </c>
      <c r="J125" s="1" t="s">
        <v>153</v>
      </c>
      <c r="K125">
        <v>100</v>
      </c>
      <c r="L125" t="s">
        <v>9</v>
      </c>
      <c r="M125" t="s">
        <v>9</v>
      </c>
      <c r="N125">
        <v>10</v>
      </c>
      <c r="O125" t="s">
        <v>10</v>
      </c>
      <c r="P125">
        <v>0</v>
      </c>
      <c r="Q125" t="s">
        <v>10</v>
      </c>
      <c r="R125">
        <v>0</v>
      </c>
    </row>
    <row r="126" spans="1:18" hidden="1" x14ac:dyDescent="0.25">
      <c r="A126" s="1">
        <f>SUMIFS('Franchise Wastage '!H:H,'Franchise Wastage '!B:B,Sheet1!H126,'Franchise Wastage '!C:C,Sheet1!I126,'Franchise Wastage '!D:D,Sheet1!J126,'Franchise Wastage '!E:E,Sheet1!K126)</f>
        <v>0</v>
      </c>
      <c r="B126" s="1">
        <f>SUMIFS('Franchise Wastage '!F:F,'Franchise Wastage '!B:B,Sheet1!H126,'Franchise Wastage '!C:C,Sheet1!I126,'Franchise Wastage '!D:D,Sheet1!J126,'Franchise Wastage '!E:E,Sheet1!K126)</f>
        <v>10</v>
      </c>
      <c r="D126" s="23">
        <f t="shared" si="3"/>
        <v>0</v>
      </c>
      <c r="E126" s="23">
        <f t="shared" si="4"/>
        <v>0</v>
      </c>
      <c r="F126" s="23">
        <f t="shared" si="5"/>
        <v>0</v>
      </c>
      <c r="H126" t="s">
        <v>2153</v>
      </c>
      <c r="I126" s="1" t="s">
        <v>134</v>
      </c>
      <c r="J126" s="1" t="s">
        <v>154</v>
      </c>
      <c r="K126">
        <v>100</v>
      </c>
      <c r="L126" t="s">
        <v>9</v>
      </c>
      <c r="M126" t="s">
        <v>9</v>
      </c>
      <c r="N126">
        <v>10</v>
      </c>
      <c r="O126" t="s">
        <v>10</v>
      </c>
      <c r="P126">
        <v>0</v>
      </c>
      <c r="Q126" t="s">
        <v>10</v>
      </c>
      <c r="R126">
        <v>0</v>
      </c>
    </row>
    <row r="127" spans="1:18" x14ac:dyDescent="0.25">
      <c r="A127" s="1">
        <f>SUMIFS('Franchise Wastage '!H:H,'Franchise Wastage '!B:B,Sheet1!H127,'Franchise Wastage '!C:C,Sheet1!I127,'Franchise Wastage '!D:D,Sheet1!J127,'Franchise Wastage '!E:E,Sheet1!K127)</f>
        <v>0</v>
      </c>
      <c r="B127" s="1">
        <f>SUMIFS('Franchise Wastage '!F:F,'Franchise Wastage '!B:B,Sheet1!H127,'Franchise Wastage '!C:C,Sheet1!I127,'Franchise Wastage '!D:D,Sheet1!J127,'Franchise Wastage '!E:E,Sheet1!K127)</f>
        <v>0</v>
      </c>
      <c r="D127" s="23">
        <f t="shared" si="3"/>
        <v>0</v>
      </c>
      <c r="E127" s="23">
        <f t="shared" si="4"/>
        <v>10</v>
      </c>
      <c r="F127" s="23">
        <f t="shared" si="5"/>
        <v>10</v>
      </c>
      <c r="H127" s="24" t="s">
        <v>2153</v>
      </c>
      <c r="I127" s="1" t="s">
        <v>155</v>
      </c>
      <c r="J127" s="1" t="s">
        <v>156</v>
      </c>
      <c r="K127">
        <v>100</v>
      </c>
      <c r="L127" t="s">
        <v>9</v>
      </c>
      <c r="M127" t="s">
        <v>9</v>
      </c>
      <c r="N127">
        <v>10</v>
      </c>
      <c r="O127" t="s">
        <v>10</v>
      </c>
      <c r="P127">
        <v>0</v>
      </c>
      <c r="Q127" t="s">
        <v>10</v>
      </c>
      <c r="R127">
        <v>0</v>
      </c>
    </row>
    <row r="128" spans="1:18" hidden="1" x14ac:dyDescent="0.25">
      <c r="A128" s="1">
        <f>SUMIFS('Franchise Wastage '!H:H,'Franchise Wastage '!B:B,Sheet1!H128,'Franchise Wastage '!C:C,Sheet1!I128,'Franchise Wastage '!D:D,Sheet1!J128,'Franchise Wastage '!E:E,Sheet1!K128)</f>
        <v>1</v>
      </c>
      <c r="B128" s="1">
        <f>SUMIFS('Franchise Wastage '!F:F,'Franchise Wastage '!B:B,Sheet1!H128,'Franchise Wastage '!C:C,Sheet1!I128,'Franchise Wastage '!D:D,Sheet1!J128,'Franchise Wastage '!E:E,Sheet1!K128)</f>
        <v>0</v>
      </c>
      <c r="D128" s="23">
        <f t="shared" si="3"/>
        <v>0</v>
      </c>
      <c r="E128" s="23">
        <f t="shared" si="4"/>
        <v>0</v>
      </c>
      <c r="F128" s="23">
        <f t="shared" si="5"/>
        <v>0</v>
      </c>
      <c r="H128" t="s">
        <v>157</v>
      </c>
      <c r="I128" s="1" t="s">
        <v>158</v>
      </c>
      <c r="J128" s="1" t="s">
        <v>90</v>
      </c>
      <c r="K128">
        <v>92.5</v>
      </c>
      <c r="L128" t="s">
        <v>9</v>
      </c>
      <c r="M128" t="s">
        <v>9</v>
      </c>
      <c r="N128">
        <v>0</v>
      </c>
      <c r="O128" t="s">
        <v>10</v>
      </c>
      <c r="P128">
        <v>1</v>
      </c>
      <c r="Q128" t="s">
        <v>10</v>
      </c>
      <c r="R128">
        <v>0</v>
      </c>
    </row>
    <row r="129" spans="1:18" hidden="1" x14ac:dyDescent="0.25">
      <c r="A129" s="1">
        <f>SUMIFS('Franchise Wastage '!H:H,'Franchise Wastage '!B:B,Sheet1!H129,'Franchise Wastage '!C:C,Sheet1!I129,'Franchise Wastage '!D:D,Sheet1!J129,'Franchise Wastage '!E:E,Sheet1!K129)</f>
        <v>1</v>
      </c>
      <c r="B129" s="1">
        <f>SUMIFS('Franchise Wastage '!F:F,'Franchise Wastage '!B:B,Sheet1!H129,'Franchise Wastage '!C:C,Sheet1!I129,'Franchise Wastage '!D:D,Sheet1!J129,'Franchise Wastage '!E:E,Sheet1!K129)</f>
        <v>0</v>
      </c>
      <c r="D129" s="23">
        <f t="shared" si="3"/>
        <v>0</v>
      </c>
      <c r="E129" s="23">
        <f t="shared" si="4"/>
        <v>0</v>
      </c>
      <c r="F129" s="23">
        <f t="shared" si="5"/>
        <v>0</v>
      </c>
      <c r="H129" t="s">
        <v>157</v>
      </c>
      <c r="I129" s="1" t="s">
        <v>158</v>
      </c>
      <c r="J129" s="1" t="s">
        <v>159</v>
      </c>
      <c r="K129">
        <v>92.5</v>
      </c>
      <c r="L129" t="s">
        <v>9</v>
      </c>
      <c r="M129" t="s">
        <v>9</v>
      </c>
      <c r="N129">
        <v>0</v>
      </c>
      <c r="O129" t="s">
        <v>10</v>
      </c>
      <c r="P129">
        <v>1</v>
      </c>
      <c r="Q129" t="s">
        <v>10</v>
      </c>
      <c r="R129">
        <v>0</v>
      </c>
    </row>
    <row r="130" spans="1:18" hidden="1" x14ac:dyDescent="0.25">
      <c r="A130" s="1">
        <f>SUMIFS('Franchise Wastage '!H:H,'Franchise Wastage '!B:B,Sheet1!H130,'Franchise Wastage '!C:C,Sheet1!I130,'Franchise Wastage '!D:D,Sheet1!J130,'Franchise Wastage '!E:E,Sheet1!K130)</f>
        <v>1</v>
      </c>
      <c r="B130" s="1">
        <f>SUMIFS('Franchise Wastage '!F:F,'Franchise Wastage '!B:B,Sheet1!H130,'Franchise Wastage '!C:C,Sheet1!I130,'Franchise Wastage '!D:D,Sheet1!J130,'Franchise Wastage '!E:E,Sheet1!K130)</f>
        <v>0</v>
      </c>
      <c r="D130" s="23">
        <f t="shared" si="3"/>
        <v>0</v>
      </c>
      <c r="E130" s="23">
        <f t="shared" si="4"/>
        <v>0</v>
      </c>
      <c r="F130" s="23">
        <f t="shared" si="5"/>
        <v>0</v>
      </c>
      <c r="H130" t="s">
        <v>157</v>
      </c>
      <c r="I130" s="1" t="s">
        <v>160</v>
      </c>
      <c r="J130" s="1" t="s">
        <v>161</v>
      </c>
      <c r="K130">
        <v>92.5</v>
      </c>
      <c r="L130" t="s">
        <v>9</v>
      </c>
      <c r="M130" t="s">
        <v>12</v>
      </c>
      <c r="N130">
        <v>0</v>
      </c>
      <c r="O130" t="s">
        <v>10</v>
      </c>
      <c r="P130">
        <v>1</v>
      </c>
      <c r="Q130" t="s">
        <v>10</v>
      </c>
      <c r="R130">
        <v>0</v>
      </c>
    </row>
    <row r="131" spans="1:18" hidden="1" x14ac:dyDescent="0.25">
      <c r="A131" s="1">
        <f>SUMIFS('Franchise Wastage '!H:H,'Franchise Wastage '!B:B,Sheet1!H131,'Franchise Wastage '!C:C,Sheet1!I131,'Franchise Wastage '!D:D,Sheet1!J131,'Franchise Wastage '!E:E,Sheet1!K131)</f>
        <v>9</v>
      </c>
      <c r="B131" s="1">
        <f>SUMIFS('Franchise Wastage '!F:F,'Franchise Wastage '!B:B,Sheet1!H131,'Franchise Wastage '!C:C,Sheet1!I131,'Franchise Wastage '!D:D,Sheet1!J131,'Franchise Wastage '!E:E,Sheet1!K131)</f>
        <v>1.2</v>
      </c>
      <c r="D131" s="23">
        <f t="shared" si="3"/>
        <v>0</v>
      </c>
      <c r="E131" s="23">
        <f t="shared" si="4"/>
        <v>0</v>
      </c>
      <c r="F131" s="23">
        <f t="shared" si="5"/>
        <v>0</v>
      </c>
      <c r="H131" t="s">
        <v>2154</v>
      </c>
      <c r="I131" s="1" t="s">
        <v>162</v>
      </c>
      <c r="J131" s="1" t="s">
        <v>85</v>
      </c>
      <c r="K131">
        <v>90</v>
      </c>
      <c r="L131" t="s">
        <v>9</v>
      </c>
      <c r="M131" t="s">
        <v>12</v>
      </c>
      <c r="N131">
        <v>1.2</v>
      </c>
      <c r="O131" t="s">
        <v>10</v>
      </c>
      <c r="P131">
        <v>9</v>
      </c>
      <c r="Q131" t="s">
        <v>10</v>
      </c>
      <c r="R131">
        <v>0</v>
      </c>
    </row>
    <row r="132" spans="1:18" hidden="1" x14ac:dyDescent="0.25">
      <c r="A132" s="1">
        <f>SUMIFS('Franchise Wastage '!H:H,'Franchise Wastage '!B:B,Sheet1!H132,'Franchise Wastage '!C:C,Sheet1!I132,'Franchise Wastage '!D:D,Sheet1!J132,'Franchise Wastage '!E:E,Sheet1!K132)</f>
        <v>9</v>
      </c>
      <c r="B132" s="1">
        <f>SUMIFS('Franchise Wastage '!F:F,'Franchise Wastage '!B:B,Sheet1!H132,'Franchise Wastage '!C:C,Sheet1!I132,'Franchise Wastage '!D:D,Sheet1!J132,'Franchise Wastage '!E:E,Sheet1!K132)</f>
        <v>1.2</v>
      </c>
      <c r="D132" s="23">
        <f t="shared" si="3"/>
        <v>0</v>
      </c>
      <c r="E132" s="23">
        <f t="shared" si="4"/>
        <v>0</v>
      </c>
      <c r="F132" s="23">
        <f t="shared" si="5"/>
        <v>0</v>
      </c>
      <c r="H132" t="s">
        <v>2154</v>
      </c>
      <c r="I132" s="1" t="s">
        <v>162</v>
      </c>
      <c r="J132" s="1" t="s">
        <v>163</v>
      </c>
      <c r="K132">
        <v>90</v>
      </c>
      <c r="L132" t="s">
        <v>9</v>
      </c>
      <c r="M132" t="s">
        <v>12</v>
      </c>
      <c r="N132">
        <v>1.2</v>
      </c>
      <c r="O132" t="s">
        <v>10</v>
      </c>
      <c r="P132">
        <v>9</v>
      </c>
      <c r="Q132" t="s">
        <v>10</v>
      </c>
      <c r="R132">
        <v>0</v>
      </c>
    </row>
    <row r="133" spans="1:18" hidden="1" x14ac:dyDescent="0.25">
      <c r="A133" s="1">
        <f>SUMIFS('Franchise Wastage '!H:H,'Franchise Wastage '!B:B,Sheet1!H133,'Franchise Wastage '!C:C,Sheet1!I133,'Franchise Wastage '!D:D,Sheet1!J133,'Franchise Wastage '!E:E,Sheet1!K133)</f>
        <v>10</v>
      </c>
      <c r="B133" s="1">
        <f>SUMIFS('Franchise Wastage '!F:F,'Franchise Wastage '!B:B,Sheet1!H133,'Franchise Wastage '!C:C,Sheet1!I133,'Franchise Wastage '!D:D,Sheet1!J133,'Franchise Wastage '!E:E,Sheet1!K133)</f>
        <v>2</v>
      </c>
      <c r="D133" s="23">
        <f t="shared" si="3"/>
        <v>0</v>
      </c>
      <c r="E133" s="23">
        <f t="shared" si="4"/>
        <v>0</v>
      </c>
      <c r="F133" s="23">
        <f t="shared" si="5"/>
        <v>0</v>
      </c>
      <c r="H133" t="s">
        <v>2154</v>
      </c>
      <c r="I133" s="1" t="s">
        <v>164</v>
      </c>
      <c r="J133" s="1" t="s">
        <v>165</v>
      </c>
      <c r="K133">
        <v>90</v>
      </c>
      <c r="L133" t="s">
        <v>9</v>
      </c>
      <c r="M133" t="s">
        <v>12</v>
      </c>
      <c r="N133">
        <v>2</v>
      </c>
      <c r="O133" t="s">
        <v>10</v>
      </c>
      <c r="P133">
        <v>10</v>
      </c>
      <c r="Q133" t="s">
        <v>10</v>
      </c>
      <c r="R133">
        <v>0</v>
      </c>
    </row>
    <row r="134" spans="1:18" x14ac:dyDescent="0.25">
      <c r="A134" s="1">
        <f>SUMIFS('Franchise Wastage '!H:H,'Franchise Wastage '!B:B,Sheet1!H134,'Franchise Wastage '!C:C,Sheet1!I134,'Franchise Wastage '!D:D,Sheet1!J134,'Franchise Wastage '!E:E,Sheet1!K134)</f>
        <v>10</v>
      </c>
      <c r="B134" s="1">
        <f>SUMIFS('Franchise Wastage '!F:F,'Franchise Wastage '!B:B,Sheet1!H134,'Franchise Wastage '!C:C,Sheet1!I134,'Franchise Wastage '!D:D,Sheet1!J134,'Franchise Wastage '!E:E,Sheet1!K134)</f>
        <v>2</v>
      </c>
      <c r="D134" s="23">
        <f t="shared" si="3"/>
        <v>0</v>
      </c>
      <c r="E134" s="23">
        <f t="shared" si="4"/>
        <v>0</v>
      </c>
      <c r="F134" s="23">
        <f t="shared" si="5"/>
        <v>0</v>
      </c>
      <c r="H134" s="24" t="s">
        <v>2154</v>
      </c>
      <c r="I134" s="1" t="s">
        <v>164</v>
      </c>
      <c r="J134" s="1" t="s">
        <v>165</v>
      </c>
      <c r="K134">
        <v>80</v>
      </c>
      <c r="L134" t="s">
        <v>12</v>
      </c>
      <c r="M134" t="s">
        <v>12</v>
      </c>
      <c r="N134">
        <v>2</v>
      </c>
      <c r="O134" t="s">
        <v>10</v>
      </c>
      <c r="P134">
        <v>10</v>
      </c>
      <c r="Q134" t="s">
        <v>10</v>
      </c>
      <c r="R134">
        <v>0</v>
      </c>
    </row>
    <row r="135" spans="1:18" hidden="1" x14ac:dyDescent="0.25">
      <c r="A135" s="1">
        <f>SUMIFS('Franchise Wastage '!H:H,'Franchise Wastage '!B:B,Sheet1!H135,'Franchise Wastage '!C:C,Sheet1!I135,'Franchise Wastage '!D:D,Sheet1!J135,'Franchise Wastage '!E:E,Sheet1!K135)</f>
        <v>10</v>
      </c>
      <c r="B135" s="1">
        <f>SUMIFS('Franchise Wastage '!F:F,'Franchise Wastage '!B:B,Sheet1!H135,'Franchise Wastage '!C:C,Sheet1!I135,'Franchise Wastage '!D:D,Sheet1!J135,'Franchise Wastage '!E:E,Sheet1!K135)</f>
        <v>2</v>
      </c>
      <c r="D135" s="23">
        <f t="shared" si="3"/>
        <v>0</v>
      </c>
      <c r="E135" s="23">
        <f t="shared" si="4"/>
        <v>0</v>
      </c>
      <c r="F135" s="23">
        <f t="shared" si="5"/>
        <v>0</v>
      </c>
      <c r="H135" t="s">
        <v>2154</v>
      </c>
      <c r="I135" s="1" t="s">
        <v>164</v>
      </c>
      <c r="J135" s="1" t="s">
        <v>166</v>
      </c>
      <c r="K135">
        <v>90</v>
      </c>
      <c r="L135" t="s">
        <v>9</v>
      </c>
      <c r="M135" t="s">
        <v>12</v>
      </c>
      <c r="N135">
        <v>2</v>
      </c>
      <c r="O135" t="s">
        <v>10</v>
      </c>
      <c r="P135">
        <v>10</v>
      </c>
      <c r="Q135" t="s">
        <v>10</v>
      </c>
      <c r="R135">
        <v>0</v>
      </c>
    </row>
    <row r="136" spans="1:18" x14ac:dyDescent="0.25">
      <c r="A136" s="1">
        <f>SUMIFS('Franchise Wastage '!H:H,'Franchise Wastage '!B:B,Sheet1!H136,'Franchise Wastage '!C:C,Sheet1!I136,'Franchise Wastage '!D:D,Sheet1!J136,'Franchise Wastage '!E:E,Sheet1!K136)</f>
        <v>10</v>
      </c>
      <c r="B136" s="1">
        <f>SUMIFS('Franchise Wastage '!F:F,'Franchise Wastage '!B:B,Sheet1!H136,'Franchise Wastage '!C:C,Sheet1!I136,'Franchise Wastage '!D:D,Sheet1!J136,'Franchise Wastage '!E:E,Sheet1!K136)</f>
        <v>2</v>
      </c>
      <c r="D136" s="23">
        <f t="shared" ref="D136:D199" si="6">P136-A136</f>
        <v>0</v>
      </c>
      <c r="E136" s="23">
        <f t="shared" ref="E136:E199" si="7">N136-B136</f>
        <v>0</v>
      </c>
      <c r="F136" s="23">
        <f t="shared" ref="F136:F199" si="8">D136+E136</f>
        <v>0</v>
      </c>
      <c r="H136" s="24" t="s">
        <v>2154</v>
      </c>
      <c r="I136" s="1" t="s">
        <v>164</v>
      </c>
      <c r="J136" s="1" t="s">
        <v>166</v>
      </c>
      <c r="K136">
        <v>80</v>
      </c>
      <c r="L136" t="s">
        <v>12</v>
      </c>
      <c r="M136" t="s">
        <v>12</v>
      </c>
      <c r="N136">
        <v>2</v>
      </c>
      <c r="O136" t="s">
        <v>10</v>
      </c>
      <c r="P136">
        <v>10</v>
      </c>
      <c r="Q136" t="s">
        <v>10</v>
      </c>
      <c r="R136">
        <v>0</v>
      </c>
    </row>
    <row r="137" spans="1:18" x14ac:dyDescent="0.25">
      <c r="A137" s="1">
        <f>SUMIFS('Franchise Wastage '!H:H,'Franchise Wastage '!B:B,Sheet1!H137,'Franchise Wastage '!C:C,Sheet1!I137,'Franchise Wastage '!D:D,Sheet1!J137,'Franchise Wastage '!E:E,Sheet1!K137)</f>
        <v>22</v>
      </c>
      <c r="B137" s="1">
        <f>SUMIFS('Franchise Wastage '!F:F,'Franchise Wastage '!B:B,Sheet1!H137,'Franchise Wastage '!C:C,Sheet1!I137,'Franchise Wastage '!D:D,Sheet1!J137,'Franchise Wastage '!E:E,Sheet1!K137)</f>
        <v>2.5</v>
      </c>
      <c r="D137" s="23">
        <f t="shared" si="6"/>
        <v>0</v>
      </c>
      <c r="E137" s="23">
        <f t="shared" si="7"/>
        <v>0</v>
      </c>
      <c r="F137" s="23">
        <f t="shared" si="8"/>
        <v>0</v>
      </c>
      <c r="H137" s="25" t="s">
        <v>2132</v>
      </c>
      <c r="I137" s="1" t="s">
        <v>424</v>
      </c>
      <c r="J137" s="1" t="s">
        <v>461</v>
      </c>
      <c r="K137">
        <v>75</v>
      </c>
      <c r="L137" t="s">
        <v>9</v>
      </c>
      <c r="M137" t="s">
        <v>12</v>
      </c>
      <c r="N137">
        <v>2.5</v>
      </c>
      <c r="O137" t="s">
        <v>10</v>
      </c>
      <c r="P137">
        <v>22</v>
      </c>
      <c r="Q137" t="s">
        <v>10</v>
      </c>
      <c r="R137">
        <v>0</v>
      </c>
    </row>
    <row r="138" spans="1:18" x14ac:dyDescent="0.25">
      <c r="A138" s="1">
        <f>SUMIFS('Franchise Wastage '!H:H,'Franchise Wastage '!B:B,Sheet1!H138,'Franchise Wastage '!C:C,Sheet1!I138,'Franchise Wastage '!D:D,Sheet1!J138,'Franchise Wastage '!E:E,Sheet1!K138)</f>
        <v>22</v>
      </c>
      <c r="B138" s="1">
        <f>SUMIFS('Franchise Wastage '!F:F,'Franchise Wastage '!B:B,Sheet1!H138,'Franchise Wastage '!C:C,Sheet1!I138,'Franchise Wastage '!D:D,Sheet1!J138,'Franchise Wastage '!E:E,Sheet1!K138)</f>
        <v>2.5</v>
      </c>
      <c r="D138" s="23">
        <f t="shared" si="6"/>
        <v>0</v>
      </c>
      <c r="E138" s="23">
        <f t="shared" si="7"/>
        <v>0</v>
      </c>
      <c r="F138" s="23">
        <f t="shared" si="8"/>
        <v>0</v>
      </c>
      <c r="H138" s="25" t="s">
        <v>2132</v>
      </c>
      <c r="I138" s="1" t="s">
        <v>424</v>
      </c>
      <c r="J138" s="1" t="s">
        <v>461</v>
      </c>
      <c r="K138">
        <v>70</v>
      </c>
      <c r="L138" t="s">
        <v>9</v>
      </c>
      <c r="M138" t="s">
        <v>12</v>
      </c>
      <c r="N138">
        <v>2.5</v>
      </c>
      <c r="O138" t="s">
        <v>10</v>
      </c>
      <c r="P138">
        <v>22</v>
      </c>
      <c r="Q138" t="s">
        <v>10</v>
      </c>
      <c r="R138">
        <v>0</v>
      </c>
    </row>
    <row r="139" spans="1:18" x14ac:dyDescent="0.25">
      <c r="A139" s="1">
        <f>SUMIFS('Franchise Wastage '!H:H,'Franchise Wastage '!B:B,Sheet1!H139,'Franchise Wastage '!C:C,Sheet1!I139,'Franchise Wastage '!D:D,Sheet1!J139,'Franchise Wastage '!E:E,Sheet1!K139)</f>
        <v>4</v>
      </c>
      <c r="B139" s="1">
        <f>SUMIFS('Franchise Wastage '!F:F,'Franchise Wastage '!B:B,Sheet1!H139,'Franchise Wastage '!C:C,Sheet1!I139,'Franchise Wastage '!D:D,Sheet1!J139,'Franchise Wastage '!E:E,Sheet1!K139)</f>
        <v>1.2</v>
      </c>
      <c r="D139" s="23">
        <f t="shared" si="6"/>
        <v>0</v>
      </c>
      <c r="E139" s="23">
        <f t="shared" si="7"/>
        <v>0</v>
      </c>
      <c r="F139" s="23">
        <f t="shared" si="8"/>
        <v>0</v>
      </c>
      <c r="H139" s="24" t="s">
        <v>2133</v>
      </c>
      <c r="I139" s="1" t="s">
        <v>122</v>
      </c>
      <c r="J139" s="1" t="s">
        <v>433</v>
      </c>
      <c r="K139">
        <v>65</v>
      </c>
      <c r="L139" t="s">
        <v>12</v>
      </c>
      <c r="M139" t="s">
        <v>12</v>
      </c>
      <c r="N139">
        <v>1.2</v>
      </c>
      <c r="O139" t="s">
        <v>10</v>
      </c>
      <c r="P139">
        <v>4</v>
      </c>
      <c r="Q139" t="s">
        <v>10</v>
      </c>
      <c r="R139">
        <v>0</v>
      </c>
    </row>
    <row r="140" spans="1:18" x14ac:dyDescent="0.25">
      <c r="A140" s="1">
        <f>SUMIFS('Franchise Wastage '!H:H,'Franchise Wastage '!B:B,Sheet1!H140,'Franchise Wastage '!C:C,Sheet1!I140,'Franchise Wastage '!D:D,Sheet1!J140,'Franchise Wastage '!E:E,Sheet1!K140)</f>
        <v>8</v>
      </c>
      <c r="B140" s="1">
        <f>SUMIFS('Franchise Wastage '!F:F,'Franchise Wastage '!B:B,Sheet1!H140,'Franchise Wastage '!C:C,Sheet1!I140,'Franchise Wastage '!D:D,Sheet1!J140,'Franchise Wastage '!E:E,Sheet1!K140)</f>
        <v>1.5</v>
      </c>
      <c r="D140" s="23">
        <f t="shared" si="6"/>
        <v>0</v>
      </c>
      <c r="E140" s="23">
        <f t="shared" si="7"/>
        <v>0</v>
      </c>
      <c r="F140" s="23">
        <f t="shared" si="8"/>
        <v>0</v>
      </c>
      <c r="H140" s="24" t="s">
        <v>2133</v>
      </c>
      <c r="I140" s="1" t="s">
        <v>56</v>
      </c>
      <c r="J140" s="1" t="s">
        <v>61</v>
      </c>
      <c r="K140">
        <v>65</v>
      </c>
      <c r="L140" t="s">
        <v>12</v>
      </c>
      <c r="M140" t="s">
        <v>12</v>
      </c>
      <c r="N140">
        <v>1.5</v>
      </c>
      <c r="O140" t="s">
        <v>10</v>
      </c>
      <c r="P140">
        <v>8</v>
      </c>
      <c r="Q140" t="s">
        <v>10</v>
      </c>
      <c r="R140">
        <v>0</v>
      </c>
    </row>
    <row r="141" spans="1:18" x14ac:dyDescent="0.25">
      <c r="A141" s="1">
        <f>SUMIFS('Franchise Wastage '!H:H,'Franchise Wastage '!B:B,Sheet1!H141,'Franchise Wastage '!C:C,Sheet1!I141,'Franchise Wastage '!D:D,Sheet1!J141,'Franchise Wastage '!E:E,Sheet1!K141)</f>
        <v>8</v>
      </c>
      <c r="B141" s="1">
        <f>SUMIFS('Franchise Wastage '!F:F,'Franchise Wastage '!B:B,Sheet1!H141,'Franchise Wastage '!C:C,Sheet1!I141,'Franchise Wastage '!D:D,Sheet1!J141,'Franchise Wastage '!E:E,Sheet1!K141)</f>
        <v>1.5</v>
      </c>
      <c r="D141" s="23">
        <f t="shared" si="6"/>
        <v>0</v>
      </c>
      <c r="E141" s="23">
        <f t="shared" si="7"/>
        <v>0</v>
      </c>
      <c r="F141" s="23">
        <f t="shared" si="8"/>
        <v>0</v>
      </c>
      <c r="H141" s="24" t="s">
        <v>2133</v>
      </c>
      <c r="I141" s="1" t="s">
        <v>56</v>
      </c>
      <c r="J141" s="1" t="s">
        <v>62</v>
      </c>
      <c r="K141">
        <v>65</v>
      </c>
      <c r="L141" t="s">
        <v>12</v>
      </c>
      <c r="M141" t="s">
        <v>12</v>
      </c>
      <c r="N141">
        <v>1.5</v>
      </c>
      <c r="O141" t="s">
        <v>10</v>
      </c>
      <c r="P141">
        <v>8</v>
      </c>
      <c r="Q141" t="s">
        <v>10</v>
      </c>
      <c r="R141">
        <v>0</v>
      </c>
    </row>
    <row r="142" spans="1:18" hidden="1" x14ac:dyDescent="0.25">
      <c r="A142" s="1">
        <f>SUMIFS('Franchise Wastage '!H:H,'Franchise Wastage '!B:B,Sheet1!H142,'Franchise Wastage '!C:C,Sheet1!I142,'Franchise Wastage '!D:D,Sheet1!J142,'Franchise Wastage '!E:E,Sheet1!K142)</f>
        <v>0</v>
      </c>
      <c r="B142" s="1">
        <f>SUMIFS('Franchise Wastage '!F:F,'Franchise Wastage '!B:B,Sheet1!H142,'Franchise Wastage '!C:C,Sheet1!I142,'Franchise Wastage '!D:D,Sheet1!J142,'Franchise Wastage '!E:E,Sheet1!K142)</f>
        <v>10</v>
      </c>
      <c r="D142" s="23">
        <f t="shared" si="6"/>
        <v>0</v>
      </c>
      <c r="E142" s="23">
        <f t="shared" si="7"/>
        <v>0</v>
      </c>
      <c r="F142" s="23">
        <f t="shared" si="8"/>
        <v>0</v>
      </c>
      <c r="H142" t="s">
        <v>168</v>
      </c>
      <c r="I142" s="1" t="s">
        <v>169</v>
      </c>
      <c r="J142" s="1" t="s">
        <v>170</v>
      </c>
      <c r="K142">
        <v>95</v>
      </c>
      <c r="L142" t="s">
        <v>9</v>
      </c>
      <c r="M142" t="s">
        <v>12</v>
      </c>
      <c r="N142">
        <v>10</v>
      </c>
      <c r="O142" t="s">
        <v>10</v>
      </c>
      <c r="P142">
        <v>0</v>
      </c>
      <c r="Q142" t="s">
        <v>10</v>
      </c>
      <c r="R142">
        <v>0</v>
      </c>
    </row>
    <row r="143" spans="1:18" hidden="1" x14ac:dyDescent="0.25">
      <c r="A143" s="1">
        <f>SUMIFS('Franchise Wastage '!H:H,'Franchise Wastage '!B:B,Sheet1!H143,'Franchise Wastage '!C:C,Sheet1!I143,'Franchise Wastage '!D:D,Sheet1!J143,'Franchise Wastage '!E:E,Sheet1!K143)</f>
        <v>0</v>
      </c>
      <c r="B143" s="1">
        <f>SUMIFS('Franchise Wastage '!F:F,'Franchise Wastage '!B:B,Sheet1!H143,'Franchise Wastage '!C:C,Sheet1!I143,'Franchise Wastage '!D:D,Sheet1!J143,'Franchise Wastage '!E:E,Sheet1!K143)</f>
        <v>10</v>
      </c>
      <c r="D143" s="23">
        <f t="shared" si="6"/>
        <v>0</v>
      </c>
      <c r="E143" s="23">
        <f t="shared" si="7"/>
        <v>0</v>
      </c>
      <c r="F143" s="23">
        <f t="shared" si="8"/>
        <v>0</v>
      </c>
      <c r="H143" t="s">
        <v>168</v>
      </c>
      <c r="I143" s="1" t="s">
        <v>122</v>
      </c>
      <c r="J143" s="1" t="s">
        <v>123</v>
      </c>
      <c r="K143">
        <v>100</v>
      </c>
      <c r="L143" t="s">
        <v>9</v>
      </c>
      <c r="M143" t="s">
        <v>9</v>
      </c>
      <c r="N143">
        <v>10</v>
      </c>
      <c r="O143" t="s">
        <v>20</v>
      </c>
      <c r="P143">
        <v>0</v>
      </c>
      <c r="Q143" t="s">
        <v>10</v>
      </c>
      <c r="R143">
        <v>0</v>
      </c>
    </row>
    <row r="144" spans="1:18" hidden="1" x14ac:dyDescent="0.25">
      <c r="A144" s="1">
        <f>SUMIFS('Franchise Wastage '!H:H,'Franchise Wastage '!B:B,Sheet1!H144,'Franchise Wastage '!C:C,Sheet1!I144,'Franchise Wastage '!D:D,Sheet1!J144,'Franchise Wastage '!E:E,Sheet1!K144)</f>
        <v>0</v>
      </c>
      <c r="B144" s="1">
        <f>SUMIFS('Franchise Wastage '!F:F,'Franchise Wastage '!B:B,Sheet1!H144,'Franchise Wastage '!C:C,Sheet1!I144,'Franchise Wastage '!D:D,Sheet1!J144,'Franchise Wastage '!E:E,Sheet1!K144)</f>
        <v>10</v>
      </c>
      <c r="D144" s="23">
        <f t="shared" si="6"/>
        <v>0</v>
      </c>
      <c r="E144" s="23">
        <f t="shared" si="7"/>
        <v>0</v>
      </c>
      <c r="F144" s="23">
        <f t="shared" si="8"/>
        <v>0</v>
      </c>
      <c r="H144" t="s">
        <v>168</v>
      </c>
      <c r="I144" s="1" t="s">
        <v>122</v>
      </c>
      <c r="J144" s="1" t="s">
        <v>124</v>
      </c>
      <c r="K144">
        <v>100</v>
      </c>
      <c r="L144" t="s">
        <v>9</v>
      </c>
      <c r="M144" t="s">
        <v>9</v>
      </c>
      <c r="N144">
        <v>10</v>
      </c>
      <c r="O144" t="s">
        <v>20</v>
      </c>
      <c r="P144">
        <v>0</v>
      </c>
      <c r="Q144" t="s">
        <v>10</v>
      </c>
      <c r="R144">
        <v>0</v>
      </c>
    </row>
    <row r="145" spans="1:18" hidden="1" x14ac:dyDescent="0.25">
      <c r="A145" s="1">
        <f>SUMIFS('Franchise Wastage '!H:H,'Franchise Wastage '!B:B,Sheet1!H145,'Franchise Wastage '!C:C,Sheet1!I145,'Franchise Wastage '!D:D,Sheet1!J145,'Franchise Wastage '!E:E,Sheet1!K145)</f>
        <v>0</v>
      </c>
      <c r="B145" s="1">
        <f>SUMIFS('Franchise Wastage '!F:F,'Franchise Wastage '!B:B,Sheet1!H145,'Franchise Wastage '!C:C,Sheet1!I145,'Franchise Wastage '!D:D,Sheet1!J145,'Franchise Wastage '!E:E,Sheet1!K145)</f>
        <v>10</v>
      </c>
      <c r="D145" s="23">
        <f t="shared" si="6"/>
        <v>0</v>
      </c>
      <c r="E145" s="23">
        <f t="shared" si="7"/>
        <v>0</v>
      </c>
      <c r="F145" s="23">
        <f t="shared" si="8"/>
        <v>0</v>
      </c>
      <c r="H145" t="s">
        <v>168</v>
      </c>
      <c r="I145" s="1" t="s">
        <v>122</v>
      </c>
      <c r="J145" s="1" t="s">
        <v>125</v>
      </c>
      <c r="K145">
        <v>100</v>
      </c>
      <c r="L145" t="s">
        <v>9</v>
      </c>
      <c r="M145" t="s">
        <v>9</v>
      </c>
      <c r="N145">
        <v>10</v>
      </c>
      <c r="O145" t="s">
        <v>20</v>
      </c>
      <c r="P145">
        <v>0</v>
      </c>
      <c r="Q145" t="s">
        <v>10</v>
      </c>
      <c r="R145">
        <v>0</v>
      </c>
    </row>
    <row r="146" spans="1:18" hidden="1" x14ac:dyDescent="0.25">
      <c r="A146" s="1">
        <f>SUMIFS('Franchise Wastage '!H:H,'Franchise Wastage '!B:B,Sheet1!H146,'Franchise Wastage '!C:C,Sheet1!I146,'Franchise Wastage '!D:D,Sheet1!J146,'Franchise Wastage '!E:E,Sheet1!K146)</f>
        <v>0</v>
      </c>
      <c r="B146" s="1">
        <f>SUMIFS('Franchise Wastage '!F:F,'Franchise Wastage '!B:B,Sheet1!H146,'Franchise Wastage '!C:C,Sheet1!I146,'Franchise Wastage '!D:D,Sheet1!J146,'Franchise Wastage '!E:E,Sheet1!K146)</f>
        <v>10</v>
      </c>
      <c r="D146" s="23">
        <f t="shared" si="6"/>
        <v>0</v>
      </c>
      <c r="E146" s="23">
        <f t="shared" si="7"/>
        <v>0</v>
      </c>
      <c r="F146" s="23">
        <f t="shared" si="8"/>
        <v>0</v>
      </c>
      <c r="H146" t="s">
        <v>168</v>
      </c>
      <c r="I146" s="1" t="s">
        <v>122</v>
      </c>
      <c r="J146" s="1" t="s">
        <v>126</v>
      </c>
      <c r="K146">
        <v>100</v>
      </c>
      <c r="L146" t="s">
        <v>9</v>
      </c>
      <c r="M146" t="s">
        <v>9</v>
      </c>
      <c r="N146">
        <v>10</v>
      </c>
      <c r="O146" t="s">
        <v>20</v>
      </c>
      <c r="P146">
        <v>0</v>
      </c>
      <c r="Q146" t="s">
        <v>10</v>
      </c>
      <c r="R146">
        <v>0</v>
      </c>
    </row>
    <row r="147" spans="1:18" hidden="1" x14ac:dyDescent="0.25">
      <c r="A147" s="1">
        <f>SUMIFS('Franchise Wastage '!H:H,'Franchise Wastage '!B:B,Sheet1!H147,'Franchise Wastage '!C:C,Sheet1!I147,'Franchise Wastage '!D:D,Sheet1!J147,'Franchise Wastage '!E:E,Sheet1!K147)</f>
        <v>0</v>
      </c>
      <c r="B147" s="1">
        <f>SUMIFS('Franchise Wastage '!F:F,'Franchise Wastage '!B:B,Sheet1!H147,'Franchise Wastage '!C:C,Sheet1!I147,'Franchise Wastage '!D:D,Sheet1!J147,'Franchise Wastage '!E:E,Sheet1!K147)</f>
        <v>10</v>
      </c>
      <c r="D147" s="23">
        <f t="shared" si="6"/>
        <v>0</v>
      </c>
      <c r="E147" s="23">
        <f t="shared" si="7"/>
        <v>0</v>
      </c>
      <c r="F147" s="23">
        <f t="shared" si="8"/>
        <v>0</v>
      </c>
      <c r="H147" t="s">
        <v>168</v>
      </c>
      <c r="I147" s="1" t="s">
        <v>122</v>
      </c>
      <c r="J147" s="1" t="s">
        <v>127</v>
      </c>
      <c r="K147">
        <v>100</v>
      </c>
      <c r="L147" t="s">
        <v>9</v>
      </c>
      <c r="M147" t="s">
        <v>9</v>
      </c>
      <c r="N147">
        <v>10</v>
      </c>
      <c r="O147" t="s">
        <v>20</v>
      </c>
      <c r="P147">
        <v>0</v>
      </c>
      <c r="Q147" t="s">
        <v>10</v>
      </c>
      <c r="R147">
        <v>0</v>
      </c>
    </row>
    <row r="148" spans="1:18" hidden="1" x14ac:dyDescent="0.25">
      <c r="A148" s="1">
        <f>SUMIFS('Franchise Wastage '!H:H,'Franchise Wastage '!B:B,Sheet1!H148,'Franchise Wastage '!C:C,Sheet1!I148,'Franchise Wastage '!D:D,Sheet1!J148,'Franchise Wastage '!E:E,Sheet1!K148)</f>
        <v>0</v>
      </c>
      <c r="B148" s="1">
        <f>SUMIFS('Franchise Wastage '!F:F,'Franchise Wastage '!B:B,Sheet1!H148,'Franchise Wastage '!C:C,Sheet1!I148,'Franchise Wastage '!D:D,Sheet1!J148,'Franchise Wastage '!E:E,Sheet1!K148)</f>
        <v>10</v>
      </c>
      <c r="D148" s="23">
        <f t="shared" si="6"/>
        <v>0</v>
      </c>
      <c r="E148" s="23">
        <f t="shared" si="7"/>
        <v>0</v>
      </c>
      <c r="F148" s="23">
        <f t="shared" si="8"/>
        <v>0</v>
      </c>
      <c r="H148" t="s">
        <v>168</v>
      </c>
      <c r="I148" s="1" t="s">
        <v>122</v>
      </c>
      <c r="J148" s="1" t="s">
        <v>128</v>
      </c>
      <c r="K148">
        <v>100</v>
      </c>
      <c r="L148" t="s">
        <v>9</v>
      </c>
      <c r="M148" t="s">
        <v>9</v>
      </c>
      <c r="N148">
        <v>10</v>
      </c>
      <c r="O148" t="s">
        <v>20</v>
      </c>
      <c r="P148">
        <v>0</v>
      </c>
      <c r="Q148" t="s">
        <v>10</v>
      </c>
      <c r="R148">
        <v>0</v>
      </c>
    </row>
    <row r="149" spans="1:18" hidden="1" x14ac:dyDescent="0.25">
      <c r="A149" s="1">
        <f>SUMIFS('Franchise Wastage '!H:H,'Franchise Wastage '!B:B,Sheet1!H149,'Franchise Wastage '!C:C,Sheet1!I149,'Franchise Wastage '!D:D,Sheet1!J149,'Franchise Wastage '!E:E,Sheet1!K149)</f>
        <v>0</v>
      </c>
      <c r="B149" s="1">
        <f>SUMIFS('Franchise Wastage '!F:F,'Franchise Wastage '!B:B,Sheet1!H149,'Franchise Wastage '!C:C,Sheet1!I149,'Franchise Wastage '!D:D,Sheet1!J149,'Franchise Wastage '!E:E,Sheet1!K149)</f>
        <v>10</v>
      </c>
      <c r="D149" s="23">
        <f t="shared" si="6"/>
        <v>0</v>
      </c>
      <c r="E149" s="23">
        <f t="shared" si="7"/>
        <v>0</v>
      </c>
      <c r="F149" s="23">
        <f t="shared" si="8"/>
        <v>0</v>
      </c>
      <c r="H149" t="s">
        <v>168</v>
      </c>
      <c r="I149" s="1" t="s">
        <v>122</v>
      </c>
      <c r="J149" s="1" t="s">
        <v>129</v>
      </c>
      <c r="K149">
        <v>100</v>
      </c>
      <c r="L149" t="s">
        <v>9</v>
      </c>
      <c r="M149" t="s">
        <v>9</v>
      </c>
      <c r="N149">
        <v>10</v>
      </c>
      <c r="O149" t="s">
        <v>20</v>
      </c>
      <c r="P149">
        <v>0</v>
      </c>
      <c r="Q149" t="s">
        <v>10</v>
      </c>
      <c r="R149">
        <v>0</v>
      </c>
    </row>
    <row r="150" spans="1:18" hidden="1" x14ac:dyDescent="0.25">
      <c r="A150" s="1">
        <f>SUMIFS('Franchise Wastage '!H:H,'Franchise Wastage '!B:B,Sheet1!H150,'Franchise Wastage '!C:C,Sheet1!I150,'Franchise Wastage '!D:D,Sheet1!J150,'Franchise Wastage '!E:E,Sheet1!K150)</f>
        <v>0</v>
      </c>
      <c r="B150" s="1">
        <f>SUMIFS('Franchise Wastage '!F:F,'Franchise Wastage '!B:B,Sheet1!H150,'Franchise Wastage '!C:C,Sheet1!I150,'Franchise Wastage '!D:D,Sheet1!J150,'Franchise Wastage '!E:E,Sheet1!K150)</f>
        <v>10</v>
      </c>
      <c r="D150" s="23">
        <f t="shared" si="6"/>
        <v>0</v>
      </c>
      <c r="E150" s="23">
        <f t="shared" si="7"/>
        <v>0</v>
      </c>
      <c r="F150" s="23">
        <f t="shared" si="8"/>
        <v>0</v>
      </c>
      <c r="H150" t="s">
        <v>168</v>
      </c>
      <c r="I150" s="1" t="s">
        <v>122</v>
      </c>
      <c r="J150" s="1" t="s">
        <v>130</v>
      </c>
      <c r="K150">
        <v>100</v>
      </c>
      <c r="L150" t="s">
        <v>9</v>
      </c>
      <c r="M150" t="s">
        <v>9</v>
      </c>
      <c r="N150">
        <v>10</v>
      </c>
      <c r="O150" t="s">
        <v>20</v>
      </c>
      <c r="P150">
        <v>0</v>
      </c>
      <c r="Q150" t="s">
        <v>10</v>
      </c>
      <c r="R150">
        <v>0</v>
      </c>
    </row>
    <row r="151" spans="1:18" hidden="1" x14ac:dyDescent="0.25">
      <c r="A151" s="1">
        <f>SUMIFS('Franchise Wastage '!H:H,'Franchise Wastage '!B:B,Sheet1!H151,'Franchise Wastage '!C:C,Sheet1!I151,'Franchise Wastage '!D:D,Sheet1!J151,'Franchise Wastage '!E:E,Sheet1!K151)</f>
        <v>0</v>
      </c>
      <c r="B151" s="1">
        <f>SUMIFS('Franchise Wastage '!F:F,'Franchise Wastage '!B:B,Sheet1!H151,'Franchise Wastage '!C:C,Sheet1!I151,'Franchise Wastage '!D:D,Sheet1!J151,'Franchise Wastage '!E:E,Sheet1!K151)</f>
        <v>10</v>
      </c>
      <c r="D151" s="23">
        <f t="shared" si="6"/>
        <v>0</v>
      </c>
      <c r="E151" s="23">
        <f t="shared" si="7"/>
        <v>0</v>
      </c>
      <c r="F151" s="23">
        <f t="shared" si="8"/>
        <v>0</v>
      </c>
      <c r="H151" t="s">
        <v>168</v>
      </c>
      <c r="I151" s="1" t="s">
        <v>122</v>
      </c>
      <c r="J151" s="1" t="s">
        <v>131</v>
      </c>
      <c r="K151">
        <v>100</v>
      </c>
      <c r="L151" t="s">
        <v>9</v>
      </c>
      <c r="M151" t="s">
        <v>9</v>
      </c>
      <c r="N151">
        <v>10</v>
      </c>
      <c r="O151" t="s">
        <v>20</v>
      </c>
      <c r="P151">
        <v>0</v>
      </c>
      <c r="Q151" t="s">
        <v>10</v>
      </c>
      <c r="R151">
        <v>0</v>
      </c>
    </row>
    <row r="152" spans="1:18" hidden="1" x14ac:dyDescent="0.25">
      <c r="A152" s="1">
        <f>SUMIFS('Franchise Wastage '!H:H,'Franchise Wastage '!B:B,Sheet1!H152,'Franchise Wastage '!C:C,Sheet1!I152,'Franchise Wastage '!D:D,Sheet1!J152,'Franchise Wastage '!E:E,Sheet1!K152)</f>
        <v>0</v>
      </c>
      <c r="B152" s="1">
        <f>SUMIFS('Franchise Wastage '!F:F,'Franchise Wastage '!B:B,Sheet1!H152,'Franchise Wastage '!C:C,Sheet1!I152,'Franchise Wastage '!D:D,Sheet1!J152,'Franchise Wastage '!E:E,Sheet1!K152)</f>
        <v>10</v>
      </c>
      <c r="D152" s="23">
        <f t="shared" si="6"/>
        <v>0</v>
      </c>
      <c r="E152" s="23">
        <f t="shared" si="7"/>
        <v>0</v>
      </c>
      <c r="F152" s="23">
        <f t="shared" si="8"/>
        <v>0</v>
      </c>
      <c r="H152" t="s">
        <v>168</v>
      </c>
      <c r="I152" s="1" t="s">
        <v>122</v>
      </c>
      <c r="J152" s="1" t="s">
        <v>132</v>
      </c>
      <c r="K152">
        <v>100</v>
      </c>
      <c r="L152" t="s">
        <v>9</v>
      </c>
      <c r="M152" t="s">
        <v>9</v>
      </c>
      <c r="N152">
        <v>10</v>
      </c>
      <c r="O152" t="s">
        <v>20</v>
      </c>
      <c r="P152">
        <v>0</v>
      </c>
      <c r="Q152" t="s">
        <v>10</v>
      </c>
      <c r="R152">
        <v>0</v>
      </c>
    </row>
    <row r="153" spans="1:18" hidden="1" x14ac:dyDescent="0.25">
      <c r="A153" s="1">
        <f>SUMIFS('Franchise Wastage '!H:H,'Franchise Wastage '!B:B,Sheet1!H153,'Franchise Wastage '!C:C,Sheet1!I153,'Franchise Wastage '!D:D,Sheet1!J153,'Franchise Wastage '!E:E,Sheet1!K153)</f>
        <v>0</v>
      </c>
      <c r="B153" s="1">
        <f>SUMIFS('Franchise Wastage '!F:F,'Franchise Wastage '!B:B,Sheet1!H153,'Franchise Wastage '!C:C,Sheet1!I153,'Franchise Wastage '!D:D,Sheet1!J153,'Franchise Wastage '!E:E,Sheet1!K153)</f>
        <v>10</v>
      </c>
      <c r="D153" s="23">
        <f t="shared" si="6"/>
        <v>0</v>
      </c>
      <c r="E153" s="23">
        <f t="shared" si="7"/>
        <v>0</v>
      </c>
      <c r="F153" s="23">
        <f t="shared" si="8"/>
        <v>0</v>
      </c>
      <c r="H153" t="s">
        <v>168</v>
      </c>
      <c r="I153" s="1" t="s">
        <v>122</v>
      </c>
      <c r="J153" s="1" t="s">
        <v>133</v>
      </c>
      <c r="K153">
        <v>100</v>
      </c>
      <c r="L153" t="s">
        <v>9</v>
      </c>
      <c r="M153" t="s">
        <v>9</v>
      </c>
      <c r="N153">
        <v>10</v>
      </c>
      <c r="O153" t="s">
        <v>20</v>
      </c>
      <c r="P153">
        <v>0</v>
      </c>
      <c r="Q153" t="s">
        <v>10</v>
      </c>
      <c r="R153">
        <v>0</v>
      </c>
    </row>
    <row r="154" spans="1:18" hidden="1" x14ac:dyDescent="0.25">
      <c r="A154" s="1">
        <f>SUMIFS('Franchise Wastage '!H:H,'Franchise Wastage '!B:B,Sheet1!H154,'Franchise Wastage '!C:C,Sheet1!I154,'Franchise Wastage '!D:D,Sheet1!J154,'Franchise Wastage '!E:E,Sheet1!K154)</f>
        <v>0</v>
      </c>
      <c r="B154" s="1">
        <f>SUMIFS('Franchise Wastage '!F:F,'Franchise Wastage '!B:B,Sheet1!H154,'Franchise Wastage '!C:C,Sheet1!I154,'Franchise Wastage '!D:D,Sheet1!J154,'Franchise Wastage '!E:E,Sheet1!K154)</f>
        <v>3</v>
      </c>
      <c r="D154" s="23">
        <f t="shared" si="6"/>
        <v>0</v>
      </c>
      <c r="E154" s="23">
        <f t="shared" si="7"/>
        <v>0</v>
      </c>
      <c r="F154" s="23">
        <f t="shared" si="8"/>
        <v>0</v>
      </c>
      <c r="H154" t="s">
        <v>168</v>
      </c>
      <c r="I154" s="1" t="s">
        <v>122</v>
      </c>
      <c r="J154" s="1" t="s">
        <v>171</v>
      </c>
      <c r="K154">
        <v>100</v>
      </c>
      <c r="L154" t="s">
        <v>9</v>
      </c>
      <c r="M154" t="s">
        <v>9</v>
      </c>
      <c r="N154">
        <v>3</v>
      </c>
      <c r="O154" t="s">
        <v>20</v>
      </c>
      <c r="P154">
        <v>0</v>
      </c>
      <c r="Q154" t="s">
        <v>10</v>
      </c>
      <c r="R154">
        <v>0</v>
      </c>
    </row>
    <row r="155" spans="1:18" hidden="1" x14ac:dyDescent="0.25">
      <c r="A155" s="1">
        <f>SUMIFS('Franchise Wastage '!H:H,'Franchise Wastage '!B:B,Sheet1!H155,'Franchise Wastage '!C:C,Sheet1!I155,'Franchise Wastage '!D:D,Sheet1!J155,'Franchise Wastage '!E:E,Sheet1!K155)</f>
        <v>0</v>
      </c>
      <c r="B155" s="1">
        <f>SUMIFS('Franchise Wastage '!F:F,'Franchise Wastage '!B:B,Sheet1!H155,'Franchise Wastage '!C:C,Sheet1!I155,'Franchise Wastage '!D:D,Sheet1!J155,'Franchise Wastage '!E:E,Sheet1!K155)</f>
        <v>10</v>
      </c>
      <c r="D155" s="23">
        <f t="shared" si="6"/>
        <v>0</v>
      </c>
      <c r="E155" s="23">
        <f t="shared" si="7"/>
        <v>0</v>
      </c>
      <c r="F155" s="23">
        <f t="shared" si="8"/>
        <v>0</v>
      </c>
      <c r="H155" t="s">
        <v>168</v>
      </c>
      <c r="I155" s="1" t="s">
        <v>172</v>
      </c>
      <c r="J155" s="1" t="s">
        <v>173</v>
      </c>
      <c r="K155">
        <v>100</v>
      </c>
      <c r="L155" t="s">
        <v>9</v>
      </c>
      <c r="M155" t="s">
        <v>9</v>
      </c>
      <c r="N155">
        <v>10</v>
      </c>
      <c r="O155" t="s">
        <v>20</v>
      </c>
      <c r="P155">
        <v>0</v>
      </c>
      <c r="Q155" t="s">
        <v>10</v>
      </c>
      <c r="R155">
        <v>0</v>
      </c>
    </row>
    <row r="156" spans="1:18" hidden="1" x14ac:dyDescent="0.25">
      <c r="A156" s="1">
        <f>SUMIFS('Franchise Wastage '!H:H,'Franchise Wastage '!B:B,Sheet1!H156,'Franchise Wastage '!C:C,Sheet1!I156,'Franchise Wastage '!D:D,Sheet1!J156,'Franchise Wastage '!E:E,Sheet1!K156)</f>
        <v>0</v>
      </c>
      <c r="B156" s="1">
        <f>SUMIFS('Franchise Wastage '!F:F,'Franchise Wastage '!B:B,Sheet1!H156,'Franchise Wastage '!C:C,Sheet1!I156,'Franchise Wastage '!D:D,Sheet1!J156,'Franchise Wastage '!E:E,Sheet1!K156)</f>
        <v>10</v>
      </c>
      <c r="D156" s="23">
        <f t="shared" si="6"/>
        <v>0</v>
      </c>
      <c r="E156" s="23">
        <f t="shared" si="7"/>
        <v>0</v>
      </c>
      <c r="F156" s="23">
        <f t="shared" si="8"/>
        <v>0</v>
      </c>
      <c r="H156" t="s">
        <v>168</v>
      </c>
      <c r="I156" s="1" t="s">
        <v>172</v>
      </c>
      <c r="J156" s="1" t="s">
        <v>174</v>
      </c>
      <c r="K156">
        <v>100</v>
      </c>
      <c r="L156" t="s">
        <v>9</v>
      </c>
      <c r="M156" t="s">
        <v>9</v>
      </c>
      <c r="N156">
        <v>10</v>
      </c>
      <c r="O156" t="s">
        <v>20</v>
      </c>
      <c r="P156">
        <v>0</v>
      </c>
      <c r="Q156" t="s">
        <v>10</v>
      </c>
      <c r="R156">
        <v>0</v>
      </c>
    </row>
    <row r="157" spans="1:18" hidden="1" x14ac:dyDescent="0.25">
      <c r="A157" s="1">
        <f>SUMIFS('Franchise Wastage '!H:H,'Franchise Wastage '!B:B,Sheet1!H157,'Franchise Wastage '!C:C,Sheet1!I157,'Franchise Wastage '!D:D,Sheet1!J157,'Franchise Wastage '!E:E,Sheet1!K157)</f>
        <v>0</v>
      </c>
      <c r="B157" s="1">
        <f>SUMIFS('Franchise Wastage '!F:F,'Franchise Wastage '!B:B,Sheet1!H157,'Franchise Wastage '!C:C,Sheet1!I157,'Franchise Wastage '!D:D,Sheet1!J157,'Franchise Wastage '!E:E,Sheet1!K157)</f>
        <v>10</v>
      </c>
      <c r="D157" s="23">
        <f t="shared" si="6"/>
        <v>0</v>
      </c>
      <c r="E157" s="23">
        <f t="shared" si="7"/>
        <v>0</v>
      </c>
      <c r="F157" s="23">
        <f t="shared" si="8"/>
        <v>0</v>
      </c>
      <c r="H157" t="s">
        <v>168</v>
      </c>
      <c r="I157" s="1" t="s">
        <v>172</v>
      </c>
      <c r="J157" s="1" t="s">
        <v>175</v>
      </c>
      <c r="K157">
        <v>100</v>
      </c>
      <c r="L157" t="s">
        <v>9</v>
      </c>
      <c r="M157" t="s">
        <v>9</v>
      </c>
      <c r="N157">
        <v>10</v>
      </c>
      <c r="O157" t="s">
        <v>20</v>
      </c>
      <c r="P157">
        <v>0</v>
      </c>
      <c r="Q157" t="s">
        <v>10</v>
      </c>
      <c r="R157">
        <v>0</v>
      </c>
    </row>
    <row r="158" spans="1:18" hidden="1" x14ac:dyDescent="0.25">
      <c r="A158" s="1">
        <f>SUMIFS('Franchise Wastage '!H:H,'Franchise Wastage '!B:B,Sheet1!H158,'Franchise Wastage '!C:C,Sheet1!I158,'Franchise Wastage '!D:D,Sheet1!J158,'Franchise Wastage '!E:E,Sheet1!K158)</f>
        <v>0</v>
      </c>
      <c r="B158" s="1">
        <f>SUMIFS('Franchise Wastage '!F:F,'Franchise Wastage '!B:B,Sheet1!H158,'Franchise Wastage '!C:C,Sheet1!I158,'Franchise Wastage '!D:D,Sheet1!J158,'Franchise Wastage '!E:E,Sheet1!K158)</f>
        <v>10</v>
      </c>
      <c r="D158" s="23">
        <f t="shared" si="6"/>
        <v>0</v>
      </c>
      <c r="E158" s="23">
        <f t="shared" si="7"/>
        <v>0</v>
      </c>
      <c r="F158" s="23">
        <f t="shared" si="8"/>
        <v>0</v>
      </c>
      <c r="H158" t="s">
        <v>168</v>
      </c>
      <c r="I158" s="1" t="s">
        <v>172</v>
      </c>
      <c r="J158" s="1" t="s">
        <v>176</v>
      </c>
      <c r="K158">
        <v>100</v>
      </c>
      <c r="L158" t="s">
        <v>9</v>
      </c>
      <c r="M158" t="s">
        <v>9</v>
      </c>
      <c r="N158">
        <v>10</v>
      </c>
      <c r="O158" t="s">
        <v>20</v>
      </c>
      <c r="P158">
        <v>0</v>
      </c>
      <c r="Q158" t="s">
        <v>10</v>
      </c>
      <c r="R158">
        <v>0</v>
      </c>
    </row>
    <row r="159" spans="1:18" hidden="1" x14ac:dyDescent="0.25">
      <c r="A159" s="1">
        <f>SUMIFS('Franchise Wastage '!H:H,'Franchise Wastage '!B:B,Sheet1!H159,'Franchise Wastage '!C:C,Sheet1!I159,'Franchise Wastage '!D:D,Sheet1!J159,'Franchise Wastage '!E:E,Sheet1!K159)</f>
        <v>0</v>
      </c>
      <c r="B159" s="1">
        <f>SUMIFS('Franchise Wastage '!F:F,'Franchise Wastage '!B:B,Sheet1!H159,'Franchise Wastage '!C:C,Sheet1!I159,'Franchise Wastage '!D:D,Sheet1!J159,'Franchise Wastage '!E:E,Sheet1!K159)</f>
        <v>10</v>
      </c>
      <c r="D159" s="23">
        <f t="shared" si="6"/>
        <v>0</v>
      </c>
      <c r="E159" s="23">
        <f t="shared" si="7"/>
        <v>0</v>
      </c>
      <c r="F159" s="23">
        <f t="shared" si="8"/>
        <v>0</v>
      </c>
      <c r="H159" t="s">
        <v>168</v>
      </c>
      <c r="I159" s="1" t="s">
        <v>172</v>
      </c>
      <c r="J159" s="1" t="s">
        <v>177</v>
      </c>
      <c r="K159">
        <v>100</v>
      </c>
      <c r="L159" t="s">
        <v>9</v>
      </c>
      <c r="M159" t="s">
        <v>9</v>
      </c>
      <c r="N159">
        <v>10</v>
      </c>
      <c r="O159" t="s">
        <v>20</v>
      </c>
      <c r="P159">
        <v>0</v>
      </c>
      <c r="Q159" t="s">
        <v>10</v>
      </c>
      <c r="R159">
        <v>0</v>
      </c>
    </row>
    <row r="160" spans="1:18" hidden="1" x14ac:dyDescent="0.25">
      <c r="A160" s="1">
        <f>SUMIFS('Franchise Wastage '!H:H,'Franchise Wastage '!B:B,Sheet1!H160,'Franchise Wastage '!C:C,Sheet1!I160,'Franchise Wastage '!D:D,Sheet1!J160,'Franchise Wastage '!E:E,Sheet1!K160)</f>
        <v>0</v>
      </c>
      <c r="B160" s="1">
        <f>SUMIFS('Franchise Wastage '!F:F,'Franchise Wastage '!B:B,Sheet1!H160,'Franchise Wastage '!C:C,Sheet1!I160,'Franchise Wastage '!D:D,Sheet1!J160,'Franchise Wastage '!E:E,Sheet1!K160)</f>
        <v>10</v>
      </c>
      <c r="D160" s="23">
        <f t="shared" si="6"/>
        <v>0</v>
      </c>
      <c r="E160" s="23">
        <f t="shared" si="7"/>
        <v>0</v>
      </c>
      <c r="F160" s="23">
        <f t="shared" si="8"/>
        <v>0</v>
      </c>
      <c r="H160" t="s">
        <v>168</v>
      </c>
      <c r="I160" s="1" t="s">
        <v>172</v>
      </c>
      <c r="J160" s="1" t="s">
        <v>178</v>
      </c>
      <c r="K160">
        <v>100</v>
      </c>
      <c r="L160" t="s">
        <v>9</v>
      </c>
      <c r="M160" t="s">
        <v>9</v>
      </c>
      <c r="N160">
        <v>10</v>
      </c>
      <c r="O160" t="s">
        <v>20</v>
      </c>
      <c r="P160">
        <v>0</v>
      </c>
      <c r="Q160" t="s">
        <v>10</v>
      </c>
      <c r="R160">
        <v>0</v>
      </c>
    </row>
    <row r="161" spans="1:18" hidden="1" x14ac:dyDescent="0.25">
      <c r="A161" s="1">
        <f>SUMIFS('Franchise Wastage '!H:H,'Franchise Wastage '!B:B,Sheet1!H161,'Franchise Wastage '!C:C,Sheet1!I161,'Franchise Wastage '!D:D,Sheet1!J161,'Franchise Wastage '!E:E,Sheet1!K161)</f>
        <v>0</v>
      </c>
      <c r="B161" s="1">
        <f>SUMIFS('Franchise Wastage '!F:F,'Franchise Wastage '!B:B,Sheet1!H161,'Franchise Wastage '!C:C,Sheet1!I161,'Franchise Wastage '!D:D,Sheet1!J161,'Franchise Wastage '!E:E,Sheet1!K161)</f>
        <v>10</v>
      </c>
      <c r="D161" s="23">
        <f t="shared" si="6"/>
        <v>0</v>
      </c>
      <c r="E161" s="23">
        <f t="shared" si="7"/>
        <v>0</v>
      </c>
      <c r="F161" s="23">
        <f t="shared" si="8"/>
        <v>0</v>
      </c>
      <c r="H161" t="s">
        <v>168</v>
      </c>
      <c r="I161" s="1" t="s">
        <v>172</v>
      </c>
      <c r="J161" s="1" t="s">
        <v>179</v>
      </c>
      <c r="K161">
        <v>100</v>
      </c>
      <c r="L161" t="s">
        <v>9</v>
      </c>
      <c r="M161" t="s">
        <v>9</v>
      </c>
      <c r="N161">
        <v>10</v>
      </c>
      <c r="O161" t="s">
        <v>20</v>
      </c>
      <c r="P161">
        <v>0</v>
      </c>
      <c r="Q161" t="s">
        <v>10</v>
      </c>
      <c r="R161">
        <v>0</v>
      </c>
    </row>
    <row r="162" spans="1:18" hidden="1" x14ac:dyDescent="0.25">
      <c r="A162" s="1">
        <f>SUMIFS('Franchise Wastage '!H:H,'Franchise Wastage '!B:B,Sheet1!H162,'Franchise Wastage '!C:C,Sheet1!I162,'Franchise Wastage '!D:D,Sheet1!J162,'Franchise Wastage '!E:E,Sheet1!K162)</f>
        <v>0</v>
      </c>
      <c r="B162" s="1">
        <f>SUMIFS('Franchise Wastage '!F:F,'Franchise Wastage '!B:B,Sheet1!H162,'Franchise Wastage '!C:C,Sheet1!I162,'Franchise Wastage '!D:D,Sheet1!J162,'Franchise Wastage '!E:E,Sheet1!K162)</f>
        <v>10</v>
      </c>
      <c r="D162" s="23">
        <f t="shared" si="6"/>
        <v>0</v>
      </c>
      <c r="E162" s="23">
        <f t="shared" si="7"/>
        <v>0</v>
      </c>
      <c r="F162" s="23">
        <f t="shared" si="8"/>
        <v>0</v>
      </c>
      <c r="H162" t="s">
        <v>168</v>
      </c>
      <c r="I162" s="1" t="s">
        <v>172</v>
      </c>
      <c r="J162" s="1" t="s">
        <v>180</v>
      </c>
      <c r="K162">
        <v>100</v>
      </c>
      <c r="L162" t="s">
        <v>9</v>
      </c>
      <c r="M162" t="s">
        <v>9</v>
      </c>
      <c r="N162">
        <v>10</v>
      </c>
      <c r="O162" t="s">
        <v>20</v>
      </c>
      <c r="P162">
        <v>0</v>
      </c>
      <c r="Q162" t="s">
        <v>10</v>
      </c>
      <c r="R162">
        <v>0</v>
      </c>
    </row>
    <row r="163" spans="1:18" hidden="1" x14ac:dyDescent="0.25">
      <c r="A163" s="1">
        <f>SUMIFS('Franchise Wastage '!H:H,'Franchise Wastage '!B:B,Sheet1!H163,'Franchise Wastage '!C:C,Sheet1!I163,'Franchise Wastage '!D:D,Sheet1!J163,'Franchise Wastage '!E:E,Sheet1!K163)</f>
        <v>0</v>
      </c>
      <c r="B163" s="1">
        <f>SUMIFS('Franchise Wastage '!F:F,'Franchise Wastage '!B:B,Sheet1!H163,'Franchise Wastage '!C:C,Sheet1!I163,'Franchise Wastage '!D:D,Sheet1!J163,'Franchise Wastage '!E:E,Sheet1!K163)</f>
        <v>10</v>
      </c>
      <c r="D163" s="23">
        <f t="shared" si="6"/>
        <v>0</v>
      </c>
      <c r="E163" s="23">
        <f t="shared" si="7"/>
        <v>0</v>
      </c>
      <c r="F163" s="23">
        <f t="shared" si="8"/>
        <v>0</v>
      </c>
      <c r="H163" t="s">
        <v>168</v>
      </c>
      <c r="I163" s="1" t="s">
        <v>172</v>
      </c>
      <c r="J163" s="1" t="s">
        <v>181</v>
      </c>
      <c r="K163">
        <v>100</v>
      </c>
      <c r="L163" t="s">
        <v>9</v>
      </c>
      <c r="M163" t="s">
        <v>9</v>
      </c>
      <c r="N163">
        <v>10</v>
      </c>
      <c r="O163" t="s">
        <v>20</v>
      </c>
      <c r="P163">
        <v>0</v>
      </c>
      <c r="Q163" t="s">
        <v>10</v>
      </c>
      <c r="R163">
        <v>0</v>
      </c>
    </row>
    <row r="164" spans="1:18" hidden="1" x14ac:dyDescent="0.25">
      <c r="A164" s="1">
        <f>SUMIFS('Franchise Wastage '!H:H,'Franchise Wastage '!B:B,Sheet1!H164,'Franchise Wastage '!C:C,Sheet1!I164,'Franchise Wastage '!D:D,Sheet1!J164,'Franchise Wastage '!E:E,Sheet1!K164)</f>
        <v>0</v>
      </c>
      <c r="B164" s="1">
        <f>SUMIFS('Franchise Wastage '!F:F,'Franchise Wastage '!B:B,Sheet1!H164,'Franchise Wastage '!C:C,Sheet1!I164,'Franchise Wastage '!D:D,Sheet1!J164,'Franchise Wastage '!E:E,Sheet1!K164)</f>
        <v>10</v>
      </c>
      <c r="D164" s="23">
        <f t="shared" si="6"/>
        <v>0</v>
      </c>
      <c r="E164" s="23">
        <f t="shared" si="7"/>
        <v>0</v>
      </c>
      <c r="F164" s="23">
        <f t="shared" si="8"/>
        <v>0</v>
      </c>
      <c r="H164" t="s">
        <v>168</v>
      </c>
      <c r="I164" s="1" t="s">
        <v>172</v>
      </c>
      <c r="J164" s="1" t="s">
        <v>182</v>
      </c>
      <c r="K164">
        <v>100</v>
      </c>
      <c r="L164" t="s">
        <v>9</v>
      </c>
      <c r="M164" t="s">
        <v>9</v>
      </c>
      <c r="N164">
        <v>10</v>
      </c>
      <c r="O164" t="s">
        <v>20</v>
      </c>
      <c r="P164">
        <v>0</v>
      </c>
      <c r="Q164" t="s">
        <v>10</v>
      </c>
      <c r="R164">
        <v>0</v>
      </c>
    </row>
    <row r="165" spans="1:18" hidden="1" x14ac:dyDescent="0.25">
      <c r="A165" s="1">
        <f>SUMIFS('Franchise Wastage '!H:H,'Franchise Wastage '!B:B,Sheet1!H165,'Franchise Wastage '!C:C,Sheet1!I165,'Franchise Wastage '!D:D,Sheet1!J165,'Franchise Wastage '!E:E,Sheet1!K165)</f>
        <v>0</v>
      </c>
      <c r="B165" s="1">
        <f>SUMIFS('Franchise Wastage '!F:F,'Franchise Wastage '!B:B,Sheet1!H165,'Franchise Wastage '!C:C,Sheet1!I165,'Franchise Wastage '!D:D,Sheet1!J165,'Franchise Wastage '!E:E,Sheet1!K165)</f>
        <v>10</v>
      </c>
      <c r="D165" s="23">
        <f t="shared" si="6"/>
        <v>0</v>
      </c>
      <c r="E165" s="23">
        <f t="shared" si="7"/>
        <v>0</v>
      </c>
      <c r="F165" s="23">
        <f t="shared" si="8"/>
        <v>0</v>
      </c>
      <c r="H165" t="s">
        <v>168</v>
      </c>
      <c r="I165" s="1" t="s">
        <v>172</v>
      </c>
      <c r="J165" s="1" t="s">
        <v>183</v>
      </c>
      <c r="K165">
        <v>100</v>
      </c>
      <c r="L165" t="s">
        <v>9</v>
      </c>
      <c r="M165" t="s">
        <v>9</v>
      </c>
      <c r="N165">
        <v>10</v>
      </c>
      <c r="O165" t="s">
        <v>20</v>
      </c>
      <c r="P165">
        <v>0</v>
      </c>
      <c r="Q165" t="s">
        <v>10</v>
      </c>
      <c r="R165">
        <v>0</v>
      </c>
    </row>
    <row r="166" spans="1:18" hidden="1" x14ac:dyDescent="0.25">
      <c r="A166" s="1">
        <f>SUMIFS('Franchise Wastage '!H:H,'Franchise Wastage '!B:B,Sheet1!H166,'Franchise Wastage '!C:C,Sheet1!I166,'Franchise Wastage '!D:D,Sheet1!J166,'Franchise Wastage '!E:E,Sheet1!K166)</f>
        <v>0</v>
      </c>
      <c r="B166" s="1">
        <f>SUMIFS('Franchise Wastage '!F:F,'Franchise Wastage '!B:B,Sheet1!H166,'Franchise Wastage '!C:C,Sheet1!I166,'Franchise Wastage '!D:D,Sheet1!J166,'Franchise Wastage '!E:E,Sheet1!K166)</f>
        <v>10</v>
      </c>
      <c r="D166" s="23">
        <f t="shared" si="6"/>
        <v>0</v>
      </c>
      <c r="E166" s="23">
        <f t="shared" si="7"/>
        <v>0</v>
      </c>
      <c r="F166" s="23">
        <f t="shared" si="8"/>
        <v>0</v>
      </c>
      <c r="H166" t="s">
        <v>168</v>
      </c>
      <c r="I166" s="1" t="s">
        <v>172</v>
      </c>
      <c r="J166" s="1" t="s">
        <v>184</v>
      </c>
      <c r="K166">
        <v>100</v>
      </c>
      <c r="L166" t="s">
        <v>9</v>
      </c>
      <c r="M166" t="s">
        <v>9</v>
      </c>
      <c r="N166">
        <v>10</v>
      </c>
      <c r="O166" t="s">
        <v>20</v>
      </c>
      <c r="P166">
        <v>0</v>
      </c>
      <c r="Q166" t="s">
        <v>10</v>
      </c>
      <c r="R166">
        <v>0</v>
      </c>
    </row>
    <row r="167" spans="1:18" hidden="1" x14ac:dyDescent="0.25">
      <c r="A167" s="1">
        <f>SUMIFS('Franchise Wastage '!H:H,'Franchise Wastage '!B:B,Sheet1!H167,'Franchise Wastage '!C:C,Sheet1!I167,'Franchise Wastage '!D:D,Sheet1!J167,'Franchise Wastage '!E:E,Sheet1!K167)</f>
        <v>0</v>
      </c>
      <c r="B167" s="1">
        <f>SUMIFS('Franchise Wastage '!F:F,'Franchise Wastage '!B:B,Sheet1!H167,'Franchise Wastage '!C:C,Sheet1!I167,'Franchise Wastage '!D:D,Sheet1!J167,'Franchise Wastage '!E:E,Sheet1!K167)</f>
        <v>10</v>
      </c>
      <c r="D167" s="23">
        <f t="shared" si="6"/>
        <v>0</v>
      </c>
      <c r="E167" s="23">
        <f t="shared" si="7"/>
        <v>0</v>
      </c>
      <c r="F167" s="23">
        <f t="shared" si="8"/>
        <v>0</v>
      </c>
      <c r="H167" t="s">
        <v>168</v>
      </c>
      <c r="I167" s="1" t="s">
        <v>172</v>
      </c>
      <c r="J167" s="1" t="s">
        <v>185</v>
      </c>
      <c r="K167">
        <v>100</v>
      </c>
      <c r="L167" t="s">
        <v>9</v>
      </c>
      <c r="M167" t="s">
        <v>9</v>
      </c>
      <c r="N167">
        <v>10</v>
      </c>
      <c r="O167" t="s">
        <v>20</v>
      </c>
      <c r="P167">
        <v>0</v>
      </c>
      <c r="Q167" t="s">
        <v>10</v>
      </c>
      <c r="R167">
        <v>0</v>
      </c>
    </row>
    <row r="168" spans="1:18" hidden="1" x14ac:dyDescent="0.25">
      <c r="A168" s="1">
        <f>SUMIFS('Franchise Wastage '!H:H,'Franchise Wastage '!B:B,Sheet1!H168,'Franchise Wastage '!C:C,Sheet1!I168,'Franchise Wastage '!D:D,Sheet1!J168,'Franchise Wastage '!E:E,Sheet1!K168)</f>
        <v>0</v>
      </c>
      <c r="B168" s="1">
        <f>SUMIFS('Franchise Wastage '!F:F,'Franchise Wastage '!B:B,Sheet1!H168,'Franchise Wastage '!C:C,Sheet1!I168,'Franchise Wastage '!D:D,Sheet1!J168,'Franchise Wastage '!E:E,Sheet1!K168)</f>
        <v>10</v>
      </c>
      <c r="D168" s="23">
        <f t="shared" si="6"/>
        <v>0</v>
      </c>
      <c r="E168" s="23">
        <f t="shared" si="7"/>
        <v>0</v>
      </c>
      <c r="F168" s="23">
        <f t="shared" si="8"/>
        <v>0</v>
      </c>
      <c r="H168" t="s">
        <v>168</v>
      </c>
      <c r="I168" s="1" t="s">
        <v>172</v>
      </c>
      <c r="J168" s="1" t="s">
        <v>186</v>
      </c>
      <c r="K168">
        <v>100</v>
      </c>
      <c r="L168" t="s">
        <v>9</v>
      </c>
      <c r="M168" t="s">
        <v>9</v>
      </c>
      <c r="N168">
        <v>10</v>
      </c>
      <c r="O168" t="s">
        <v>20</v>
      </c>
      <c r="P168">
        <v>0</v>
      </c>
      <c r="Q168" t="s">
        <v>10</v>
      </c>
      <c r="R168">
        <v>0</v>
      </c>
    </row>
    <row r="169" spans="1:18" x14ac:dyDescent="0.25">
      <c r="A169" s="1">
        <f>SUMIFS('Franchise Wastage '!H:H,'Franchise Wastage '!B:B,Sheet1!H169,'Franchise Wastage '!C:C,Sheet1!I169,'Franchise Wastage '!D:D,Sheet1!J169,'Franchise Wastage '!E:E,Sheet1!K169)</f>
        <v>0</v>
      </c>
      <c r="B169" s="1">
        <f>SUMIFS('Franchise Wastage '!F:F,'Franchise Wastage '!B:B,Sheet1!H169,'Franchise Wastage '!C:C,Sheet1!I169,'Franchise Wastage '!D:D,Sheet1!J169,'Franchise Wastage '!E:E,Sheet1!K169)</f>
        <v>0</v>
      </c>
      <c r="D169" s="23">
        <f t="shared" si="6"/>
        <v>0</v>
      </c>
      <c r="E169" s="23">
        <f t="shared" si="7"/>
        <v>10</v>
      </c>
      <c r="F169" s="23">
        <f t="shared" si="8"/>
        <v>10</v>
      </c>
      <c r="H169" s="24" t="s">
        <v>168</v>
      </c>
      <c r="I169" s="1" t="s">
        <v>172</v>
      </c>
      <c r="J169" s="1" t="s">
        <v>187</v>
      </c>
      <c r="K169">
        <v>100</v>
      </c>
      <c r="L169" t="s">
        <v>9</v>
      </c>
      <c r="M169" t="s">
        <v>9</v>
      </c>
      <c r="N169">
        <v>10</v>
      </c>
      <c r="O169" t="s">
        <v>20</v>
      </c>
      <c r="P169">
        <v>0</v>
      </c>
      <c r="Q169" t="s">
        <v>10</v>
      </c>
      <c r="R169">
        <v>0</v>
      </c>
    </row>
    <row r="170" spans="1:18" hidden="1" x14ac:dyDescent="0.25">
      <c r="A170" s="1">
        <f>SUMIFS('Franchise Wastage '!H:H,'Franchise Wastage '!B:B,Sheet1!H170,'Franchise Wastage '!C:C,Sheet1!I170,'Franchise Wastage '!D:D,Sheet1!J170,'Franchise Wastage '!E:E,Sheet1!K170)</f>
        <v>0</v>
      </c>
      <c r="B170" s="1">
        <f>SUMIFS('Franchise Wastage '!F:F,'Franchise Wastage '!B:B,Sheet1!H170,'Franchise Wastage '!C:C,Sheet1!I170,'Franchise Wastage '!D:D,Sheet1!J170,'Franchise Wastage '!E:E,Sheet1!K170)</f>
        <v>10</v>
      </c>
      <c r="D170" s="23">
        <f t="shared" si="6"/>
        <v>0</v>
      </c>
      <c r="E170" s="23">
        <f t="shared" si="7"/>
        <v>0</v>
      </c>
      <c r="F170" s="23">
        <f t="shared" si="8"/>
        <v>0</v>
      </c>
      <c r="H170" t="s">
        <v>168</v>
      </c>
      <c r="I170" s="1" t="s">
        <v>172</v>
      </c>
      <c r="J170" s="1" t="s">
        <v>90</v>
      </c>
      <c r="K170">
        <v>100</v>
      </c>
      <c r="L170" t="s">
        <v>9</v>
      </c>
      <c r="M170" t="s">
        <v>9</v>
      </c>
      <c r="N170">
        <v>10</v>
      </c>
      <c r="O170" t="s">
        <v>20</v>
      </c>
      <c r="P170">
        <v>0</v>
      </c>
      <c r="Q170" t="s">
        <v>10</v>
      </c>
      <c r="R170">
        <v>0</v>
      </c>
    </row>
    <row r="171" spans="1:18" hidden="1" x14ac:dyDescent="0.25">
      <c r="A171" s="1">
        <f>SUMIFS('Franchise Wastage '!H:H,'Franchise Wastage '!B:B,Sheet1!H171,'Franchise Wastage '!C:C,Sheet1!I171,'Franchise Wastage '!D:D,Sheet1!J171,'Franchise Wastage '!E:E,Sheet1!K171)</f>
        <v>0</v>
      </c>
      <c r="B171" s="1">
        <f>SUMIFS('Franchise Wastage '!F:F,'Franchise Wastage '!B:B,Sheet1!H171,'Franchise Wastage '!C:C,Sheet1!I171,'Franchise Wastage '!D:D,Sheet1!J171,'Franchise Wastage '!E:E,Sheet1!K171)</f>
        <v>10</v>
      </c>
      <c r="D171" s="23">
        <f t="shared" si="6"/>
        <v>0</v>
      </c>
      <c r="E171" s="23">
        <f t="shared" si="7"/>
        <v>0</v>
      </c>
      <c r="F171" s="23">
        <f t="shared" si="8"/>
        <v>0</v>
      </c>
      <c r="H171" t="s">
        <v>168</v>
      </c>
      <c r="I171" s="1" t="s">
        <v>172</v>
      </c>
      <c r="J171" s="1" t="s">
        <v>188</v>
      </c>
      <c r="K171">
        <v>100</v>
      </c>
      <c r="L171" t="s">
        <v>9</v>
      </c>
      <c r="M171" t="s">
        <v>9</v>
      </c>
      <c r="N171">
        <v>10</v>
      </c>
      <c r="O171" t="s">
        <v>20</v>
      </c>
      <c r="P171">
        <v>0</v>
      </c>
      <c r="Q171" t="s">
        <v>10</v>
      </c>
      <c r="R171">
        <v>0</v>
      </c>
    </row>
    <row r="172" spans="1:18" hidden="1" x14ac:dyDescent="0.25">
      <c r="A172" s="1">
        <f>SUMIFS('Franchise Wastage '!H:H,'Franchise Wastage '!B:B,Sheet1!H172,'Franchise Wastage '!C:C,Sheet1!I172,'Franchise Wastage '!D:D,Sheet1!J172,'Franchise Wastage '!E:E,Sheet1!K172)</f>
        <v>0</v>
      </c>
      <c r="B172" s="1">
        <f>SUMIFS('Franchise Wastage '!F:F,'Franchise Wastage '!B:B,Sheet1!H172,'Franchise Wastage '!C:C,Sheet1!I172,'Franchise Wastage '!D:D,Sheet1!J172,'Franchise Wastage '!E:E,Sheet1!K172)</f>
        <v>10</v>
      </c>
      <c r="D172" s="23">
        <f t="shared" si="6"/>
        <v>0</v>
      </c>
      <c r="E172" s="23">
        <f t="shared" si="7"/>
        <v>0</v>
      </c>
      <c r="F172" s="23">
        <f t="shared" si="8"/>
        <v>0</v>
      </c>
      <c r="H172" t="s">
        <v>168</v>
      </c>
      <c r="I172" s="1" t="s">
        <v>172</v>
      </c>
      <c r="J172" s="1" t="s">
        <v>189</v>
      </c>
      <c r="K172">
        <v>100</v>
      </c>
      <c r="L172" t="s">
        <v>9</v>
      </c>
      <c r="M172" t="s">
        <v>9</v>
      </c>
      <c r="N172">
        <v>10</v>
      </c>
      <c r="O172" t="s">
        <v>20</v>
      </c>
      <c r="P172">
        <v>0</v>
      </c>
      <c r="Q172" t="s">
        <v>10</v>
      </c>
      <c r="R172">
        <v>0</v>
      </c>
    </row>
    <row r="173" spans="1:18" x14ac:dyDescent="0.25">
      <c r="A173" s="1">
        <f>SUMIFS('Franchise Wastage '!H:H,'Franchise Wastage '!B:B,Sheet1!H173,'Franchise Wastage '!C:C,Sheet1!I173,'Franchise Wastage '!D:D,Sheet1!J173,'Franchise Wastage '!E:E,Sheet1!K173)</f>
        <v>0</v>
      </c>
      <c r="B173" s="1">
        <f>SUMIFS('Franchise Wastage '!F:F,'Franchise Wastage '!B:B,Sheet1!H173,'Franchise Wastage '!C:C,Sheet1!I173,'Franchise Wastage '!D:D,Sheet1!J173,'Franchise Wastage '!E:E,Sheet1!K173)</f>
        <v>0</v>
      </c>
      <c r="D173" s="23">
        <f t="shared" si="6"/>
        <v>0</v>
      </c>
      <c r="E173" s="23">
        <f t="shared" si="7"/>
        <v>10</v>
      </c>
      <c r="F173" s="23">
        <f t="shared" si="8"/>
        <v>10</v>
      </c>
      <c r="H173" s="24" t="s">
        <v>168</v>
      </c>
      <c r="I173" s="1" t="s">
        <v>172</v>
      </c>
      <c r="J173" s="1" t="s">
        <v>190</v>
      </c>
      <c r="K173">
        <v>100</v>
      </c>
      <c r="L173" t="s">
        <v>9</v>
      </c>
      <c r="M173" t="s">
        <v>9</v>
      </c>
      <c r="N173">
        <v>10</v>
      </c>
      <c r="O173" t="s">
        <v>20</v>
      </c>
      <c r="P173">
        <v>0</v>
      </c>
      <c r="Q173" t="s">
        <v>10</v>
      </c>
      <c r="R173">
        <v>0</v>
      </c>
    </row>
    <row r="174" spans="1:18" hidden="1" x14ac:dyDescent="0.25">
      <c r="A174" s="1">
        <f>SUMIFS('Franchise Wastage '!H:H,'Franchise Wastage '!B:B,Sheet1!H174,'Franchise Wastage '!C:C,Sheet1!I174,'Franchise Wastage '!D:D,Sheet1!J174,'Franchise Wastage '!E:E,Sheet1!K174)</f>
        <v>0</v>
      </c>
      <c r="B174" s="1">
        <f>SUMIFS('Franchise Wastage '!F:F,'Franchise Wastage '!B:B,Sheet1!H174,'Franchise Wastage '!C:C,Sheet1!I174,'Franchise Wastage '!D:D,Sheet1!J174,'Franchise Wastage '!E:E,Sheet1!K174)</f>
        <v>10</v>
      </c>
      <c r="D174" s="23">
        <f t="shared" si="6"/>
        <v>0</v>
      </c>
      <c r="E174" s="23">
        <f t="shared" si="7"/>
        <v>0</v>
      </c>
      <c r="F174" s="23">
        <f t="shared" si="8"/>
        <v>0</v>
      </c>
      <c r="H174" t="s">
        <v>168</v>
      </c>
      <c r="I174" s="1" t="s">
        <v>172</v>
      </c>
      <c r="J174" s="1" t="s">
        <v>191</v>
      </c>
      <c r="K174">
        <v>100</v>
      </c>
      <c r="L174" t="s">
        <v>9</v>
      </c>
      <c r="M174" t="s">
        <v>9</v>
      </c>
      <c r="N174">
        <v>10</v>
      </c>
      <c r="O174" t="s">
        <v>20</v>
      </c>
      <c r="P174">
        <v>0</v>
      </c>
      <c r="Q174" t="s">
        <v>10</v>
      </c>
      <c r="R174">
        <v>0</v>
      </c>
    </row>
    <row r="175" spans="1:18" hidden="1" x14ac:dyDescent="0.25">
      <c r="A175" s="1">
        <f>SUMIFS('Franchise Wastage '!H:H,'Franchise Wastage '!B:B,Sheet1!H175,'Franchise Wastage '!C:C,Sheet1!I175,'Franchise Wastage '!D:D,Sheet1!J175,'Franchise Wastage '!E:E,Sheet1!K175)</f>
        <v>0</v>
      </c>
      <c r="B175" s="1">
        <f>SUMIFS('Franchise Wastage '!F:F,'Franchise Wastage '!B:B,Sheet1!H175,'Franchise Wastage '!C:C,Sheet1!I175,'Franchise Wastage '!D:D,Sheet1!J175,'Franchise Wastage '!E:E,Sheet1!K175)</f>
        <v>10</v>
      </c>
      <c r="D175" s="23">
        <f t="shared" si="6"/>
        <v>0</v>
      </c>
      <c r="E175" s="23">
        <f t="shared" si="7"/>
        <v>0</v>
      </c>
      <c r="F175" s="23">
        <f t="shared" si="8"/>
        <v>0</v>
      </c>
      <c r="H175" t="s">
        <v>168</v>
      </c>
      <c r="I175" s="1" t="s">
        <v>172</v>
      </c>
      <c r="J175" s="1" t="s">
        <v>192</v>
      </c>
      <c r="K175">
        <v>100</v>
      </c>
      <c r="L175" t="s">
        <v>9</v>
      </c>
      <c r="M175" t="s">
        <v>9</v>
      </c>
      <c r="N175">
        <v>10</v>
      </c>
      <c r="O175" t="s">
        <v>20</v>
      </c>
      <c r="P175">
        <v>0</v>
      </c>
      <c r="Q175" t="s">
        <v>10</v>
      </c>
      <c r="R175">
        <v>0</v>
      </c>
    </row>
    <row r="176" spans="1:18" hidden="1" x14ac:dyDescent="0.25">
      <c r="A176" s="1">
        <f>SUMIFS('Franchise Wastage '!H:H,'Franchise Wastage '!B:B,Sheet1!H176,'Franchise Wastage '!C:C,Sheet1!I176,'Franchise Wastage '!D:D,Sheet1!J176,'Franchise Wastage '!E:E,Sheet1!K176)</f>
        <v>0</v>
      </c>
      <c r="B176" s="1">
        <f>SUMIFS('Franchise Wastage '!F:F,'Franchise Wastage '!B:B,Sheet1!H176,'Franchise Wastage '!C:C,Sheet1!I176,'Franchise Wastage '!D:D,Sheet1!J176,'Franchise Wastage '!E:E,Sheet1!K176)</f>
        <v>10</v>
      </c>
      <c r="D176" s="23">
        <f t="shared" si="6"/>
        <v>0</v>
      </c>
      <c r="E176" s="23">
        <f t="shared" si="7"/>
        <v>0</v>
      </c>
      <c r="F176" s="23">
        <f t="shared" si="8"/>
        <v>0</v>
      </c>
      <c r="H176" t="s">
        <v>168</v>
      </c>
      <c r="I176" s="1" t="s">
        <v>172</v>
      </c>
      <c r="J176" s="1" t="s">
        <v>193</v>
      </c>
      <c r="K176">
        <v>100</v>
      </c>
      <c r="L176" t="s">
        <v>9</v>
      </c>
      <c r="M176" t="s">
        <v>9</v>
      </c>
      <c r="N176">
        <v>10</v>
      </c>
      <c r="O176" t="s">
        <v>20</v>
      </c>
      <c r="P176">
        <v>0</v>
      </c>
      <c r="Q176" t="s">
        <v>10</v>
      </c>
      <c r="R176">
        <v>0</v>
      </c>
    </row>
    <row r="177" spans="1:18" hidden="1" x14ac:dyDescent="0.25">
      <c r="A177" s="1">
        <f>SUMIFS('Franchise Wastage '!H:H,'Franchise Wastage '!B:B,Sheet1!H177,'Franchise Wastage '!C:C,Sheet1!I177,'Franchise Wastage '!D:D,Sheet1!J177,'Franchise Wastage '!E:E,Sheet1!K177)</f>
        <v>0</v>
      </c>
      <c r="B177" s="1">
        <f>SUMIFS('Franchise Wastage '!F:F,'Franchise Wastage '!B:B,Sheet1!H177,'Franchise Wastage '!C:C,Sheet1!I177,'Franchise Wastage '!D:D,Sheet1!J177,'Franchise Wastage '!E:E,Sheet1!K177)</f>
        <v>10</v>
      </c>
      <c r="D177" s="23">
        <f t="shared" si="6"/>
        <v>0</v>
      </c>
      <c r="E177" s="23">
        <f t="shared" si="7"/>
        <v>0</v>
      </c>
      <c r="F177" s="23">
        <f t="shared" si="8"/>
        <v>0</v>
      </c>
      <c r="H177" t="s">
        <v>168</v>
      </c>
      <c r="I177" s="1" t="s">
        <v>172</v>
      </c>
      <c r="J177" s="1" t="s">
        <v>194</v>
      </c>
      <c r="K177">
        <v>100</v>
      </c>
      <c r="L177" t="s">
        <v>9</v>
      </c>
      <c r="M177" t="s">
        <v>9</v>
      </c>
      <c r="N177">
        <v>10</v>
      </c>
      <c r="O177" t="s">
        <v>20</v>
      </c>
      <c r="P177">
        <v>0</v>
      </c>
      <c r="Q177" t="s">
        <v>10</v>
      </c>
      <c r="R177">
        <v>0</v>
      </c>
    </row>
    <row r="178" spans="1:18" hidden="1" x14ac:dyDescent="0.25">
      <c r="A178" s="1">
        <f>SUMIFS('Franchise Wastage '!H:H,'Franchise Wastage '!B:B,Sheet1!H178,'Franchise Wastage '!C:C,Sheet1!I178,'Franchise Wastage '!D:D,Sheet1!J178,'Franchise Wastage '!E:E,Sheet1!K178)</f>
        <v>0</v>
      </c>
      <c r="B178" s="1">
        <f>SUMIFS('Franchise Wastage '!F:F,'Franchise Wastage '!B:B,Sheet1!H178,'Franchise Wastage '!C:C,Sheet1!I178,'Franchise Wastage '!D:D,Sheet1!J178,'Franchise Wastage '!E:E,Sheet1!K178)</f>
        <v>10</v>
      </c>
      <c r="D178" s="23">
        <f t="shared" si="6"/>
        <v>0</v>
      </c>
      <c r="E178" s="23">
        <f t="shared" si="7"/>
        <v>0</v>
      </c>
      <c r="F178" s="23">
        <f t="shared" si="8"/>
        <v>0</v>
      </c>
      <c r="H178" t="s">
        <v>168</v>
      </c>
      <c r="I178" s="1" t="s">
        <v>172</v>
      </c>
      <c r="J178" s="1" t="s">
        <v>195</v>
      </c>
      <c r="K178">
        <v>100</v>
      </c>
      <c r="L178" t="s">
        <v>9</v>
      </c>
      <c r="M178" t="s">
        <v>9</v>
      </c>
      <c r="N178">
        <v>10</v>
      </c>
      <c r="O178" t="s">
        <v>20</v>
      </c>
      <c r="P178">
        <v>0</v>
      </c>
      <c r="Q178" t="s">
        <v>10</v>
      </c>
      <c r="R178">
        <v>0</v>
      </c>
    </row>
    <row r="179" spans="1:18" hidden="1" x14ac:dyDescent="0.25">
      <c r="A179" s="1">
        <f>SUMIFS('Franchise Wastage '!H:H,'Franchise Wastage '!B:B,Sheet1!H179,'Franchise Wastage '!C:C,Sheet1!I179,'Franchise Wastage '!D:D,Sheet1!J179,'Franchise Wastage '!E:E,Sheet1!K179)</f>
        <v>0</v>
      </c>
      <c r="B179" s="1">
        <f>SUMIFS('Franchise Wastage '!F:F,'Franchise Wastage '!B:B,Sheet1!H179,'Franchise Wastage '!C:C,Sheet1!I179,'Franchise Wastage '!D:D,Sheet1!J179,'Franchise Wastage '!E:E,Sheet1!K179)</f>
        <v>10</v>
      </c>
      <c r="D179" s="23">
        <f t="shared" si="6"/>
        <v>0</v>
      </c>
      <c r="E179" s="23">
        <f t="shared" si="7"/>
        <v>0</v>
      </c>
      <c r="F179" s="23">
        <f t="shared" si="8"/>
        <v>0</v>
      </c>
      <c r="H179" t="s">
        <v>168</v>
      </c>
      <c r="I179" s="1" t="s">
        <v>172</v>
      </c>
      <c r="J179" s="1" t="s">
        <v>196</v>
      </c>
      <c r="K179">
        <v>100</v>
      </c>
      <c r="L179" t="s">
        <v>9</v>
      </c>
      <c r="M179" t="s">
        <v>9</v>
      </c>
      <c r="N179">
        <v>10</v>
      </c>
      <c r="O179" t="s">
        <v>20</v>
      </c>
      <c r="P179">
        <v>0</v>
      </c>
      <c r="Q179" t="s">
        <v>10</v>
      </c>
      <c r="R179">
        <v>0</v>
      </c>
    </row>
    <row r="180" spans="1:18" hidden="1" x14ac:dyDescent="0.25">
      <c r="A180" s="1">
        <f>SUMIFS('Franchise Wastage '!H:H,'Franchise Wastage '!B:B,Sheet1!H180,'Franchise Wastage '!C:C,Sheet1!I180,'Franchise Wastage '!D:D,Sheet1!J180,'Franchise Wastage '!E:E,Sheet1!K180)</f>
        <v>0</v>
      </c>
      <c r="B180" s="1">
        <f>SUMIFS('Franchise Wastage '!F:F,'Franchise Wastage '!B:B,Sheet1!H180,'Franchise Wastage '!C:C,Sheet1!I180,'Franchise Wastage '!D:D,Sheet1!J180,'Franchise Wastage '!E:E,Sheet1!K180)</f>
        <v>10</v>
      </c>
      <c r="D180" s="23">
        <f t="shared" si="6"/>
        <v>0</v>
      </c>
      <c r="E180" s="23">
        <f t="shared" si="7"/>
        <v>0</v>
      </c>
      <c r="F180" s="23">
        <f t="shared" si="8"/>
        <v>0</v>
      </c>
      <c r="H180" t="s">
        <v>168</v>
      </c>
      <c r="I180" s="1" t="s">
        <v>172</v>
      </c>
      <c r="J180" s="1" t="s">
        <v>197</v>
      </c>
      <c r="K180">
        <v>100</v>
      </c>
      <c r="L180" t="s">
        <v>9</v>
      </c>
      <c r="M180" t="s">
        <v>9</v>
      </c>
      <c r="N180">
        <v>10</v>
      </c>
      <c r="O180" t="s">
        <v>20</v>
      </c>
      <c r="P180">
        <v>0</v>
      </c>
      <c r="Q180" t="s">
        <v>10</v>
      </c>
      <c r="R180">
        <v>0</v>
      </c>
    </row>
    <row r="181" spans="1:18" hidden="1" x14ac:dyDescent="0.25">
      <c r="A181" s="1">
        <f>SUMIFS('Franchise Wastage '!H:H,'Franchise Wastage '!B:B,Sheet1!H181,'Franchise Wastage '!C:C,Sheet1!I181,'Franchise Wastage '!D:D,Sheet1!J181,'Franchise Wastage '!E:E,Sheet1!K181)</f>
        <v>0</v>
      </c>
      <c r="B181" s="1">
        <f>SUMIFS('Franchise Wastage '!F:F,'Franchise Wastage '!B:B,Sheet1!H181,'Franchise Wastage '!C:C,Sheet1!I181,'Franchise Wastage '!D:D,Sheet1!J181,'Franchise Wastage '!E:E,Sheet1!K181)</f>
        <v>10</v>
      </c>
      <c r="D181" s="23">
        <f t="shared" si="6"/>
        <v>0</v>
      </c>
      <c r="E181" s="23">
        <f t="shared" si="7"/>
        <v>0</v>
      </c>
      <c r="F181" s="23">
        <f t="shared" si="8"/>
        <v>0</v>
      </c>
      <c r="H181" t="s">
        <v>168</v>
      </c>
      <c r="I181" s="1" t="s">
        <v>172</v>
      </c>
      <c r="J181" s="1" t="s">
        <v>198</v>
      </c>
      <c r="K181">
        <v>100</v>
      </c>
      <c r="L181" t="s">
        <v>9</v>
      </c>
      <c r="M181" t="s">
        <v>9</v>
      </c>
      <c r="N181">
        <v>10</v>
      </c>
      <c r="O181" t="s">
        <v>20</v>
      </c>
      <c r="P181">
        <v>0</v>
      </c>
      <c r="Q181" t="s">
        <v>10</v>
      </c>
      <c r="R181">
        <v>0</v>
      </c>
    </row>
    <row r="182" spans="1:18" hidden="1" x14ac:dyDescent="0.25">
      <c r="A182" s="1">
        <f>SUMIFS('Franchise Wastage '!H:H,'Franchise Wastage '!B:B,Sheet1!H182,'Franchise Wastage '!C:C,Sheet1!I182,'Franchise Wastage '!D:D,Sheet1!J182,'Franchise Wastage '!E:E,Sheet1!K182)</f>
        <v>0</v>
      </c>
      <c r="B182" s="1">
        <f>SUMIFS('Franchise Wastage '!F:F,'Franchise Wastage '!B:B,Sheet1!H182,'Franchise Wastage '!C:C,Sheet1!I182,'Franchise Wastage '!D:D,Sheet1!J182,'Franchise Wastage '!E:E,Sheet1!K182)</f>
        <v>10</v>
      </c>
      <c r="D182" s="23">
        <f t="shared" si="6"/>
        <v>0</v>
      </c>
      <c r="E182" s="23">
        <f t="shared" si="7"/>
        <v>0</v>
      </c>
      <c r="F182" s="23">
        <f t="shared" si="8"/>
        <v>0</v>
      </c>
      <c r="H182" t="s">
        <v>168</v>
      </c>
      <c r="I182" s="1" t="s">
        <v>172</v>
      </c>
      <c r="J182" s="1" t="s">
        <v>199</v>
      </c>
      <c r="K182">
        <v>100</v>
      </c>
      <c r="L182" t="s">
        <v>9</v>
      </c>
      <c r="M182" t="s">
        <v>9</v>
      </c>
      <c r="N182">
        <v>10</v>
      </c>
      <c r="O182" t="s">
        <v>20</v>
      </c>
      <c r="P182">
        <v>0</v>
      </c>
      <c r="Q182" t="s">
        <v>10</v>
      </c>
      <c r="R182">
        <v>0</v>
      </c>
    </row>
    <row r="183" spans="1:18" hidden="1" x14ac:dyDescent="0.25">
      <c r="A183" s="1">
        <f>SUMIFS('Franchise Wastage '!H:H,'Franchise Wastage '!B:B,Sheet1!H183,'Franchise Wastage '!C:C,Sheet1!I183,'Franchise Wastage '!D:D,Sheet1!J183,'Franchise Wastage '!E:E,Sheet1!K183)</f>
        <v>0</v>
      </c>
      <c r="B183" s="1">
        <f>SUMIFS('Franchise Wastage '!F:F,'Franchise Wastage '!B:B,Sheet1!H183,'Franchise Wastage '!C:C,Sheet1!I183,'Franchise Wastage '!D:D,Sheet1!J183,'Franchise Wastage '!E:E,Sheet1!K183)</f>
        <v>10</v>
      </c>
      <c r="D183" s="23">
        <f t="shared" si="6"/>
        <v>0</v>
      </c>
      <c r="E183" s="23">
        <f t="shared" si="7"/>
        <v>0</v>
      </c>
      <c r="F183" s="23">
        <f t="shared" si="8"/>
        <v>0</v>
      </c>
      <c r="H183" t="s">
        <v>168</v>
      </c>
      <c r="I183" s="1" t="s">
        <v>172</v>
      </c>
      <c r="J183" s="1" t="s">
        <v>200</v>
      </c>
      <c r="K183">
        <v>100</v>
      </c>
      <c r="L183" t="s">
        <v>9</v>
      </c>
      <c r="M183" t="s">
        <v>9</v>
      </c>
      <c r="N183">
        <v>10</v>
      </c>
      <c r="O183" t="s">
        <v>20</v>
      </c>
      <c r="P183">
        <v>0</v>
      </c>
      <c r="Q183" t="s">
        <v>10</v>
      </c>
      <c r="R183">
        <v>0</v>
      </c>
    </row>
    <row r="184" spans="1:18" hidden="1" x14ac:dyDescent="0.25">
      <c r="A184" s="1">
        <f>SUMIFS('Franchise Wastage '!H:H,'Franchise Wastage '!B:B,Sheet1!H184,'Franchise Wastage '!C:C,Sheet1!I184,'Franchise Wastage '!D:D,Sheet1!J184,'Franchise Wastage '!E:E,Sheet1!K184)</f>
        <v>0</v>
      </c>
      <c r="B184" s="1">
        <f>SUMIFS('Franchise Wastage '!F:F,'Franchise Wastage '!B:B,Sheet1!H184,'Franchise Wastage '!C:C,Sheet1!I184,'Franchise Wastage '!D:D,Sheet1!J184,'Franchise Wastage '!E:E,Sheet1!K184)</f>
        <v>10</v>
      </c>
      <c r="D184" s="23">
        <f t="shared" si="6"/>
        <v>0</v>
      </c>
      <c r="E184" s="23">
        <f t="shared" si="7"/>
        <v>0</v>
      </c>
      <c r="F184" s="23">
        <f t="shared" si="8"/>
        <v>0</v>
      </c>
      <c r="H184" t="s">
        <v>168</v>
      </c>
      <c r="I184" s="1" t="s">
        <v>172</v>
      </c>
      <c r="J184" s="1" t="s">
        <v>201</v>
      </c>
      <c r="K184">
        <v>100</v>
      </c>
      <c r="L184" t="s">
        <v>9</v>
      </c>
      <c r="M184" t="s">
        <v>9</v>
      </c>
      <c r="N184">
        <v>10</v>
      </c>
      <c r="O184" t="s">
        <v>20</v>
      </c>
      <c r="P184">
        <v>0</v>
      </c>
      <c r="Q184" t="s">
        <v>10</v>
      </c>
      <c r="R184">
        <v>0</v>
      </c>
    </row>
    <row r="185" spans="1:18" hidden="1" x14ac:dyDescent="0.25">
      <c r="A185" s="1">
        <f>SUMIFS('Franchise Wastage '!H:H,'Franchise Wastage '!B:B,Sheet1!H185,'Franchise Wastage '!C:C,Sheet1!I185,'Franchise Wastage '!D:D,Sheet1!J185,'Franchise Wastage '!E:E,Sheet1!K185)</f>
        <v>0</v>
      </c>
      <c r="B185" s="1">
        <f>SUMIFS('Franchise Wastage '!F:F,'Franchise Wastage '!B:B,Sheet1!H185,'Franchise Wastage '!C:C,Sheet1!I185,'Franchise Wastage '!D:D,Sheet1!J185,'Franchise Wastage '!E:E,Sheet1!K185)</f>
        <v>10</v>
      </c>
      <c r="D185" s="23">
        <f t="shared" si="6"/>
        <v>0</v>
      </c>
      <c r="E185" s="23">
        <f t="shared" si="7"/>
        <v>0</v>
      </c>
      <c r="F185" s="23">
        <f t="shared" si="8"/>
        <v>0</v>
      </c>
      <c r="H185" t="s">
        <v>168</v>
      </c>
      <c r="I185" s="1" t="s">
        <v>172</v>
      </c>
      <c r="J185" s="1" t="s">
        <v>202</v>
      </c>
      <c r="K185">
        <v>100</v>
      </c>
      <c r="L185" t="s">
        <v>9</v>
      </c>
      <c r="M185" t="s">
        <v>9</v>
      </c>
      <c r="N185">
        <v>10</v>
      </c>
      <c r="O185" t="s">
        <v>20</v>
      </c>
      <c r="P185">
        <v>0</v>
      </c>
      <c r="Q185" t="s">
        <v>10</v>
      </c>
      <c r="R185">
        <v>0</v>
      </c>
    </row>
    <row r="186" spans="1:18" hidden="1" x14ac:dyDescent="0.25">
      <c r="A186" s="1">
        <f>SUMIFS('Franchise Wastage '!H:H,'Franchise Wastage '!B:B,Sheet1!H186,'Franchise Wastage '!C:C,Sheet1!I186,'Franchise Wastage '!D:D,Sheet1!J186,'Franchise Wastage '!E:E,Sheet1!K186)</f>
        <v>0</v>
      </c>
      <c r="B186" s="1">
        <f>SUMIFS('Franchise Wastage '!F:F,'Franchise Wastage '!B:B,Sheet1!H186,'Franchise Wastage '!C:C,Sheet1!I186,'Franchise Wastage '!D:D,Sheet1!J186,'Franchise Wastage '!E:E,Sheet1!K186)</f>
        <v>10</v>
      </c>
      <c r="D186" s="23">
        <f t="shared" si="6"/>
        <v>0</v>
      </c>
      <c r="E186" s="23">
        <f t="shared" si="7"/>
        <v>0</v>
      </c>
      <c r="F186" s="23">
        <f t="shared" si="8"/>
        <v>0</v>
      </c>
      <c r="H186" t="s">
        <v>168</v>
      </c>
      <c r="I186" s="1" t="s">
        <v>172</v>
      </c>
      <c r="J186" s="1" t="s">
        <v>203</v>
      </c>
      <c r="K186">
        <v>100</v>
      </c>
      <c r="L186" t="s">
        <v>9</v>
      </c>
      <c r="M186" t="s">
        <v>9</v>
      </c>
      <c r="N186">
        <v>10</v>
      </c>
      <c r="O186" t="s">
        <v>20</v>
      </c>
      <c r="P186">
        <v>0</v>
      </c>
      <c r="Q186" t="s">
        <v>10</v>
      </c>
      <c r="R186">
        <v>0</v>
      </c>
    </row>
    <row r="187" spans="1:18" x14ac:dyDescent="0.25">
      <c r="A187" s="1">
        <f>SUMIFS('Franchise Wastage '!H:H,'Franchise Wastage '!B:B,Sheet1!H187,'Franchise Wastage '!C:C,Sheet1!I187,'Franchise Wastage '!D:D,Sheet1!J187,'Franchise Wastage '!E:E,Sheet1!K187)</f>
        <v>0</v>
      </c>
      <c r="B187" s="1">
        <f>SUMIFS('Franchise Wastage '!F:F,'Franchise Wastage '!B:B,Sheet1!H187,'Franchise Wastage '!C:C,Sheet1!I187,'Franchise Wastage '!D:D,Sheet1!J187,'Franchise Wastage '!E:E,Sheet1!K187)</f>
        <v>0</v>
      </c>
      <c r="D187" s="23">
        <f t="shared" si="6"/>
        <v>0</v>
      </c>
      <c r="E187" s="23">
        <f t="shared" si="7"/>
        <v>10</v>
      </c>
      <c r="F187" s="23">
        <f t="shared" si="8"/>
        <v>10</v>
      </c>
      <c r="H187" s="24" t="s">
        <v>168</v>
      </c>
      <c r="I187" s="1" t="s">
        <v>172</v>
      </c>
      <c r="J187" s="1" t="s">
        <v>2134</v>
      </c>
      <c r="K187">
        <v>100</v>
      </c>
      <c r="L187" t="s">
        <v>9</v>
      </c>
      <c r="M187" t="s">
        <v>9</v>
      </c>
      <c r="N187">
        <v>10</v>
      </c>
      <c r="O187" t="s">
        <v>20</v>
      </c>
      <c r="P187">
        <v>0</v>
      </c>
      <c r="Q187" t="s">
        <v>10</v>
      </c>
      <c r="R187">
        <v>0</v>
      </c>
    </row>
    <row r="188" spans="1:18" hidden="1" x14ac:dyDescent="0.25">
      <c r="A188" s="1">
        <f>SUMIFS('Franchise Wastage '!H:H,'Franchise Wastage '!B:B,Sheet1!H188,'Franchise Wastage '!C:C,Sheet1!I188,'Franchise Wastage '!D:D,Sheet1!J188,'Franchise Wastage '!E:E,Sheet1!K188)</f>
        <v>0</v>
      </c>
      <c r="B188" s="1">
        <f>SUMIFS('Franchise Wastage '!F:F,'Franchise Wastage '!B:B,Sheet1!H188,'Franchise Wastage '!C:C,Sheet1!I188,'Franchise Wastage '!D:D,Sheet1!J188,'Franchise Wastage '!E:E,Sheet1!K188)</f>
        <v>10</v>
      </c>
      <c r="D188" s="23">
        <f t="shared" si="6"/>
        <v>0</v>
      </c>
      <c r="E188" s="23">
        <f t="shared" si="7"/>
        <v>0</v>
      </c>
      <c r="F188" s="23">
        <f t="shared" si="8"/>
        <v>0</v>
      </c>
      <c r="H188" t="s">
        <v>168</v>
      </c>
      <c r="I188" s="1" t="s">
        <v>172</v>
      </c>
      <c r="J188" s="1" t="s">
        <v>204</v>
      </c>
      <c r="K188">
        <v>100</v>
      </c>
      <c r="L188" t="s">
        <v>9</v>
      </c>
      <c r="M188" t="s">
        <v>9</v>
      </c>
      <c r="N188">
        <v>10</v>
      </c>
      <c r="O188" t="s">
        <v>20</v>
      </c>
      <c r="P188">
        <v>0</v>
      </c>
      <c r="Q188" t="s">
        <v>10</v>
      </c>
      <c r="R188">
        <v>0</v>
      </c>
    </row>
    <row r="189" spans="1:18" hidden="1" x14ac:dyDescent="0.25">
      <c r="A189" s="1">
        <f>SUMIFS('Franchise Wastage '!H:H,'Franchise Wastage '!B:B,Sheet1!H189,'Franchise Wastage '!C:C,Sheet1!I189,'Franchise Wastage '!D:D,Sheet1!J189,'Franchise Wastage '!E:E,Sheet1!K189)</f>
        <v>0</v>
      </c>
      <c r="B189" s="1">
        <f>SUMIFS('Franchise Wastage '!F:F,'Franchise Wastage '!B:B,Sheet1!H189,'Franchise Wastage '!C:C,Sheet1!I189,'Franchise Wastage '!D:D,Sheet1!J189,'Franchise Wastage '!E:E,Sheet1!K189)</f>
        <v>10</v>
      </c>
      <c r="D189" s="23">
        <f t="shared" si="6"/>
        <v>0</v>
      </c>
      <c r="E189" s="23">
        <f t="shared" si="7"/>
        <v>0</v>
      </c>
      <c r="F189" s="23">
        <f t="shared" si="8"/>
        <v>0</v>
      </c>
      <c r="H189" t="s">
        <v>168</v>
      </c>
      <c r="I189" s="1" t="s">
        <v>172</v>
      </c>
      <c r="J189" s="1" t="s">
        <v>205</v>
      </c>
      <c r="K189">
        <v>100</v>
      </c>
      <c r="L189" t="s">
        <v>9</v>
      </c>
      <c r="M189" t="s">
        <v>9</v>
      </c>
      <c r="N189">
        <v>10</v>
      </c>
      <c r="O189" t="s">
        <v>20</v>
      </c>
      <c r="P189">
        <v>0</v>
      </c>
      <c r="Q189" t="s">
        <v>10</v>
      </c>
      <c r="R189">
        <v>0</v>
      </c>
    </row>
    <row r="190" spans="1:18" hidden="1" x14ac:dyDescent="0.25">
      <c r="A190" s="1">
        <f>SUMIFS('Franchise Wastage '!H:H,'Franchise Wastage '!B:B,Sheet1!H190,'Franchise Wastage '!C:C,Sheet1!I190,'Franchise Wastage '!D:D,Sheet1!J190,'Franchise Wastage '!E:E,Sheet1!K190)</f>
        <v>0</v>
      </c>
      <c r="B190" s="1">
        <f>SUMIFS('Franchise Wastage '!F:F,'Franchise Wastage '!B:B,Sheet1!H190,'Franchise Wastage '!C:C,Sheet1!I190,'Franchise Wastage '!D:D,Sheet1!J190,'Franchise Wastage '!E:E,Sheet1!K190)</f>
        <v>10</v>
      </c>
      <c r="D190" s="23">
        <f t="shared" si="6"/>
        <v>0</v>
      </c>
      <c r="E190" s="23">
        <f t="shared" si="7"/>
        <v>0</v>
      </c>
      <c r="F190" s="23">
        <f t="shared" si="8"/>
        <v>0</v>
      </c>
      <c r="H190" t="s">
        <v>168</v>
      </c>
      <c r="I190" s="1" t="s">
        <v>172</v>
      </c>
      <c r="J190" s="1" t="s">
        <v>206</v>
      </c>
      <c r="K190">
        <v>100</v>
      </c>
      <c r="L190" t="s">
        <v>9</v>
      </c>
      <c r="M190" t="s">
        <v>9</v>
      </c>
      <c r="N190">
        <v>10</v>
      </c>
      <c r="O190" t="s">
        <v>20</v>
      </c>
      <c r="P190">
        <v>0</v>
      </c>
      <c r="Q190" t="s">
        <v>10</v>
      </c>
      <c r="R190">
        <v>0</v>
      </c>
    </row>
    <row r="191" spans="1:18" hidden="1" x14ac:dyDescent="0.25">
      <c r="A191" s="1">
        <f>SUMIFS('Franchise Wastage '!H:H,'Franchise Wastage '!B:B,Sheet1!H191,'Franchise Wastage '!C:C,Sheet1!I191,'Franchise Wastage '!D:D,Sheet1!J191,'Franchise Wastage '!E:E,Sheet1!K191)</f>
        <v>0</v>
      </c>
      <c r="B191" s="1">
        <f>SUMIFS('Franchise Wastage '!F:F,'Franchise Wastage '!B:B,Sheet1!H191,'Franchise Wastage '!C:C,Sheet1!I191,'Franchise Wastage '!D:D,Sheet1!J191,'Franchise Wastage '!E:E,Sheet1!K191)</f>
        <v>10</v>
      </c>
      <c r="D191" s="23">
        <f t="shared" si="6"/>
        <v>0</v>
      </c>
      <c r="E191" s="23">
        <f t="shared" si="7"/>
        <v>0</v>
      </c>
      <c r="F191" s="23">
        <f t="shared" si="8"/>
        <v>0</v>
      </c>
      <c r="H191" t="s">
        <v>168</v>
      </c>
      <c r="I191" s="1" t="s">
        <v>172</v>
      </c>
      <c r="J191" s="1" t="s">
        <v>207</v>
      </c>
      <c r="K191">
        <v>100</v>
      </c>
      <c r="L191" t="s">
        <v>9</v>
      </c>
      <c r="M191" t="s">
        <v>9</v>
      </c>
      <c r="N191">
        <v>10</v>
      </c>
      <c r="O191" t="s">
        <v>20</v>
      </c>
      <c r="P191">
        <v>0</v>
      </c>
      <c r="Q191" t="s">
        <v>10</v>
      </c>
      <c r="R191">
        <v>0</v>
      </c>
    </row>
    <row r="192" spans="1:18" hidden="1" x14ac:dyDescent="0.25">
      <c r="A192" s="1">
        <f>SUMIFS('Franchise Wastage '!H:H,'Franchise Wastage '!B:B,Sheet1!H192,'Franchise Wastage '!C:C,Sheet1!I192,'Franchise Wastage '!D:D,Sheet1!J192,'Franchise Wastage '!E:E,Sheet1!K192)</f>
        <v>7</v>
      </c>
      <c r="B192" s="1">
        <f>SUMIFS('Franchise Wastage '!F:F,'Franchise Wastage '!B:B,Sheet1!H192,'Franchise Wastage '!C:C,Sheet1!I192,'Franchise Wastage '!D:D,Sheet1!J192,'Franchise Wastage '!E:E,Sheet1!K192)</f>
        <v>0.6</v>
      </c>
      <c r="D192" s="23">
        <f t="shared" si="6"/>
        <v>0</v>
      </c>
      <c r="E192" s="23">
        <f t="shared" si="7"/>
        <v>0</v>
      </c>
      <c r="F192" s="23">
        <f t="shared" si="8"/>
        <v>0</v>
      </c>
      <c r="H192" t="s">
        <v>168</v>
      </c>
      <c r="I192" s="1" t="s">
        <v>208</v>
      </c>
      <c r="J192" s="1" t="s">
        <v>31</v>
      </c>
      <c r="K192">
        <v>70</v>
      </c>
      <c r="L192" t="s">
        <v>9</v>
      </c>
      <c r="M192" t="s">
        <v>9</v>
      </c>
      <c r="N192">
        <v>0.6</v>
      </c>
      <c r="O192" t="s">
        <v>10</v>
      </c>
      <c r="P192">
        <v>7</v>
      </c>
      <c r="Q192" t="s">
        <v>10</v>
      </c>
      <c r="R192">
        <v>0</v>
      </c>
    </row>
    <row r="193" spans="1:18" hidden="1" x14ac:dyDescent="0.25">
      <c r="A193" s="1">
        <f>SUMIFS('Franchise Wastage '!H:H,'Franchise Wastage '!B:B,Sheet1!H193,'Franchise Wastage '!C:C,Sheet1!I193,'Franchise Wastage '!D:D,Sheet1!J193,'Franchise Wastage '!E:E,Sheet1!K193)</f>
        <v>6</v>
      </c>
      <c r="B193" s="1">
        <f>SUMIFS('Franchise Wastage '!F:F,'Franchise Wastage '!B:B,Sheet1!H193,'Franchise Wastage '!C:C,Sheet1!I193,'Franchise Wastage '!D:D,Sheet1!J193,'Franchise Wastage '!E:E,Sheet1!K193)</f>
        <v>0.6</v>
      </c>
      <c r="D193" s="23">
        <f t="shared" si="6"/>
        <v>0</v>
      </c>
      <c r="E193" s="23">
        <f t="shared" si="7"/>
        <v>0</v>
      </c>
      <c r="F193" s="23">
        <f t="shared" si="8"/>
        <v>0</v>
      </c>
      <c r="H193" t="s">
        <v>168</v>
      </c>
      <c r="I193" s="1" t="s">
        <v>209</v>
      </c>
      <c r="J193" s="1" t="s">
        <v>210</v>
      </c>
      <c r="K193">
        <v>100</v>
      </c>
      <c r="L193" t="s">
        <v>9</v>
      </c>
      <c r="M193" t="s">
        <v>9</v>
      </c>
      <c r="N193">
        <v>0.6</v>
      </c>
      <c r="O193" t="s">
        <v>10</v>
      </c>
      <c r="P193">
        <v>6</v>
      </c>
      <c r="Q193" t="s">
        <v>10</v>
      </c>
      <c r="R193">
        <v>0</v>
      </c>
    </row>
    <row r="194" spans="1:18" hidden="1" x14ac:dyDescent="0.25">
      <c r="A194" s="1">
        <f>SUMIFS('Franchise Wastage '!H:H,'Franchise Wastage '!B:B,Sheet1!H194,'Franchise Wastage '!C:C,Sheet1!I194,'Franchise Wastage '!D:D,Sheet1!J194,'Franchise Wastage '!E:E,Sheet1!K194)</f>
        <v>7.5</v>
      </c>
      <c r="B194" s="1">
        <f>SUMIFS('Franchise Wastage '!F:F,'Franchise Wastage '!B:B,Sheet1!H194,'Franchise Wastage '!C:C,Sheet1!I194,'Franchise Wastage '!D:D,Sheet1!J194,'Franchise Wastage '!E:E,Sheet1!K194)</f>
        <v>0.7</v>
      </c>
      <c r="D194" s="23">
        <f t="shared" si="6"/>
        <v>0</v>
      </c>
      <c r="E194" s="23">
        <f t="shared" si="7"/>
        <v>0</v>
      </c>
      <c r="F194" s="23">
        <f t="shared" si="8"/>
        <v>0</v>
      </c>
      <c r="H194" t="s">
        <v>168</v>
      </c>
      <c r="I194" s="1" t="s">
        <v>74</v>
      </c>
      <c r="J194" s="1" t="s">
        <v>75</v>
      </c>
      <c r="K194">
        <v>70</v>
      </c>
      <c r="L194" t="s">
        <v>9</v>
      </c>
      <c r="M194" t="s">
        <v>9</v>
      </c>
      <c r="N194">
        <v>0.7</v>
      </c>
      <c r="O194" t="s">
        <v>10</v>
      </c>
      <c r="P194">
        <v>7.5</v>
      </c>
      <c r="Q194" t="s">
        <v>10</v>
      </c>
      <c r="R194">
        <v>0</v>
      </c>
    </row>
    <row r="195" spans="1:18" hidden="1" x14ac:dyDescent="0.25">
      <c r="A195" s="1">
        <f>SUMIFS('Franchise Wastage '!H:H,'Franchise Wastage '!B:B,Sheet1!H195,'Franchise Wastage '!C:C,Sheet1!I195,'Franchise Wastage '!D:D,Sheet1!J195,'Franchise Wastage '!E:E,Sheet1!K195)</f>
        <v>0</v>
      </c>
      <c r="B195" s="1">
        <f>SUMIFS('Franchise Wastage '!F:F,'Franchise Wastage '!B:B,Sheet1!H195,'Franchise Wastage '!C:C,Sheet1!I195,'Franchise Wastage '!D:D,Sheet1!J195,'Franchise Wastage '!E:E,Sheet1!K195)</f>
        <v>5</v>
      </c>
      <c r="D195" s="23">
        <f t="shared" si="6"/>
        <v>0</v>
      </c>
      <c r="E195" s="23">
        <f t="shared" si="7"/>
        <v>0</v>
      </c>
      <c r="F195" s="23">
        <f t="shared" si="8"/>
        <v>0</v>
      </c>
      <c r="H195" t="s">
        <v>168</v>
      </c>
      <c r="I195" s="1" t="s">
        <v>211</v>
      </c>
      <c r="J195" s="1" t="s">
        <v>212</v>
      </c>
      <c r="K195">
        <v>100</v>
      </c>
      <c r="L195" t="s">
        <v>9</v>
      </c>
      <c r="M195" t="s">
        <v>12</v>
      </c>
      <c r="N195">
        <v>5</v>
      </c>
      <c r="O195" t="s">
        <v>10</v>
      </c>
      <c r="P195">
        <v>0</v>
      </c>
      <c r="Q195" t="s">
        <v>10</v>
      </c>
      <c r="R195">
        <v>0</v>
      </c>
    </row>
    <row r="196" spans="1:18" hidden="1" x14ac:dyDescent="0.25">
      <c r="A196" s="1">
        <f>SUMIFS('Franchise Wastage '!H:H,'Franchise Wastage '!B:B,Sheet1!H196,'Franchise Wastage '!C:C,Sheet1!I196,'Franchise Wastage '!D:D,Sheet1!J196,'Franchise Wastage '!E:E,Sheet1!K196)</f>
        <v>0</v>
      </c>
      <c r="B196" s="1">
        <f>SUMIFS('Franchise Wastage '!F:F,'Franchise Wastage '!B:B,Sheet1!H196,'Franchise Wastage '!C:C,Sheet1!I196,'Franchise Wastage '!D:D,Sheet1!J196,'Franchise Wastage '!E:E,Sheet1!K196)</f>
        <v>10</v>
      </c>
      <c r="D196" s="23">
        <f t="shared" si="6"/>
        <v>0</v>
      </c>
      <c r="E196" s="23">
        <f t="shared" si="7"/>
        <v>0</v>
      </c>
      <c r="F196" s="23">
        <f t="shared" si="8"/>
        <v>0</v>
      </c>
      <c r="H196" t="s">
        <v>168</v>
      </c>
      <c r="I196" s="1" t="s">
        <v>213</v>
      </c>
      <c r="J196" s="1" t="s">
        <v>214</v>
      </c>
      <c r="K196">
        <v>100</v>
      </c>
      <c r="L196" t="s">
        <v>9</v>
      </c>
      <c r="M196" t="s">
        <v>9</v>
      </c>
      <c r="N196">
        <v>10</v>
      </c>
      <c r="O196" t="s">
        <v>20</v>
      </c>
      <c r="P196">
        <v>0</v>
      </c>
      <c r="Q196" t="s">
        <v>10</v>
      </c>
      <c r="R196">
        <v>0</v>
      </c>
    </row>
    <row r="197" spans="1:18" hidden="1" x14ac:dyDescent="0.25">
      <c r="A197" s="1">
        <f>SUMIFS('Franchise Wastage '!H:H,'Franchise Wastage '!B:B,Sheet1!H197,'Franchise Wastage '!C:C,Sheet1!I197,'Franchise Wastage '!D:D,Sheet1!J197,'Franchise Wastage '!E:E,Sheet1!K197)</f>
        <v>0</v>
      </c>
      <c r="B197" s="1">
        <f>SUMIFS('Franchise Wastage '!F:F,'Franchise Wastage '!B:B,Sheet1!H197,'Franchise Wastage '!C:C,Sheet1!I197,'Franchise Wastage '!D:D,Sheet1!J197,'Franchise Wastage '!E:E,Sheet1!K197)</f>
        <v>40</v>
      </c>
      <c r="D197" s="23">
        <f t="shared" si="6"/>
        <v>0</v>
      </c>
      <c r="E197" s="23">
        <f t="shared" si="7"/>
        <v>0</v>
      </c>
      <c r="F197" s="23">
        <f t="shared" si="8"/>
        <v>0</v>
      </c>
      <c r="H197" t="s">
        <v>168</v>
      </c>
      <c r="I197" s="1" t="s">
        <v>215</v>
      </c>
      <c r="J197" s="1" t="s">
        <v>179</v>
      </c>
      <c r="K197">
        <v>100</v>
      </c>
      <c r="L197" t="s">
        <v>9</v>
      </c>
      <c r="M197" t="s">
        <v>9</v>
      </c>
      <c r="N197">
        <v>40</v>
      </c>
      <c r="O197" t="s">
        <v>20</v>
      </c>
      <c r="P197">
        <v>0</v>
      </c>
      <c r="Q197" t="s">
        <v>10</v>
      </c>
      <c r="R197">
        <v>0</v>
      </c>
    </row>
    <row r="198" spans="1:18" hidden="1" x14ac:dyDescent="0.25">
      <c r="A198" s="1">
        <f>SUMIFS('Franchise Wastage '!H:H,'Franchise Wastage '!B:B,Sheet1!H198,'Franchise Wastage '!C:C,Sheet1!I198,'Franchise Wastage '!D:D,Sheet1!J198,'Franchise Wastage '!E:E,Sheet1!K198)</f>
        <v>0</v>
      </c>
      <c r="B198" s="1">
        <f>SUMIFS('Franchise Wastage '!F:F,'Franchise Wastage '!B:B,Sheet1!H198,'Franchise Wastage '!C:C,Sheet1!I198,'Franchise Wastage '!D:D,Sheet1!J198,'Franchise Wastage '!E:E,Sheet1!K198)</f>
        <v>40</v>
      </c>
      <c r="D198" s="23">
        <f t="shared" si="6"/>
        <v>0</v>
      </c>
      <c r="E198" s="23">
        <f t="shared" si="7"/>
        <v>0</v>
      </c>
      <c r="F198" s="23">
        <f t="shared" si="8"/>
        <v>0</v>
      </c>
      <c r="H198" t="s">
        <v>168</v>
      </c>
      <c r="I198" s="1" t="s">
        <v>215</v>
      </c>
      <c r="J198" s="1" t="s">
        <v>177</v>
      </c>
      <c r="K198">
        <v>100</v>
      </c>
      <c r="L198" t="s">
        <v>9</v>
      </c>
      <c r="M198" t="s">
        <v>9</v>
      </c>
      <c r="N198">
        <v>40</v>
      </c>
      <c r="O198" t="s">
        <v>20</v>
      </c>
      <c r="P198">
        <v>0</v>
      </c>
      <c r="Q198" t="s">
        <v>10</v>
      </c>
      <c r="R198">
        <v>0</v>
      </c>
    </row>
    <row r="199" spans="1:18" hidden="1" x14ac:dyDescent="0.25">
      <c r="A199" s="1">
        <f>SUMIFS('Franchise Wastage '!H:H,'Franchise Wastage '!B:B,Sheet1!H199,'Franchise Wastage '!C:C,Sheet1!I199,'Franchise Wastage '!D:D,Sheet1!J199,'Franchise Wastage '!E:E,Sheet1!K199)</f>
        <v>0</v>
      </c>
      <c r="B199" s="1">
        <f>SUMIFS('Franchise Wastage '!F:F,'Franchise Wastage '!B:B,Sheet1!H199,'Franchise Wastage '!C:C,Sheet1!I199,'Franchise Wastage '!D:D,Sheet1!J199,'Franchise Wastage '!E:E,Sheet1!K199)</f>
        <v>40</v>
      </c>
      <c r="D199" s="23">
        <f t="shared" si="6"/>
        <v>0</v>
      </c>
      <c r="E199" s="23">
        <f t="shared" si="7"/>
        <v>0</v>
      </c>
      <c r="F199" s="23">
        <f t="shared" si="8"/>
        <v>0</v>
      </c>
      <c r="H199" t="s">
        <v>168</v>
      </c>
      <c r="I199" s="1" t="s">
        <v>215</v>
      </c>
      <c r="J199" s="1" t="s">
        <v>174</v>
      </c>
      <c r="K199">
        <v>100</v>
      </c>
      <c r="L199" t="s">
        <v>9</v>
      </c>
      <c r="M199" t="s">
        <v>9</v>
      </c>
      <c r="N199">
        <v>40</v>
      </c>
      <c r="O199" t="s">
        <v>20</v>
      </c>
      <c r="P199">
        <v>0</v>
      </c>
      <c r="Q199" t="s">
        <v>10</v>
      </c>
      <c r="R199">
        <v>0</v>
      </c>
    </row>
    <row r="200" spans="1:18" hidden="1" x14ac:dyDescent="0.25">
      <c r="A200" s="1">
        <f>SUMIFS('Franchise Wastage '!H:H,'Franchise Wastage '!B:B,Sheet1!H200,'Franchise Wastage '!C:C,Sheet1!I200,'Franchise Wastage '!D:D,Sheet1!J200,'Franchise Wastage '!E:E,Sheet1!K200)</f>
        <v>0</v>
      </c>
      <c r="B200" s="1">
        <f>SUMIFS('Franchise Wastage '!F:F,'Franchise Wastage '!B:B,Sheet1!H200,'Franchise Wastage '!C:C,Sheet1!I200,'Franchise Wastage '!D:D,Sheet1!J200,'Franchise Wastage '!E:E,Sheet1!K200)</f>
        <v>40</v>
      </c>
      <c r="D200" s="23">
        <f t="shared" ref="D200:D263" si="9">P200-A200</f>
        <v>0</v>
      </c>
      <c r="E200" s="23">
        <f t="shared" ref="E200:E263" si="10">N200-B200</f>
        <v>0</v>
      </c>
      <c r="F200" s="23">
        <f t="shared" ref="F200:F263" si="11">D200+E200</f>
        <v>0</v>
      </c>
      <c r="H200" t="s">
        <v>168</v>
      </c>
      <c r="I200" s="1" t="s">
        <v>215</v>
      </c>
      <c r="J200" s="1" t="s">
        <v>191</v>
      </c>
      <c r="K200">
        <v>100</v>
      </c>
      <c r="L200" t="s">
        <v>9</v>
      </c>
      <c r="M200" t="s">
        <v>9</v>
      </c>
      <c r="N200">
        <v>40</v>
      </c>
      <c r="O200" t="s">
        <v>20</v>
      </c>
      <c r="P200">
        <v>0</v>
      </c>
      <c r="Q200" t="s">
        <v>10</v>
      </c>
      <c r="R200">
        <v>0</v>
      </c>
    </row>
    <row r="201" spans="1:18" hidden="1" x14ac:dyDescent="0.25">
      <c r="A201" s="1">
        <f>SUMIFS('Franchise Wastage '!H:H,'Franchise Wastage '!B:B,Sheet1!H201,'Franchise Wastage '!C:C,Sheet1!I201,'Franchise Wastage '!D:D,Sheet1!J201,'Franchise Wastage '!E:E,Sheet1!K201)</f>
        <v>0</v>
      </c>
      <c r="B201" s="1">
        <f>SUMIFS('Franchise Wastage '!F:F,'Franchise Wastage '!B:B,Sheet1!H201,'Franchise Wastage '!C:C,Sheet1!I201,'Franchise Wastage '!D:D,Sheet1!J201,'Franchise Wastage '!E:E,Sheet1!K201)</f>
        <v>40</v>
      </c>
      <c r="D201" s="23">
        <f t="shared" si="9"/>
        <v>0</v>
      </c>
      <c r="E201" s="23">
        <f t="shared" si="10"/>
        <v>0</v>
      </c>
      <c r="F201" s="23">
        <f t="shared" si="11"/>
        <v>0</v>
      </c>
      <c r="H201" t="s">
        <v>168</v>
      </c>
      <c r="I201" s="1" t="s">
        <v>215</v>
      </c>
      <c r="J201" s="1" t="s">
        <v>190</v>
      </c>
      <c r="K201">
        <v>100</v>
      </c>
      <c r="L201" t="s">
        <v>9</v>
      </c>
      <c r="M201" t="s">
        <v>9</v>
      </c>
      <c r="N201">
        <v>40</v>
      </c>
      <c r="O201" t="s">
        <v>20</v>
      </c>
      <c r="P201">
        <v>0</v>
      </c>
      <c r="Q201" t="s">
        <v>10</v>
      </c>
      <c r="R201">
        <v>0</v>
      </c>
    </row>
    <row r="202" spans="1:18" hidden="1" x14ac:dyDescent="0.25">
      <c r="A202" s="1">
        <f>SUMIFS('Franchise Wastage '!H:H,'Franchise Wastage '!B:B,Sheet1!H202,'Franchise Wastage '!C:C,Sheet1!I202,'Franchise Wastage '!D:D,Sheet1!J202,'Franchise Wastage '!E:E,Sheet1!K202)</f>
        <v>0</v>
      </c>
      <c r="B202" s="1">
        <f>SUMIFS('Franchise Wastage '!F:F,'Franchise Wastage '!B:B,Sheet1!H202,'Franchise Wastage '!C:C,Sheet1!I202,'Franchise Wastage '!D:D,Sheet1!J202,'Franchise Wastage '!E:E,Sheet1!K202)</f>
        <v>40</v>
      </c>
      <c r="D202" s="23">
        <f t="shared" si="9"/>
        <v>0</v>
      </c>
      <c r="E202" s="23">
        <f t="shared" si="10"/>
        <v>0</v>
      </c>
      <c r="F202" s="23">
        <f t="shared" si="11"/>
        <v>0</v>
      </c>
      <c r="H202" t="s">
        <v>168</v>
      </c>
      <c r="I202" s="1" t="s">
        <v>215</v>
      </c>
      <c r="J202" s="1" t="s">
        <v>173</v>
      </c>
      <c r="K202">
        <v>100</v>
      </c>
      <c r="L202" t="s">
        <v>9</v>
      </c>
      <c r="M202" t="s">
        <v>9</v>
      </c>
      <c r="N202">
        <v>40</v>
      </c>
      <c r="O202" t="s">
        <v>20</v>
      </c>
      <c r="P202">
        <v>0</v>
      </c>
      <c r="Q202" t="s">
        <v>10</v>
      </c>
      <c r="R202">
        <v>0</v>
      </c>
    </row>
    <row r="203" spans="1:18" hidden="1" x14ac:dyDescent="0.25">
      <c r="A203" s="1">
        <f>SUMIFS('Franchise Wastage '!H:H,'Franchise Wastage '!B:B,Sheet1!H203,'Franchise Wastage '!C:C,Sheet1!I203,'Franchise Wastage '!D:D,Sheet1!J203,'Franchise Wastage '!E:E,Sheet1!K203)</f>
        <v>0</v>
      </c>
      <c r="B203" s="1">
        <f>SUMIFS('Franchise Wastage '!F:F,'Franchise Wastage '!B:B,Sheet1!H203,'Franchise Wastage '!C:C,Sheet1!I203,'Franchise Wastage '!D:D,Sheet1!J203,'Franchise Wastage '!E:E,Sheet1!K203)</f>
        <v>40</v>
      </c>
      <c r="D203" s="23">
        <f t="shared" si="9"/>
        <v>0</v>
      </c>
      <c r="E203" s="23">
        <f t="shared" si="10"/>
        <v>0</v>
      </c>
      <c r="F203" s="23">
        <f t="shared" si="11"/>
        <v>0</v>
      </c>
      <c r="H203" t="s">
        <v>168</v>
      </c>
      <c r="I203" s="1" t="s">
        <v>215</v>
      </c>
      <c r="J203" s="1" t="s">
        <v>181</v>
      </c>
      <c r="K203">
        <v>100</v>
      </c>
      <c r="L203" t="s">
        <v>9</v>
      </c>
      <c r="M203" t="s">
        <v>9</v>
      </c>
      <c r="N203">
        <v>40</v>
      </c>
      <c r="O203" t="s">
        <v>20</v>
      </c>
      <c r="P203">
        <v>0</v>
      </c>
      <c r="Q203" t="s">
        <v>10</v>
      </c>
      <c r="R203">
        <v>0</v>
      </c>
    </row>
    <row r="204" spans="1:18" hidden="1" x14ac:dyDescent="0.25">
      <c r="A204" s="1">
        <f>SUMIFS('Franchise Wastage '!H:H,'Franchise Wastage '!B:B,Sheet1!H204,'Franchise Wastage '!C:C,Sheet1!I204,'Franchise Wastage '!D:D,Sheet1!J204,'Franchise Wastage '!E:E,Sheet1!K204)</f>
        <v>0</v>
      </c>
      <c r="B204" s="1">
        <f>SUMIFS('Franchise Wastage '!F:F,'Franchise Wastage '!B:B,Sheet1!H204,'Franchise Wastage '!C:C,Sheet1!I204,'Franchise Wastage '!D:D,Sheet1!J204,'Franchise Wastage '!E:E,Sheet1!K204)</f>
        <v>40</v>
      </c>
      <c r="D204" s="23">
        <f t="shared" si="9"/>
        <v>0</v>
      </c>
      <c r="E204" s="23">
        <f t="shared" si="10"/>
        <v>0</v>
      </c>
      <c r="F204" s="23">
        <f t="shared" si="11"/>
        <v>0</v>
      </c>
      <c r="H204" t="s">
        <v>168</v>
      </c>
      <c r="I204" s="1" t="s">
        <v>215</v>
      </c>
      <c r="J204" s="1" t="s">
        <v>200</v>
      </c>
      <c r="K204">
        <v>100</v>
      </c>
      <c r="L204" t="s">
        <v>9</v>
      </c>
      <c r="M204" t="s">
        <v>9</v>
      </c>
      <c r="N204">
        <v>40</v>
      </c>
      <c r="O204" t="s">
        <v>20</v>
      </c>
      <c r="P204">
        <v>0</v>
      </c>
      <c r="Q204" t="s">
        <v>10</v>
      </c>
      <c r="R204">
        <v>0</v>
      </c>
    </row>
    <row r="205" spans="1:18" hidden="1" x14ac:dyDescent="0.25">
      <c r="A205" s="1">
        <f>SUMIFS('Franchise Wastage '!H:H,'Franchise Wastage '!B:B,Sheet1!H205,'Franchise Wastage '!C:C,Sheet1!I205,'Franchise Wastage '!D:D,Sheet1!J205,'Franchise Wastage '!E:E,Sheet1!K205)</f>
        <v>0</v>
      </c>
      <c r="B205" s="1">
        <f>SUMIFS('Franchise Wastage '!F:F,'Franchise Wastage '!B:B,Sheet1!H205,'Franchise Wastage '!C:C,Sheet1!I205,'Franchise Wastage '!D:D,Sheet1!J205,'Franchise Wastage '!E:E,Sheet1!K205)</f>
        <v>40</v>
      </c>
      <c r="D205" s="23">
        <f t="shared" si="9"/>
        <v>0</v>
      </c>
      <c r="E205" s="23">
        <f t="shared" si="10"/>
        <v>0</v>
      </c>
      <c r="F205" s="23">
        <f t="shared" si="11"/>
        <v>0</v>
      </c>
      <c r="H205" t="s">
        <v>168</v>
      </c>
      <c r="I205" s="1" t="s">
        <v>215</v>
      </c>
      <c r="J205" s="1" t="s">
        <v>189</v>
      </c>
      <c r="K205">
        <v>100</v>
      </c>
      <c r="L205" t="s">
        <v>9</v>
      </c>
      <c r="M205" t="s">
        <v>9</v>
      </c>
      <c r="N205">
        <v>40</v>
      </c>
      <c r="O205" t="s">
        <v>20</v>
      </c>
      <c r="P205">
        <v>0</v>
      </c>
      <c r="Q205" t="s">
        <v>10</v>
      </c>
      <c r="R205">
        <v>0</v>
      </c>
    </row>
    <row r="206" spans="1:18" hidden="1" x14ac:dyDescent="0.25">
      <c r="A206" s="1">
        <f>SUMIFS('Franchise Wastage '!H:H,'Franchise Wastage '!B:B,Sheet1!H206,'Franchise Wastage '!C:C,Sheet1!I206,'Franchise Wastage '!D:D,Sheet1!J206,'Franchise Wastage '!E:E,Sheet1!K206)</f>
        <v>0</v>
      </c>
      <c r="B206" s="1">
        <f>SUMIFS('Franchise Wastage '!F:F,'Franchise Wastage '!B:B,Sheet1!H206,'Franchise Wastage '!C:C,Sheet1!I206,'Franchise Wastage '!D:D,Sheet1!J206,'Franchise Wastage '!E:E,Sheet1!K206)</f>
        <v>40</v>
      </c>
      <c r="D206" s="23">
        <f t="shared" si="9"/>
        <v>0</v>
      </c>
      <c r="E206" s="23">
        <f t="shared" si="10"/>
        <v>0</v>
      </c>
      <c r="F206" s="23">
        <f t="shared" si="11"/>
        <v>0</v>
      </c>
      <c r="H206" t="s">
        <v>168</v>
      </c>
      <c r="I206" s="1" t="s">
        <v>215</v>
      </c>
      <c r="J206" s="1" t="s">
        <v>199</v>
      </c>
      <c r="K206">
        <v>100</v>
      </c>
      <c r="L206" t="s">
        <v>9</v>
      </c>
      <c r="M206" t="s">
        <v>9</v>
      </c>
      <c r="N206">
        <v>40</v>
      </c>
      <c r="O206" t="s">
        <v>20</v>
      </c>
      <c r="P206">
        <v>0</v>
      </c>
      <c r="Q206" t="s">
        <v>10</v>
      </c>
      <c r="R206">
        <v>0</v>
      </c>
    </row>
    <row r="207" spans="1:18" hidden="1" x14ac:dyDescent="0.25">
      <c r="A207" s="1">
        <f>SUMIFS('Franchise Wastage '!H:H,'Franchise Wastage '!B:B,Sheet1!H207,'Franchise Wastage '!C:C,Sheet1!I207,'Franchise Wastage '!D:D,Sheet1!J207,'Franchise Wastage '!E:E,Sheet1!K207)</f>
        <v>0</v>
      </c>
      <c r="B207" s="1">
        <f>SUMIFS('Franchise Wastage '!F:F,'Franchise Wastage '!B:B,Sheet1!H207,'Franchise Wastage '!C:C,Sheet1!I207,'Franchise Wastage '!D:D,Sheet1!J207,'Franchise Wastage '!E:E,Sheet1!K207)</f>
        <v>40</v>
      </c>
      <c r="D207" s="23">
        <f t="shared" si="9"/>
        <v>0</v>
      </c>
      <c r="E207" s="23">
        <f t="shared" si="10"/>
        <v>0</v>
      </c>
      <c r="F207" s="23">
        <f t="shared" si="11"/>
        <v>0</v>
      </c>
      <c r="H207" t="s">
        <v>168</v>
      </c>
      <c r="I207" s="1" t="s">
        <v>215</v>
      </c>
      <c r="J207" s="1" t="s">
        <v>197</v>
      </c>
      <c r="K207">
        <v>100</v>
      </c>
      <c r="L207" t="s">
        <v>9</v>
      </c>
      <c r="M207" t="s">
        <v>9</v>
      </c>
      <c r="N207">
        <v>40</v>
      </c>
      <c r="O207" t="s">
        <v>20</v>
      </c>
      <c r="P207">
        <v>0</v>
      </c>
      <c r="Q207" t="s">
        <v>10</v>
      </c>
      <c r="R207">
        <v>0</v>
      </c>
    </row>
    <row r="208" spans="1:18" hidden="1" x14ac:dyDescent="0.25">
      <c r="A208" s="1">
        <f>SUMIFS('Franchise Wastage '!H:H,'Franchise Wastage '!B:B,Sheet1!H208,'Franchise Wastage '!C:C,Sheet1!I208,'Franchise Wastage '!D:D,Sheet1!J208,'Franchise Wastage '!E:E,Sheet1!K208)</f>
        <v>0</v>
      </c>
      <c r="B208" s="1">
        <f>SUMIFS('Franchise Wastage '!F:F,'Franchise Wastage '!B:B,Sheet1!H208,'Franchise Wastage '!C:C,Sheet1!I208,'Franchise Wastage '!D:D,Sheet1!J208,'Franchise Wastage '!E:E,Sheet1!K208)</f>
        <v>40</v>
      </c>
      <c r="D208" s="23">
        <f t="shared" si="9"/>
        <v>0</v>
      </c>
      <c r="E208" s="23">
        <f t="shared" si="10"/>
        <v>0</v>
      </c>
      <c r="F208" s="23">
        <f t="shared" si="11"/>
        <v>0</v>
      </c>
      <c r="H208" t="s">
        <v>168</v>
      </c>
      <c r="I208" s="1" t="s">
        <v>215</v>
      </c>
      <c r="J208" s="1" t="s">
        <v>198</v>
      </c>
      <c r="K208">
        <v>100</v>
      </c>
      <c r="L208" t="s">
        <v>9</v>
      </c>
      <c r="M208" t="s">
        <v>9</v>
      </c>
      <c r="N208">
        <v>40</v>
      </c>
      <c r="O208" t="s">
        <v>20</v>
      </c>
      <c r="P208">
        <v>0</v>
      </c>
      <c r="Q208" t="s">
        <v>10</v>
      </c>
      <c r="R208">
        <v>0</v>
      </c>
    </row>
    <row r="209" spans="1:18" hidden="1" x14ac:dyDescent="0.25">
      <c r="A209" s="1">
        <f>SUMIFS('Franchise Wastage '!H:H,'Franchise Wastage '!B:B,Sheet1!H209,'Franchise Wastage '!C:C,Sheet1!I209,'Franchise Wastage '!D:D,Sheet1!J209,'Franchise Wastage '!E:E,Sheet1!K209)</f>
        <v>0</v>
      </c>
      <c r="B209" s="1">
        <f>SUMIFS('Franchise Wastage '!F:F,'Franchise Wastage '!B:B,Sheet1!H209,'Franchise Wastage '!C:C,Sheet1!I209,'Franchise Wastage '!D:D,Sheet1!J209,'Franchise Wastage '!E:E,Sheet1!K209)</f>
        <v>40</v>
      </c>
      <c r="D209" s="23">
        <f t="shared" si="9"/>
        <v>0</v>
      </c>
      <c r="E209" s="23">
        <f t="shared" si="10"/>
        <v>0</v>
      </c>
      <c r="F209" s="23">
        <f t="shared" si="11"/>
        <v>0</v>
      </c>
      <c r="H209" t="s">
        <v>168</v>
      </c>
      <c r="I209" s="1" t="s">
        <v>215</v>
      </c>
      <c r="J209" s="1" t="s">
        <v>183</v>
      </c>
      <c r="K209">
        <v>100</v>
      </c>
      <c r="L209" t="s">
        <v>9</v>
      </c>
      <c r="M209" t="s">
        <v>9</v>
      </c>
      <c r="N209">
        <v>40</v>
      </c>
      <c r="O209" t="s">
        <v>20</v>
      </c>
      <c r="P209">
        <v>0</v>
      </c>
      <c r="Q209" t="s">
        <v>10</v>
      </c>
      <c r="R209">
        <v>0</v>
      </c>
    </row>
    <row r="210" spans="1:18" hidden="1" x14ac:dyDescent="0.25">
      <c r="A210" s="1">
        <f>SUMIFS('Franchise Wastage '!H:H,'Franchise Wastage '!B:B,Sheet1!H210,'Franchise Wastage '!C:C,Sheet1!I210,'Franchise Wastage '!D:D,Sheet1!J210,'Franchise Wastage '!E:E,Sheet1!K210)</f>
        <v>0</v>
      </c>
      <c r="B210" s="1">
        <f>SUMIFS('Franchise Wastage '!F:F,'Franchise Wastage '!B:B,Sheet1!H210,'Franchise Wastage '!C:C,Sheet1!I210,'Franchise Wastage '!D:D,Sheet1!J210,'Franchise Wastage '!E:E,Sheet1!K210)</f>
        <v>40</v>
      </c>
      <c r="D210" s="23">
        <f t="shared" si="9"/>
        <v>0</v>
      </c>
      <c r="E210" s="23">
        <f t="shared" si="10"/>
        <v>0</v>
      </c>
      <c r="F210" s="23">
        <f t="shared" si="11"/>
        <v>0</v>
      </c>
      <c r="H210" t="s">
        <v>168</v>
      </c>
      <c r="I210" s="1" t="s">
        <v>215</v>
      </c>
      <c r="J210" s="1" t="s">
        <v>176</v>
      </c>
      <c r="K210">
        <v>100</v>
      </c>
      <c r="L210" t="s">
        <v>9</v>
      </c>
      <c r="M210" t="s">
        <v>9</v>
      </c>
      <c r="N210">
        <v>40</v>
      </c>
      <c r="O210" t="s">
        <v>20</v>
      </c>
      <c r="P210">
        <v>0</v>
      </c>
      <c r="Q210" t="s">
        <v>10</v>
      </c>
      <c r="R210">
        <v>0</v>
      </c>
    </row>
    <row r="211" spans="1:18" hidden="1" x14ac:dyDescent="0.25">
      <c r="A211" s="1">
        <f>SUMIFS('Franchise Wastage '!H:H,'Franchise Wastage '!B:B,Sheet1!H211,'Franchise Wastage '!C:C,Sheet1!I211,'Franchise Wastage '!D:D,Sheet1!J211,'Franchise Wastage '!E:E,Sheet1!K211)</f>
        <v>0</v>
      </c>
      <c r="B211" s="1">
        <f>SUMIFS('Franchise Wastage '!F:F,'Franchise Wastage '!B:B,Sheet1!H211,'Franchise Wastage '!C:C,Sheet1!I211,'Franchise Wastage '!D:D,Sheet1!J211,'Franchise Wastage '!E:E,Sheet1!K211)</f>
        <v>40</v>
      </c>
      <c r="D211" s="23">
        <f t="shared" si="9"/>
        <v>0</v>
      </c>
      <c r="E211" s="23">
        <f t="shared" si="10"/>
        <v>0</v>
      </c>
      <c r="F211" s="23">
        <f t="shared" si="11"/>
        <v>0</v>
      </c>
      <c r="H211" t="s">
        <v>168</v>
      </c>
      <c r="I211" s="1" t="s">
        <v>215</v>
      </c>
      <c r="J211" s="1" t="s">
        <v>180</v>
      </c>
      <c r="K211">
        <v>100</v>
      </c>
      <c r="L211" t="s">
        <v>9</v>
      </c>
      <c r="M211" t="s">
        <v>9</v>
      </c>
      <c r="N211">
        <v>40</v>
      </c>
      <c r="O211" t="s">
        <v>20</v>
      </c>
      <c r="P211">
        <v>0</v>
      </c>
      <c r="Q211" t="s">
        <v>10</v>
      </c>
      <c r="R211">
        <v>0</v>
      </c>
    </row>
    <row r="212" spans="1:18" hidden="1" x14ac:dyDescent="0.25">
      <c r="A212" s="1">
        <f>SUMIFS('Franchise Wastage '!H:H,'Franchise Wastage '!B:B,Sheet1!H212,'Franchise Wastage '!C:C,Sheet1!I212,'Franchise Wastage '!D:D,Sheet1!J212,'Franchise Wastage '!E:E,Sheet1!K212)</f>
        <v>0</v>
      </c>
      <c r="B212" s="1">
        <f>SUMIFS('Franchise Wastage '!F:F,'Franchise Wastage '!B:B,Sheet1!H212,'Franchise Wastage '!C:C,Sheet1!I212,'Franchise Wastage '!D:D,Sheet1!J212,'Franchise Wastage '!E:E,Sheet1!K212)</f>
        <v>40</v>
      </c>
      <c r="D212" s="23">
        <f t="shared" si="9"/>
        <v>0</v>
      </c>
      <c r="E212" s="23">
        <f t="shared" si="10"/>
        <v>0</v>
      </c>
      <c r="F212" s="23">
        <f t="shared" si="11"/>
        <v>0</v>
      </c>
      <c r="H212" t="s">
        <v>168</v>
      </c>
      <c r="I212" s="1" t="s">
        <v>215</v>
      </c>
      <c r="J212" s="1" t="s">
        <v>184</v>
      </c>
      <c r="K212">
        <v>100</v>
      </c>
      <c r="L212" t="s">
        <v>9</v>
      </c>
      <c r="M212" t="s">
        <v>9</v>
      </c>
      <c r="N212">
        <v>40</v>
      </c>
      <c r="O212" t="s">
        <v>20</v>
      </c>
      <c r="P212">
        <v>0</v>
      </c>
      <c r="Q212" t="s">
        <v>10</v>
      </c>
      <c r="R212">
        <v>0</v>
      </c>
    </row>
    <row r="213" spans="1:18" hidden="1" x14ac:dyDescent="0.25">
      <c r="A213" s="1">
        <f>SUMIFS('Franchise Wastage '!H:H,'Franchise Wastage '!B:B,Sheet1!H213,'Franchise Wastage '!C:C,Sheet1!I213,'Franchise Wastage '!D:D,Sheet1!J213,'Franchise Wastage '!E:E,Sheet1!K213)</f>
        <v>0</v>
      </c>
      <c r="B213" s="1">
        <f>SUMIFS('Franchise Wastage '!F:F,'Franchise Wastage '!B:B,Sheet1!H213,'Franchise Wastage '!C:C,Sheet1!I213,'Franchise Wastage '!D:D,Sheet1!J213,'Franchise Wastage '!E:E,Sheet1!K213)</f>
        <v>40</v>
      </c>
      <c r="D213" s="23">
        <f t="shared" si="9"/>
        <v>0</v>
      </c>
      <c r="E213" s="23">
        <f t="shared" si="10"/>
        <v>0</v>
      </c>
      <c r="F213" s="23">
        <f t="shared" si="11"/>
        <v>0</v>
      </c>
      <c r="H213" t="s">
        <v>168</v>
      </c>
      <c r="I213" s="1" t="s">
        <v>215</v>
      </c>
      <c r="J213" s="1" t="s">
        <v>175</v>
      </c>
      <c r="K213">
        <v>100</v>
      </c>
      <c r="L213" t="s">
        <v>9</v>
      </c>
      <c r="M213" t="s">
        <v>9</v>
      </c>
      <c r="N213">
        <v>40</v>
      </c>
      <c r="O213" t="s">
        <v>20</v>
      </c>
      <c r="P213">
        <v>0</v>
      </c>
      <c r="Q213" t="s">
        <v>10</v>
      </c>
      <c r="R213">
        <v>0</v>
      </c>
    </row>
    <row r="214" spans="1:18" hidden="1" x14ac:dyDescent="0.25">
      <c r="A214" s="1">
        <f>SUMIFS('Franchise Wastage '!H:H,'Franchise Wastage '!B:B,Sheet1!H214,'Franchise Wastage '!C:C,Sheet1!I214,'Franchise Wastage '!D:D,Sheet1!J214,'Franchise Wastage '!E:E,Sheet1!K214)</f>
        <v>0</v>
      </c>
      <c r="B214" s="1">
        <f>SUMIFS('Franchise Wastage '!F:F,'Franchise Wastage '!B:B,Sheet1!H214,'Franchise Wastage '!C:C,Sheet1!I214,'Franchise Wastage '!D:D,Sheet1!J214,'Franchise Wastage '!E:E,Sheet1!K214)</f>
        <v>40</v>
      </c>
      <c r="D214" s="23">
        <f t="shared" si="9"/>
        <v>0</v>
      </c>
      <c r="E214" s="23">
        <f t="shared" si="10"/>
        <v>0</v>
      </c>
      <c r="F214" s="23">
        <f t="shared" si="11"/>
        <v>0</v>
      </c>
      <c r="H214" t="s">
        <v>168</v>
      </c>
      <c r="I214" s="1" t="s">
        <v>215</v>
      </c>
      <c r="J214" s="1" t="s">
        <v>194</v>
      </c>
      <c r="K214">
        <v>100</v>
      </c>
      <c r="L214" t="s">
        <v>9</v>
      </c>
      <c r="M214" t="s">
        <v>9</v>
      </c>
      <c r="N214">
        <v>40</v>
      </c>
      <c r="O214" t="s">
        <v>20</v>
      </c>
      <c r="P214">
        <v>0</v>
      </c>
      <c r="Q214" t="s">
        <v>10</v>
      </c>
      <c r="R214">
        <v>0</v>
      </c>
    </row>
    <row r="215" spans="1:18" hidden="1" x14ac:dyDescent="0.25">
      <c r="A215" s="1">
        <f>SUMIFS('Franchise Wastage '!H:H,'Franchise Wastage '!B:B,Sheet1!H215,'Franchise Wastage '!C:C,Sheet1!I215,'Franchise Wastage '!D:D,Sheet1!J215,'Franchise Wastage '!E:E,Sheet1!K215)</f>
        <v>0</v>
      </c>
      <c r="B215" s="1">
        <f>SUMIFS('Franchise Wastage '!F:F,'Franchise Wastage '!B:B,Sheet1!H215,'Franchise Wastage '!C:C,Sheet1!I215,'Franchise Wastage '!D:D,Sheet1!J215,'Franchise Wastage '!E:E,Sheet1!K215)</f>
        <v>40</v>
      </c>
      <c r="D215" s="23">
        <f t="shared" si="9"/>
        <v>0</v>
      </c>
      <c r="E215" s="23">
        <f t="shared" si="10"/>
        <v>0</v>
      </c>
      <c r="F215" s="23">
        <f t="shared" si="11"/>
        <v>0</v>
      </c>
      <c r="H215" t="s">
        <v>168</v>
      </c>
      <c r="I215" s="1" t="s">
        <v>215</v>
      </c>
      <c r="J215" s="1" t="s">
        <v>185</v>
      </c>
      <c r="K215">
        <v>100</v>
      </c>
      <c r="L215" t="s">
        <v>9</v>
      </c>
      <c r="M215" t="s">
        <v>9</v>
      </c>
      <c r="N215">
        <v>40</v>
      </c>
      <c r="O215" t="s">
        <v>20</v>
      </c>
      <c r="P215">
        <v>0</v>
      </c>
      <c r="Q215" t="s">
        <v>10</v>
      </c>
      <c r="R215">
        <v>0</v>
      </c>
    </row>
    <row r="216" spans="1:18" hidden="1" x14ac:dyDescent="0.25">
      <c r="A216" s="1">
        <f>SUMIFS('Franchise Wastage '!H:H,'Franchise Wastage '!B:B,Sheet1!H216,'Franchise Wastage '!C:C,Sheet1!I216,'Franchise Wastage '!D:D,Sheet1!J216,'Franchise Wastage '!E:E,Sheet1!K216)</f>
        <v>0</v>
      </c>
      <c r="B216" s="1">
        <f>SUMIFS('Franchise Wastage '!F:F,'Franchise Wastage '!B:B,Sheet1!H216,'Franchise Wastage '!C:C,Sheet1!I216,'Franchise Wastage '!D:D,Sheet1!J216,'Franchise Wastage '!E:E,Sheet1!K216)</f>
        <v>40</v>
      </c>
      <c r="D216" s="23">
        <f t="shared" si="9"/>
        <v>0</v>
      </c>
      <c r="E216" s="23">
        <f t="shared" si="10"/>
        <v>0</v>
      </c>
      <c r="F216" s="23">
        <f t="shared" si="11"/>
        <v>0</v>
      </c>
      <c r="H216" t="s">
        <v>168</v>
      </c>
      <c r="I216" s="1" t="s">
        <v>215</v>
      </c>
      <c r="J216" s="1" t="s">
        <v>182</v>
      </c>
      <c r="K216">
        <v>100</v>
      </c>
      <c r="L216" t="s">
        <v>9</v>
      </c>
      <c r="M216" t="s">
        <v>9</v>
      </c>
      <c r="N216">
        <v>40</v>
      </c>
      <c r="O216" t="s">
        <v>20</v>
      </c>
      <c r="P216">
        <v>0</v>
      </c>
      <c r="Q216" t="s">
        <v>10</v>
      </c>
      <c r="R216">
        <v>0</v>
      </c>
    </row>
    <row r="217" spans="1:18" hidden="1" x14ac:dyDescent="0.25">
      <c r="A217" s="1">
        <f>SUMIFS('Franchise Wastage '!H:H,'Franchise Wastage '!B:B,Sheet1!H217,'Franchise Wastage '!C:C,Sheet1!I217,'Franchise Wastage '!D:D,Sheet1!J217,'Franchise Wastage '!E:E,Sheet1!K217)</f>
        <v>0</v>
      </c>
      <c r="B217" s="1">
        <f>SUMIFS('Franchise Wastage '!F:F,'Franchise Wastage '!B:B,Sheet1!H217,'Franchise Wastage '!C:C,Sheet1!I217,'Franchise Wastage '!D:D,Sheet1!J217,'Franchise Wastage '!E:E,Sheet1!K217)</f>
        <v>40</v>
      </c>
      <c r="D217" s="23">
        <f t="shared" si="9"/>
        <v>0</v>
      </c>
      <c r="E217" s="23">
        <f t="shared" si="10"/>
        <v>0</v>
      </c>
      <c r="F217" s="23">
        <f t="shared" si="11"/>
        <v>0</v>
      </c>
      <c r="H217" t="s">
        <v>168</v>
      </c>
      <c r="I217" s="1" t="s">
        <v>215</v>
      </c>
      <c r="J217" s="1" t="s">
        <v>186</v>
      </c>
      <c r="K217">
        <v>100</v>
      </c>
      <c r="L217" t="s">
        <v>9</v>
      </c>
      <c r="M217" t="s">
        <v>9</v>
      </c>
      <c r="N217">
        <v>40</v>
      </c>
      <c r="O217" t="s">
        <v>20</v>
      </c>
      <c r="P217">
        <v>0</v>
      </c>
      <c r="Q217" t="s">
        <v>10</v>
      </c>
      <c r="R217">
        <v>0</v>
      </c>
    </row>
    <row r="218" spans="1:18" hidden="1" x14ac:dyDescent="0.25">
      <c r="A218" s="1">
        <f>SUMIFS('Franchise Wastage '!H:H,'Franchise Wastage '!B:B,Sheet1!H218,'Franchise Wastage '!C:C,Sheet1!I218,'Franchise Wastage '!D:D,Sheet1!J218,'Franchise Wastage '!E:E,Sheet1!K218)</f>
        <v>0</v>
      </c>
      <c r="B218" s="1">
        <f>SUMIFS('Franchise Wastage '!F:F,'Franchise Wastage '!B:B,Sheet1!H218,'Franchise Wastage '!C:C,Sheet1!I218,'Franchise Wastage '!D:D,Sheet1!J218,'Franchise Wastage '!E:E,Sheet1!K218)</f>
        <v>40</v>
      </c>
      <c r="D218" s="23">
        <f t="shared" si="9"/>
        <v>0</v>
      </c>
      <c r="E218" s="23">
        <f t="shared" si="10"/>
        <v>0</v>
      </c>
      <c r="F218" s="23">
        <f t="shared" si="11"/>
        <v>0</v>
      </c>
      <c r="H218" t="s">
        <v>168</v>
      </c>
      <c r="I218" s="1" t="s">
        <v>215</v>
      </c>
      <c r="J218" s="1" t="s">
        <v>216</v>
      </c>
      <c r="K218">
        <v>100</v>
      </c>
      <c r="L218" t="s">
        <v>9</v>
      </c>
      <c r="M218" t="s">
        <v>9</v>
      </c>
      <c r="N218">
        <v>40</v>
      </c>
      <c r="O218" t="s">
        <v>20</v>
      </c>
      <c r="P218">
        <v>0</v>
      </c>
      <c r="Q218" t="s">
        <v>10</v>
      </c>
      <c r="R218">
        <v>0</v>
      </c>
    </row>
    <row r="219" spans="1:18" x14ac:dyDescent="0.25">
      <c r="A219" s="1">
        <f>SUMIFS('Franchise Wastage '!H:H,'Franchise Wastage '!B:B,Sheet1!H219,'Franchise Wastage '!C:C,Sheet1!I219,'Franchise Wastage '!D:D,Sheet1!J219,'Franchise Wastage '!E:E,Sheet1!K219)</f>
        <v>0</v>
      </c>
      <c r="B219" s="1">
        <f>SUMIFS('Franchise Wastage '!F:F,'Franchise Wastage '!B:B,Sheet1!H219,'Franchise Wastage '!C:C,Sheet1!I219,'Franchise Wastage '!D:D,Sheet1!J219,'Franchise Wastage '!E:E,Sheet1!K219)</f>
        <v>0</v>
      </c>
      <c r="D219" s="23">
        <f t="shared" si="9"/>
        <v>0</v>
      </c>
      <c r="E219" s="23">
        <f t="shared" si="10"/>
        <v>40</v>
      </c>
      <c r="F219" s="23">
        <f t="shared" si="11"/>
        <v>40</v>
      </c>
      <c r="H219" s="24" t="s">
        <v>168</v>
      </c>
      <c r="I219" s="1" t="s">
        <v>215</v>
      </c>
      <c r="J219" s="1" t="s">
        <v>187</v>
      </c>
      <c r="K219">
        <v>100</v>
      </c>
      <c r="L219" t="s">
        <v>9</v>
      </c>
      <c r="M219" t="s">
        <v>9</v>
      </c>
      <c r="N219">
        <v>40</v>
      </c>
      <c r="O219" t="s">
        <v>20</v>
      </c>
      <c r="P219">
        <v>0</v>
      </c>
      <c r="Q219" t="s">
        <v>10</v>
      </c>
      <c r="R219">
        <v>0</v>
      </c>
    </row>
    <row r="220" spans="1:18" hidden="1" x14ac:dyDescent="0.25">
      <c r="A220" s="1">
        <f>SUMIFS('Franchise Wastage '!H:H,'Franchise Wastage '!B:B,Sheet1!H220,'Franchise Wastage '!C:C,Sheet1!I220,'Franchise Wastage '!D:D,Sheet1!J220,'Franchise Wastage '!E:E,Sheet1!K220)</f>
        <v>0</v>
      </c>
      <c r="B220" s="1">
        <f>SUMIFS('Franchise Wastage '!F:F,'Franchise Wastage '!B:B,Sheet1!H220,'Franchise Wastage '!C:C,Sheet1!I220,'Franchise Wastage '!D:D,Sheet1!J220,'Franchise Wastage '!E:E,Sheet1!K220)</f>
        <v>40</v>
      </c>
      <c r="D220" s="23">
        <f t="shared" si="9"/>
        <v>0</v>
      </c>
      <c r="E220" s="23">
        <f t="shared" si="10"/>
        <v>0</v>
      </c>
      <c r="F220" s="23">
        <f t="shared" si="11"/>
        <v>0</v>
      </c>
      <c r="H220" t="s">
        <v>168</v>
      </c>
      <c r="I220" s="1" t="s">
        <v>215</v>
      </c>
      <c r="J220" s="1" t="s">
        <v>90</v>
      </c>
      <c r="K220">
        <v>100</v>
      </c>
      <c r="L220" t="s">
        <v>9</v>
      </c>
      <c r="M220" t="s">
        <v>9</v>
      </c>
      <c r="N220">
        <v>40</v>
      </c>
      <c r="O220" t="s">
        <v>20</v>
      </c>
      <c r="P220">
        <v>0</v>
      </c>
      <c r="Q220" t="s">
        <v>10</v>
      </c>
      <c r="R220">
        <v>0</v>
      </c>
    </row>
    <row r="221" spans="1:18" hidden="1" x14ac:dyDescent="0.25">
      <c r="A221" s="1">
        <f>SUMIFS('Franchise Wastage '!H:H,'Franchise Wastage '!B:B,Sheet1!H221,'Franchise Wastage '!C:C,Sheet1!I221,'Franchise Wastage '!D:D,Sheet1!J221,'Franchise Wastage '!E:E,Sheet1!K221)</f>
        <v>0</v>
      </c>
      <c r="B221" s="1">
        <f>SUMIFS('Franchise Wastage '!F:F,'Franchise Wastage '!B:B,Sheet1!H221,'Franchise Wastage '!C:C,Sheet1!I221,'Franchise Wastage '!D:D,Sheet1!J221,'Franchise Wastage '!E:E,Sheet1!K221)</f>
        <v>40</v>
      </c>
      <c r="D221" s="23">
        <f t="shared" si="9"/>
        <v>0</v>
      </c>
      <c r="E221" s="23">
        <f t="shared" si="10"/>
        <v>0</v>
      </c>
      <c r="F221" s="23">
        <f t="shared" si="11"/>
        <v>0</v>
      </c>
      <c r="H221" t="s">
        <v>168</v>
      </c>
      <c r="I221" s="1" t="s">
        <v>215</v>
      </c>
      <c r="J221" s="1" t="s">
        <v>217</v>
      </c>
      <c r="K221">
        <v>100</v>
      </c>
      <c r="L221" t="s">
        <v>9</v>
      </c>
      <c r="M221" t="s">
        <v>9</v>
      </c>
      <c r="N221">
        <v>40</v>
      </c>
      <c r="O221" t="s">
        <v>20</v>
      </c>
      <c r="P221">
        <v>0</v>
      </c>
      <c r="Q221" t="s">
        <v>10</v>
      </c>
      <c r="R221">
        <v>0</v>
      </c>
    </row>
    <row r="222" spans="1:18" hidden="1" x14ac:dyDescent="0.25">
      <c r="A222" s="1">
        <f>SUMIFS('Franchise Wastage '!H:H,'Franchise Wastage '!B:B,Sheet1!H222,'Franchise Wastage '!C:C,Sheet1!I222,'Franchise Wastage '!D:D,Sheet1!J222,'Franchise Wastage '!E:E,Sheet1!K222)</f>
        <v>0</v>
      </c>
      <c r="B222" s="1">
        <f>SUMIFS('Franchise Wastage '!F:F,'Franchise Wastage '!B:B,Sheet1!H222,'Franchise Wastage '!C:C,Sheet1!I222,'Franchise Wastage '!D:D,Sheet1!J222,'Franchise Wastage '!E:E,Sheet1!K222)</f>
        <v>40</v>
      </c>
      <c r="D222" s="23">
        <f t="shared" si="9"/>
        <v>0</v>
      </c>
      <c r="E222" s="23">
        <f t="shared" si="10"/>
        <v>0</v>
      </c>
      <c r="F222" s="23">
        <f t="shared" si="11"/>
        <v>0</v>
      </c>
      <c r="H222" t="s">
        <v>168</v>
      </c>
      <c r="I222" s="1" t="s">
        <v>215</v>
      </c>
      <c r="J222" s="1" t="s">
        <v>26</v>
      </c>
      <c r="K222">
        <v>100</v>
      </c>
      <c r="L222" t="s">
        <v>9</v>
      </c>
      <c r="M222" t="s">
        <v>9</v>
      </c>
      <c r="N222">
        <v>40</v>
      </c>
      <c r="O222" t="s">
        <v>20</v>
      </c>
      <c r="P222">
        <v>0</v>
      </c>
      <c r="Q222" t="s">
        <v>10</v>
      </c>
      <c r="R222">
        <v>0</v>
      </c>
    </row>
    <row r="223" spans="1:18" hidden="1" x14ac:dyDescent="0.25">
      <c r="A223" s="1">
        <f>SUMIFS('Franchise Wastage '!H:H,'Franchise Wastage '!B:B,Sheet1!H223,'Franchise Wastage '!C:C,Sheet1!I223,'Franchise Wastage '!D:D,Sheet1!J223,'Franchise Wastage '!E:E,Sheet1!K223)</f>
        <v>0</v>
      </c>
      <c r="B223" s="1">
        <f>SUMIFS('Franchise Wastage '!F:F,'Franchise Wastage '!B:B,Sheet1!H223,'Franchise Wastage '!C:C,Sheet1!I223,'Franchise Wastage '!D:D,Sheet1!J223,'Franchise Wastage '!E:E,Sheet1!K223)</f>
        <v>40</v>
      </c>
      <c r="D223" s="23">
        <f t="shared" si="9"/>
        <v>0</v>
      </c>
      <c r="E223" s="23">
        <f t="shared" si="10"/>
        <v>0</v>
      </c>
      <c r="F223" s="23">
        <f t="shared" si="11"/>
        <v>0</v>
      </c>
      <c r="H223" t="s">
        <v>168</v>
      </c>
      <c r="I223" s="1" t="s">
        <v>215</v>
      </c>
      <c r="J223" s="1" t="s">
        <v>218</v>
      </c>
      <c r="K223">
        <v>100</v>
      </c>
      <c r="L223" t="s">
        <v>9</v>
      </c>
      <c r="M223" t="s">
        <v>9</v>
      </c>
      <c r="N223">
        <v>40</v>
      </c>
      <c r="O223" t="s">
        <v>20</v>
      </c>
      <c r="P223">
        <v>0</v>
      </c>
      <c r="Q223" t="s">
        <v>10</v>
      </c>
      <c r="R223">
        <v>0</v>
      </c>
    </row>
    <row r="224" spans="1:18" hidden="1" x14ac:dyDescent="0.25">
      <c r="A224" s="1">
        <f>SUMIFS('Franchise Wastage '!H:H,'Franchise Wastage '!B:B,Sheet1!H224,'Franchise Wastage '!C:C,Sheet1!I224,'Franchise Wastage '!D:D,Sheet1!J224,'Franchise Wastage '!E:E,Sheet1!K224)</f>
        <v>0</v>
      </c>
      <c r="B224" s="1">
        <f>SUMIFS('Franchise Wastage '!F:F,'Franchise Wastage '!B:B,Sheet1!H224,'Franchise Wastage '!C:C,Sheet1!I224,'Franchise Wastage '!D:D,Sheet1!J224,'Franchise Wastage '!E:E,Sheet1!K224)</f>
        <v>40</v>
      </c>
      <c r="D224" s="23">
        <f t="shared" si="9"/>
        <v>0</v>
      </c>
      <c r="E224" s="23">
        <f t="shared" si="10"/>
        <v>0</v>
      </c>
      <c r="F224" s="23">
        <f t="shared" si="11"/>
        <v>0</v>
      </c>
      <c r="H224" t="s">
        <v>168</v>
      </c>
      <c r="I224" s="1" t="s">
        <v>215</v>
      </c>
      <c r="J224" s="1" t="s">
        <v>201</v>
      </c>
      <c r="K224">
        <v>100</v>
      </c>
      <c r="L224" t="s">
        <v>9</v>
      </c>
      <c r="M224" t="s">
        <v>9</v>
      </c>
      <c r="N224">
        <v>40</v>
      </c>
      <c r="O224" t="s">
        <v>20</v>
      </c>
      <c r="P224">
        <v>0</v>
      </c>
      <c r="Q224" t="s">
        <v>10</v>
      </c>
      <c r="R224">
        <v>0</v>
      </c>
    </row>
    <row r="225" spans="1:18" hidden="1" x14ac:dyDescent="0.25">
      <c r="A225" s="1">
        <f>SUMIFS('Franchise Wastage '!H:H,'Franchise Wastage '!B:B,Sheet1!H225,'Franchise Wastage '!C:C,Sheet1!I225,'Franchise Wastage '!D:D,Sheet1!J225,'Franchise Wastage '!E:E,Sheet1!K225)</f>
        <v>0</v>
      </c>
      <c r="B225" s="1">
        <f>SUMIFS('Franchise Wastage '!F:F,'Franchise Wastage '!B:B,Sheet1!H225,'Franchise Wastage '!C:C,Sheet1!I225,'Franchise Wastage '!D:D,Sheet1!J225,'Franchise Wastage '!E:E,Sheet1!K225)</f>
        <v>40</v>
      </c>
      <c r="D225" s="23">
        <f t="shared" si="9"/>
        <v>0</v>
      </c>
      <c r="E225" s="23">
        <f t="shared" si="10"/>
        <v>0</v>
      </c>
      <c r="F225" s="23">
        <f t="shared" si="11"/>
        <v>0</v>
      </c>
      <c r="H225" t="s">
        <v>168</v>
      </c>
      <c r="I225" s="1" t="s">
        <v>215</v>
      </c>
      <c r="J225" s="1" t="s">
        <v>219</v>
      </c>
      <c r="K225">
        <v>100</v>
      </c>
      <c r="L225" t="s">
        <v>9</v>
      </c>
      <c r="M225" t="s">
        <v>9</v>
      </c>
      <c r="N225">
        <v>40</v>
      </c>
      <c r="O225" t="s">
        <v>20</v>
      </c>
      <c r="P225">
        <v>0</v>
      </c>
      <c r="Q225" t="s">
        <v>10</v>
      </c>
      <c r="R225">
        <v>0</v>
      </c>
    </row>
    <row r="226" spans="1:18" hidden="1" x14ac:dyDescent="0.25">
      <c r="A226" s="1">
        <f>SUMIFS('Franchise Wastage '!H:H,'Franchise Wastage '!B:B,Sheet1!H226,'Franchise Wastage '!C:C,Sheet1!I226,'Franchise Wastage '!D:D,Sheet1!J226,'Franchise Wastage '!E:E,Sheet1!K226)</f>
        <v>0</v>
      </c>
      <c r="B226" s="1">
        <f>SUMIFS('Franchise Wastage '!F:F,'Franchise Wastage '!B:B,Sheet1!H226,'Franchise Wastage '!C:C,Sheet1!I226,'Franchise Wastage '!D:D,Sheet1!J226,'Franchise Wastage '!E:E,Sheet1!K226)</f>
        <v>40</v>
      </c>
      <c r="D226" s="23">
        <f t="shared" si="9"/>
        <v>0</v>
      </c>
      <c r="E226" s="23">
        <f t="shared" si="10"/>
        <v>0</v>
      </c>
      <c r="F226" s="23">
        <f t="shared" si="11"/>
        <v>0</v>
      </c>
      <c r="H226" t="s">
        <v>168</v>
      </c>
      <c r="I226" s="1" t="s">
        <v>215</v>
      </c>
      <c r="J226" s="1" t="s">
        <v>206</v>
      </c>
      <c r="K226">
        <v>100</v>
      </c>
      <c r="L226" t="s">
        <v>9</v>
      </c>
      <c r="M226" t="s">
        <v>9</v>
      </c>
      <c r="N226">
        <v>40</v>
      </c>
      <c r="O226" t="s">
        <v>20</v>
      </c>
      <c r="P226">
        <v>0</v>
      </c>
      <c r="Q226" t="s">
        <v>10</v>
      </c>
      <c r="R226">
        <v>0</v>
      </c>
    </row>
    <row r="227" spans="1:18" x14ac:dyDescent="0.25">
      <c r="A227" s="1">
        <f>SUMIFS('Franchise Wastage '!H:H,'Franchise Wastage '!B:B,Sheet1!H227,'Franchise Wastage '!C:C,Sheet1!I227,'Franchise Wastage '!D:D,Sheet1!J227,'Franchise Wastage '!E:E,Sheet1!K227)</f>
        <v>0</v>
      </c>
      <c r="B227" s="1">
        <f>SUMIFS('Franchise Wastage '!F:F,'Franchise Wastage '!B:B,Sheet1!H227,'Franchise Wastage '!C:C,Sheet1!I227,'Franchise Wastage '!D:D,Sheet1!J227,'Franchise Wastage '!E:E,Sheet1!K227)</f>
        <v>0</v>
      </c>
      <c r="D227" s="23">
        <f t="shared" si="9"/>
        <v>0</v>
      </c>
      <c r="E227" s="23">
        <f t="shared" si="10"/>
        <v>40</v>
      </c>
      <c r="F227" s="23">
        <f t="shared" si="11"/>
        <v>40</v>
      </c>
      <c r="H227" s="24" t="s">
        <v>168</v>
      </c>
      <c r="I227" s="1" t="s">
        <v>215</v>
      </c>
      <c r="J227" s="1" t="s">
        <v>2135</v>
      </c>
      <c r="K227">
        <v>100</v>
      </c>
      <c r="L227" t="s">
        <v>9</v>
      </c>
      <c r="M227" t="s">
        <v>9</v>
      </c>
      <c r="N227">
        <v>40</v>
      </c>
      <c r="O227" t="s">
        <v>20</v>
      </c>
      <c r="P227">
        <v>0</v>
      </c>
      <c r="Q227" t="s">
        <v>10</v>
      </c>
      <c r="R227">
        <v>0</v>
      </c>
    </row>
    <row r="228" spans="1:18" hidden="1" x14ac:dyDescent="0.25">
      <c r="A228" s="1">
        <f>SUMIFS('Franchise Wastage '!H:H,'Franchise Wastage '!B:B,Sheet1!H228,'Franchise Wastage '!C:C,Sheet1!I228,'Franchise Wastage '!D:D,Sheet1!J228,'Franchise Wastage '!E:E,Sheet1!K228)</f>
        <v>0</v>
      </c>
      <c r="B228" s="1">
        <f>SUMIFS('Franchise Wastage '!F:F,'Franchise Wastage '!B:B,Sheet1!H228,'Franchise Wastage '!C:C,Sheet1!I228,'Franchise Wastage '!D:D,Sheet1!J228,'Franchise Wastage '!E:E,Sheet1!K228)</f>
        <v>40</v>
      </c>
      <c r="D228" s="23">
        <f t="shared" si="9"/>
        <v>0</v>
      </c>
      <c r="E228" s="23">
        <f t="shared" si="10"/>
        <v>0</v>
      </c>
      <c r="F228" s="23">
        <f t="shared" si="11"/>
        <v>0</v>
      </c>
      <c r="H228" t="s">
        <v>168</v>
      </c>
      <c r="I228" s="1" t="s">
        <v>215</v>
      </c>
      <c r="J228" s="1" t="s">
        <v>178</v>
      </c>
      <c r="K228">
        <v>100</v>
      </c>
      <c r="L228" t="s">
        <v>9</v>
      </c>
      <c r="M228" t="s">
        <v>9</v>
      </c>
      <c r="N228">
        <v>40</v>
      </c>
      <c r="O228" t="s">
        <v>20</v>
      </c>
      <c r="P228">
        <v>0</v>
      </c>
      <c r="Q228" t="s">
        <v>10</v>
      </c>
      <c r="R228">
        <v>0</v>
      </c>
    </row>
    <row r="229" spans="1:18" hidden="1" x14ac:dyDescent="0.25">
      <c r="A229" s="1">
        <f>SUMIFS('Franchise Wastage '!H:H,'Franchise Wastage '!B:B,Sheet1!H229,'Franchise Wastage '!C:C,Sheet1!I229,'Franchise Wastage '!D:D,Sheet1!J229,'Franchise Wastage '!E:E,Sheet1!K229)</f>
        <v>0</v>
      </c>
      <c r="B229" s="1">
        <f>SUMIFS('Franchise Wastage '!F:F,'Franchise Wastage '!B:B,Sheet1!H229,'Franchise Wastage '!C:C,Sheet1!I229,'Franchise Wastage '!D:D,Sheet1!J229,'Franchise Wastage '!E:E,Sheet1!K229)</f>
        <v>40</v>
      </c>
      <c r="D229" s="23">
        <f t="shared" si="9"/>
        <v>0</v>
      </c>
      <c r="E229" s="23">
        <f t="shared" si="10"/>
        <v>0</v>
      </c>
      <c r="F229" s="23">
        <f t="shared" si="11"/>
        <v>0</v>
      </c>
      <c r="H229" t="s">
        <v>168</v>
      </c>
      <c r="I229" s="1" t="s">
        <v>215</v>
      </c>
      <c r="J229" s="1" t="s">
        <v>220</v>
      </c>
      <c r="K229">
        <v>100</v>
      </c>
      <c r="L229" t="s">
        <v>9</v>
      </c>
      <c r="M229" t="s">
        <v>9</v>
      </c>
      <c r="N229">
        <v>40</v>
      </c>
      <c r="O229" t="s">
        <v>20</v>
      </c>
      <c r="P229">
        <v>0</v>
      </c>
      <c r="Q229" t="s">
        <v>10</v>
      </c>
      <c r="R229">
        <v>0</v>
      </c>
    </row>
    <row r="230" spans="1:18" hidden="1" x14ac:dyDescent="0.25">
      <c r="A230" s="1">
        <f>SUMIFS('Franchise Wastage '!H:H,'Franchise Wastage '!B:B,Sheet1!H230,'Franchise Wastage '!C:C,Sheet1!I230,'Franchise Wastage '!D:D,Sheet1!J230,'Franchise Wastage '!E:E,Sheet1!K230)</f>
        <v>0</v>
      </c>
      <c r="B230" s="1">
        <f>SUMIFS('Franchise Wastage '!F:F,'Franchise Wastage '!B:B,Sheet1!H230,'Franchise Wastage '!C:C,Sheet1!I230,'Franchise Wastage '!D:D,Sheet1!J230,'Franchise Wastage '!E:E,Sheet1!K230)</f>
        <v>40</v>
      </c>
      <c r="D230" s="23">
        <f t="shared" si="9"/>
        <v>0</v>
      </c>
      <c r="E230" s="23">
        <f t="shared" si="10"/>
        <v>0</v>
      </c>
      <c r="F230" s="23">
        <f t="shared" si="11"/>
        <v>0</v>
      </c>
      <c r="H230" t="s">
        <v>168</v>
      </c>
      <c r="I230" s="1" t="s">
        <v>215</v>
      </c>
      <c r="J230" s="1" t="s">
        <v>207</v>
      </c>
      <c r="K230">
        <v>100</v>
      </c>
      <c r="L230" t="s">
        <v>9</v>
      </c>
      <c r="M230" t="s">
        <v>9</v>
      </c>
      <c r="N230">
        <v>40</v>
      </c>
      <c r="O230" t="s">
        <v>20</v>
      </c>
      <c r="P230">
        <v>0</v>
      </c>
      <c r="Q230" t="s">
        <v>10</v>
      </c>
      <c r="R230">
        <v>0</v>
      </c>
    </row>
    <row r="231" spans="1:18" hidden="1" x14ac:dyDescent="0.25">
      <c r="A231" s="1">
        <f>SUMIFS('Franchise Wastage '!H:H,'Franchise Wastage '!B:B,Sheet1!H231,'Franchise Wastage '!C:C,Sheet1!I231,'Franchise Wastage '!D:D,Sheet1!J231,'Franchise Wastage '!E:E,Sheet1!K231)</f>
        <v>0</v>
      </c>
      <c r="B231" s="1">
        <f>SUMIFS('Franchise Wastage '!F:F,'Franchise Wastage '!B:B,Sheet1!H231,'Franchise Wastage '!C:C,Sheet1!I231,'Franchise Wastage '!D:D,Sheet1!J231,'Franchise Wastage '!E:E,Sheet1!K231)</f>
        <v>10</v>
      </c>
      <c r="D231" s="23">
        <f t="shared" si="9"/>
        <v>0</v>
      </c>
      <c r="E231" s="23">
        <f t="shared" si="10"/>
        <v>0</v>
      </c>
      <c r="F231" s="23">
        <f t="shared" si="11"/>
        <v>0</v>
      </c>
      <c r="H231" t="s">
        <v>168</v>
      </c>
      <c r="I231" s="1" t="s">
        <v>221</v>
      </c>
      <c r="J231" s="1" t="s">
        <v>222</v>
      </c>
      <c r="K231">
        <v>100</v>
      </c>
      <c r="L231" t="s">
        <v>9</v>
      </c>
      <c r="M231" t="s">
        <v>12</v>
      </c>
      <c r="N231">
        <v>10</v>
      </c>
      <c r="O231" t="s">
        <v>10</v>
      </c>
      <c r="P231">
        <v>0</v>
      </c>
      <c r="Q231" t="s">
        <v>10</v>
      </c>
      <c r="R231">
        <v>0</v>
      </c>
    </row>
    <row r="232" spans="1:18" x14ac:dyDescent="0.25">
      <c r="A232" s="1">
        <f>SUMIFS('Franchise Wastage '!H:H,'Franchise Wastage '!B:B,Sheet1!H232,'Franchise Wastage '!C:C,Sheet1!I232,'Franchise Wastage '!D:D,Sheet1!J232,'Franchise Wastage '!E:E,Sheet1!K232)</f>
        <v>0</v>
      </c>
      <c r="B232" s="1">
        <f>SUMIFS('Franchise Wastage '!F:F,'Franchise Wastage '!B:B,Sheet1!H232,'Franchise Wastage '!C:C,Sheet1!I232,'Franchise Wastage '!D:D,Sheet1!J232,'Franchise Wastage '!E:E,Sheet1!K232)</f>
        <v>0</v>
      </c>
      <c r="D232" s="23">
        <f t="shared" si="9"/>
        <v>0</v>
      </c>
      <c r="E232" s="23">
        <f t="shared" si="10"/>
        <v>25</v>
      </c>
      <c r="F232" s="23">
        <f t="shared" si="11"/>
        <v>25</v>
      </c>
      <c r="H232" s="24" t="s">
        <v>168</v>
      </c>
      <c r="I232" s="1" t="s">
        <v>223</v>
      </c>
      <c r="J232" s="1" t="s">
        <v>29</v>
      </c>
      <c r="K232">
        <v>100</v>
      </c>
      <c r="L232" t="s">
        <v>9</v>
      </c>
      <c r="M232" t="s">
        <v>9</v>
      </c>
      <c r="N232">
        <v>25</v>
      </c>
      <c r="O232" t="s">
        <v>20</v>
      </c>
      <c r="P232">
        <v>0</v>
      </c>
      <c r="Q232" t="s">
        <v>10</v>
      </c>
      <c r="R232">
        <v>0</v>
      </c>
    </row>
    <row r="233" spans="1:18" hidden="1" x14ac:dyDescent="0.25">
      <c r="A233" s="1">
        <f>SUMIFS('Franchise Wastage '!H:H,'Franchise Wastage '!B:B,Sheet1!H233,'Franchise Wastage '!C:C,Sheet1!I233,'Franchise Wastage '!D:D,Sheet1!J233,'Franchise Wastage '!E:E,Sheet1!K233)</f>
        <v>0</v>
      </c>
      <c r="B233" s="1">
        <f>SUMIFS('Franchise Wastage '!F:F,'Franchise Wastage '!B:B,Sheet1!H233,'Franchise Wastage '!C:C,Sheet1!I233,'Franchise Wastage '!D:D,Sheet1!J233,'Franchise Wastage '!E:E,Sheet1!K233)</f>
        <v>10</v>
      </c>
      <c r="D233" s="23">
        <f t="shared" si="9"/>
        <v>0</v>
      </c>
      <c r="E233" s="23">
        <f t="shared" si="10"/>
        <v>0</v>
      </c>
      <c r="F233" s="23">
        <f t="shared" si="11"/>
        <v>0</v>
      </c>
      <c r="H233" t="s">
        <v>168</v>
      </c>
      <c r="I233" s="1" t="s">
        <v>224</v>
      </c>
      <c r="J233" s="1" t="s">
        <v>225</v>
      </c>
      <c r="K233">
        <v>100</v>
      </c>
      <c r="L233" t="s">
        <v>9</v>
      </c>
      <c r="M233" t="s">
        <v>9</v>
      </c>
      <c r="N233">
        <v>10</v>
      </c>
      <c r="O233" t="s">
        <v>20</v>
      </c>
      <c r="P233">
        <v>0</v>
      </c>
      <c r="Q233" t="s">
        <v>10</v>
      </c>
      <c r="R233">
        <v>0</v>
      </c>
    </row>
    <row r="234" spans="1:18" hidden="1" x14ac:dyDescent="0.25">
      <c r="A234" s="1">
        <f>SUMIFS('Franchise Wastage '!H:H,'Franchise Wastage '!B:B,Sheet1!H234,'Franchise Wastage '!C:C,Sheet1!I234,'Franchise Wastage '!D:D,Sheet1!J234,'Franchise Wastage '!E:E,Sheet1!K234)</f>
        <v>0</v>
      </c>
      <c r="B234" s="1">
        <f>SUMIFS('Franchise Wastage '!F:F,'Franchise Wastage '!B:B,Sheet1!H234,'Franchise Wastage '!C:C,Sheet1!I234,'Franchise Wastage '!D:D,Sheet1!J234,'Franchise Wastage '!E:E,Sheet1!K234)</f>
        <v>10</v>
      </c>
      <c r="D234" s="23">
        <f t="shared" si="9"/>
        <v>0</v>
      </c>
      <c r="E234" s="23">
        <f t="shared" si="10"/>
        <v>0</v>
      </c>
      <c r="F234" s="23">
        <f t="shared" si="11"/>
        <v>0</v>
      </c>
      <c r="H234" t="s">
        <v>168</v>
      </c>
      <c r="I234" s="1" t="s">
        <v>224</v>
      </c>
      <c r="J234" s="1" t="s">
        <v>225</v>
      </c>
      <c r="K234">
        <v>97</v>
      </c>
      <c r="L234" t="s">
        <v>9</v>
      </c>
      <c r="M234" t="s">
        <v>9</v>
      </c>
      <c r="N234">
        <v>10</v>
      </c>
      <c r="O234" t="s">
        <v>20</v>
      </c>
      <c r="P234">
        <v>0</v>
      </c>
      <c r="Q234" t="s">
        <v>10</v>
      </c>
      <c r="R234">
        <v>0</v>
      </c>
    </row>
    <row r="235" spans="1:18" x14ac:dyDescent="0.25">
      <c r="A235" s="1">
        <f>SUMIFS('Franchise Wastage '!H:H,'Franchise Wastage '!B:B,Sheet1!H235,'Franchise Wastage '!C:C,Sheet1!I235,'Franchise Wastage '!D:D,Sheet1!J235,'Franchise Wastage '!E:E,Sheet1!K235)</f>
        <v>0</v>
      </c>
      <c r="B235" s="1">
        <f>SUMIFS('Franchise Wastage '!F:F,'Franchise Wastage '!B:B,Sheet1!H235,'Franchise Wastage '!C:C,Sheet1!I235,'Franchise Wastage '!D:D,Sheet1!J235,'Franchise Wastage '!E:E,Sheet1!K235)</f>
        <v>0</v>
      </c>
      <c r="D235" s="23">
        <f t="shared" si="9"/>
        <v>0</v>
      </c>
      <c r="E235" s="23">
        <f t="shared" si="10"/>
        <v>10</v>
      </c>
      <c r="F235" s="23">
        <f t="shared" si="11"/>
        <v>10</v>
      </c>
      <c r="H235" s="24" t="s">
        <v>168</v>
      </c>
      <c r="I235" s="1" t="s">
        <v>155</v>
      </c>
      <c r="J235" s="1" t="s">
        <v>156</v>
      </c>
      <c r="K235">
        <v>97</v>
      </c>
      <c r="L235" t="s">
        <v>9</v>
      </c>
      <c r="M235" t="s">
        <v>9</v>
      </c>
      <c r="N235">
        <v>10</v>
      </c>
      <c r="O235" t="s">
        <v>20</v>
      </c>
      <c r="P235">
        <v>0</v>
      </c>
      <c r="Q235" t="s">
        <v>10</v>
      </c>
      <c r="R235">
        <v>0</v>
      </c>
    </row>
    <row r="236" spans="1:18" hidden="1" x14ac:dyDescent="0.25">
      <c r="A236" s="1">
        <f>SUMIFS('Franchise Wastage '!H:H,'Franchise Wastage '!B:B,Sheet1!H236,'Franchise Wastage '!C:C,Sheet1!I236,'Franchise Wastage '!D:D,Sheet1!J236,'Franchise Wastage '!E:E,Sheet1!K236)</f>
        <v>7.5</v>
      </c>
      <c r="B236" s="1">
        <f>SUMIFS('Franchise Wastage '!F:F,'Franchise Wastage '!B:B,Sheet1!H236,'Franchise Wastage '!C:C,Sheet1!I236,'Franchise Wastage '!D:D,Sheet1!J236,'Franchise Wastage '!E:E,Sheet1!K236)</f>
        <v>3</v>
      </c>
      <c r="D236" s="23">
        <f t="shared" si="9"/>
        <v>0</v>
      </c>
      <c r="E236" s="23">
        <f t="shared" si="10"/>
        <v>0</v>
      </c>
      <c r="F236" s="23">
        <f t="shared" si="11"/>
        <v>0</v>
      </c>
      <c r="H236" t="s">
        <v>2155</v>
      </c>
      <c r="I236" s="1" t="s">
        <v>169</v>
      </c>
      <c r="J236" s="1" t="s">
        <v>226</v>
      </c>
      <c r="K236">
        <v>92.5</v>
      </c>
      <c r="L236" t="s">
        <v>9</v>
      </c>
      <c r="M236" t="s">
        <v>12</v>
      </c>
      <c r="N236">
        <v>3</v>
      </c>
      <c r="O236" t="s">
        <v>10</v>
      </c>
      <c r="P236">
        <v>7.5</v>
      </c>
      <c r="Q236" t="s">
        <v>10</v>
      </c>
      <c r="R236">
        <v>0</v>
      </c>
    </row>
    <row r="237" spans="1:18" hidden="1" x14ac:dyDescent="0.25">
      <c r="A237" s="1">
        <f>SUMIFS('Franchise Wastage '!H:H,'Franchise Wastage '!B:B,Sheet1!H237,'Franchise Wastage '!C:C,Sheet1!I237,'Franchise Wastage '!D:D,Sheet1!J237,'Franchise Wastage '!E:E,Sheet1!K237)</f>
        <v>7.5</v>
      </c>
      <c r="B237" s="1">
        <f>SUMIFS('Franchise Wastage '!F:F,'Franchise Wastage '!B:B,Sheet1!H237,'Franchise Wastage '!C:C,Sheet1!I237,'Franchise Wastage '!D:D,Sheet1!J237,'Franchise Wastage '!E:E,Sheet1!K237)</f>
        <v>3</v>
      </c>
      <c r="D237" s="23">
        <f t="shared" si="9"/>
        <v>0</v>
      </c>
      <c r="E237" s="23">
        <f t="shared" si="10"/>
        <v>0</v>
      </c>
      <c r="F237" s="23">
        <f t="shared" si="11"/>
        <v>0</v>
      </c>
      <c r="H237" t="s">
        <v>2155</v>
      </c>
      <c r="I237" s="1" t="s">
        <v>169</v>
      </c>
      <c r="J237" s="1" t="s">
        <v>30</v>
      </c>
      <c r="K237">
        <v>92.5</v>
      </c>
      <c r="L237" t="s">
        <v>9</v>
      </c>
      <c r="M237" t="s">
        <v>12</v>
      </c>
      <c r="N237">
        <v>3</v>
      </c>
      <c r="O237" t="s">
        <v>10</v>
      </c>
      <c r="P237">
        <v>7.5</v>
      </c>
      <c r="Q237" t="s">
        <v>10</v>
      </c>
      <c r="R237">
        <v>0</v>
      </c>
    </row>
    <row r="238" spans="1:18" hidden="1" x14ac:dyDescent="0.25">
      <c r="A238" s="1">
        <f>SUMIFS('Franchise Wastage '!H:H,'Franchise Wastage '!B:B,Sheet1!H238,'Franchise Wastage '!C:C,Sheet1!I238,'Franchise Wastage '!D:D,Sheet1!J238,'Franchise Wastage '!E:E,Sheet1!K238)</f>
        <v>7.5</v>
      </c>
      <c r="B238" s="1">
        <f>SUMIFS('Franchise Wastage '!F:F,'Franchise Wastage '!B:B,Sheet1!H238,'Franchise Wastage '!C:C,Sheet1!I238,'Franchise Wastage '!D:D,Sheet1!J238,'Franchise Wastage '!E:E,Sheet1!K238)</f>
        <v>3</v>
      </c>
      <c r="D238" s="23">
        <f t="shared" si="9"/>
        <v>0</v>
      </c>
      <c r="E238" s="23">
        <f t="shared" si="10"/>
        <v>0</v>
      </c>
      <c r="F238" s="23">
        <f t="shared" si="11"/>
        <v>0</v>
      </c>
      <c r="H238" t="s">
        <v>2155</v>
      </c>
      <c r="I238" s="1" t="s">
        <v>169</v>
      </c>
      <c r="J238" s="1" t="s">
        <v>227</v>
      </c>
      <c r="K238">
        <v>92.5</v>
      </c>
      <c r="L238" t="s">
        <v>9</v>
      </c>
      <c r="M238" t="s">
        <v>12</v>
      </c>
      <c r="N238">
        <v>3</v>
      </c>
      <c r="O238" t="s">
        <v>10</v>
      </c>
      <c r="P238">
        <v>7.5</v>
      </c>
      <c r="Q238" t="s">
        <v>10</v>
      </c>
      <c r="R238">
        <v>0</v>
      </c>
    </row>
    <row r="239" spans="1:18" hidden="1" x14ac:dyDescent="0.25">
      <c r="A239" s="1">
        <f>SUMIFS('Franchise Wastage '!H:H,'Franchise Wastage '!B:B,Sheet1!H239,'Franchise Wastage '!C:C,Sheet1!I239,'Franchise Wastage '!D:D,Sheet1!J239,'Franchise Wastage '!E:E,Sheet1!K239)</f>
        <v>7.5</v>
      </c>
      <c r="B239" s="1">
        <f>SUMIFS('Franchise Wastage '!F:F,'Franchise Wastage '!B:B,Sheet1!H239,'Franchise Wastage '!C:C,Sheet1!I239,'Franchise Wastage '!D:D,Sheet1!J239,'Franchise Wastage '!E:E,Sheet1!K239)</f>
        <v>3</v>
      </c>
      <c r="D239" s="23">
        <f t="shared" si="9"/>
        <v>0</v>
      </c>
      <c r="E239" s="23">
        <f t="shared" si="10"/>
        <v>0</v>
      </c>
      <c r="F239" s="23">
        <f t="shared" si="11"/>
        <v>0</v>
      </c>
      <c r="H239" t="s">
        <v>2155</v>
      </c>
      <c r="I239" s="1" t="s">
        <v>169</v>
      </c>
      <c r="J239" s="1" t="s">
        <v>228</v>
      </c>
      <c r="K239">
        <v>92.5</v>
      </c>
      <c r="L239" t="s">
        <v>9</v>
      </c>
      <c r="M239" t="s">
        <v>12</v>
      </c>
      <c r="N239">
        <v>3</v>
      </c>
      <c r="O239" t="s">
        <v>10</v>
      </c>
      <c r="P239">
        <v>7.5</v>
      </c>
      <c r="Q239" t="s">
        <v>10</v>
      </c>
      <c r="R239">
        <v>0</v>
      </c>
    </row>
    <row r="240" spans="1:18" x14ac:dyDescent="0.25">
      <c r="A240" s="1">
        <f>SUMIFS('Franchise Wastage '!H:H,'Franchise Wastage '!B:B,Sheet1!H240,'Franchise Wastage '!C:C,Sheet1!I240,'Franchise Wastage '!D:D,Sheet1!J240,'Franchise Wastage '!E:E,Sheet1!K240)</f>
        <v>7.5</v>
      </c>
      <c r="B240" s="1">
        <f>SUMIFS('Franchise Wastage '!F:F,'Franchise Wastage '!B:B,Sheet1!H240,'Franchise Wastage '!C:C,Sheet1!I240,'Franchise Wastage '!D:D,Sheet1!J240,'Franchise Wastage '!E:E,Sheet1!K240)</f>
        <v>3</v>
      </c>
      <c r="D240" s="23">
        <f t="shared" si="9"/>
        <v>0</v>
      </c>
      <c r="E240" s="23">
        <f t="shared" si="10"/>
        <v>0</v>
      </c>
      <c r="F240" s="23">
        <f t="shared" si="11"/>
        <v>0</v>
      </c>
      <c r="H240" s="25" t="s">
        <v>2155</v>
      </c>
      <c r="I240" s="1" t="s">
        <v>169</v>
      </c>
      <c r="J240" s="1" t="s">
        <v>430</v>
      </c>
      <c r="K240">
        <v>92.5</v>
      </c>
      <c r="L240" t="s">
        <v>9</v>
      </c>
      <c r="M240" t="s">
        <v>12</v>
      </c>
      <c r="N240">
        <v>3</v>
      </c>
      <c r="O240" t="s">
        <v>10</v>
      </c>
      <c r="P240">
        <v>7.5</v>
      </c>
      <c r="Q240" t="s">
        <v>10</v>
      </c>
      <c r="R240">
        <v>0</v>
      </c>
    </row>
    <row r="241" spans="1:18" x14ac:dyDescent="0.25">
      <c r="A241" s="1">
        <f>SUMIFS('Franchise Wastage '!H:H,'Franchise Wastage '!B:B,Sheet1!H241,'Franchise Wastage '!C:C,Sheet1!I241,'Franchise Wastage '!D:D,Sheet1!J241,'Franchise Wastage '!E:E,Sheet1!K241)</f>
        <v>7.5</v>
      </c>
      <c r="B241" s="1">
        <f>SUMIFS('Franchise Wastage '!F:F,'Franchise Wastage '!B:B,Sheet1!H241,'Franchise Wastage '!C:C,Sheet1!I241,'Franchise Wastage '!D:D,Sheet1!J241,'Franchise Wastage '!E:E,Sheet1!K241)</f>
        <v>10</v>
      </c>
      <c r="D241" s="23">
        <f t="shared" si="9"/>
        <v>0</v>
      </c>
      <c r="E241" s="23">
        <f t="shared" si="10"/>
        <v>0</v>
      </c>
      <c r="F241" s="23">
        <f t="shared" si="11"/>
        <v>0</v>
      </c>
      <c r="H241" s="25" t="s">
        <v>2155</v>
      </c>
      <c r="I241" s="1" t="s">
        <v>169</v>
      </c>
      <c r="J241" s="1" t="s">
        <v>431</v>
      </c>
      <c r="K241">
        <v>92.5</v>
      </c>
      <c r="L241" t="s">
        <v>9</v>
      </c>
      <c r="M241" t="s">
        <v>12</v>
      </c>
      <c r="N241">
        <v>10</v>
      </c>
      <c r="O241" t="s">
        <v>10</v>
      </c>
      <c r="P241">
        <v>7.5</v>
      </c>
      <c r="Q241" t="s">
        <v>10</v>
      </c>
      <c r="R241">
        <v>0</v>
      </c>
    </row>
    <row r="242" spans="1:18" hidden="1" x14ac:dyDescent="0.25">
      <c r="A242" s="1">
        <f>SUMIFS('Franchise Wastage '!H:H,'Franchise Wastage '!B:B,Sheet1!H242,'Franchise Wastage '!C:C,Sheet1!I242,'Franchise Wastage '!D:D,Sheet1!J242,'Franchise Wastage '!E:E,Sheet1!K242)</f>
        <v>0</v>
      </c>
      <c r="B242" s="1">
        <f>SUMIFS('Franchise Wastage '!F:F,'Franchise Wastage '!B:B,Sheet1!H242,'Franchise Wastage '!C:C,Sheet1!I242,'Franchise Wastage '!D:D,Sheet1!J242,'Franchise Wastage '!E:E,Sheet1!K242)</f>
        <v>5</v>
      </c>
      <c r="D242" s="23">
        <f t="shared" si="9"/>
        <v>0</v>
      </c>
      <c r="E242" s="23">
        <f t="shared" si="10"/>
        <v>0</v>
      </c>
      <c r="F242" s="23">
        <f t="shared" si="11"/>
        <v>0</v>
      </c>
      <c r="H242" t="s">
        <v>2155</v>
      </c>
      <c r="I242" s="1" t="s">
        <v>221</v>
      </c>
      <c r="J242" s="1" t="s">
        <v>229</v>
      </c>
      <c r="K242">
        <v>100</v>
      </c>
      <c r="L242" t="s">
        <v>9</v>
      </c>
      <c r="M242" t="s">
        <v>12</v>
      </c>
      <c r="N242">
        <v>5</v>
      </c>
      <c r="O242" t="s">
        <v>10</v>
      </c>
      <c r="P242">
        <v>0</v>
      </c>
      <c r="Q242" t="s">
        <v>10</v>
      </c>
      <c r="R242">
        <v>0</v>
      </c>
    </row>
    <row r="243" spans="1:18" hidden="1" x14ac:dyDescent="0.25">
      <c r="A243" s="1">
        <f>SUMIFS('Franchise Wastage '!H:H,'Franchise Wastage '!B:B,Sheet1!H243,'Franchise Wastage '!C:C,Sheet1!I243,'Franchise Wastage '!D:D,Sheet1!J243,'Franchise Wastage '!E:E,Sheet1!K243)</f>
        <v>0</v>
      </c>
      <c r="B243" s="1">
        <f>SUMIFS('Franchise Wastage '!F:F,'Franchise Wastage '!B:B,Sheet1!H243,'Franchise Wastage '!C:C,Sheet1!I243,'Franchise Wastage '!D:D,Sheet1!J243,'Franchise Wastage '!E:E,Sheet1!K243)</f>
        <v>5</v>
      </c>
      <c r="D243" s="23">
        <f t="shared" si="9"/>
        <v>0</v>
      </c>
      <c r="E243" s="23">
        <f t="shared" si="10"/>
        <v>0</v>
      </c>
      <c r="F243" s="23">
        <f t="shared" si="11"/>
        <v>0</v>
      </c>
      <c r="H243" t="s">
        <v>2155</v>
      </c>
      <c r="I243" s="1" t="s">
        <v>221</v>
      </c>
      <c r="J243" s="1" t="s">
        <v>230</v>
      </c>
      <c r="K243">
        <v>100</v>
      </c>
      <c r="L243" t="s">
        <v>9</v>
      </c>
      <c r="M243" t="s">
        <v>12</v>
      </c>
      <c r="N243">
        <v>5</v>
      </c>
      <c r="O243" t="s">
        <v>10</v>
      </c>
      <c r="P243">
        <v>0</v>
      </c>
      <c r="Q243" t="s">
        <v>10</v>
      </c>
      <c r="R243">
        <v>0</v>
      </c>
    </row>
    <row r="244" spans="1:18" x14ac:dyDescent="0.25">
      <c r="A244" s="1">
        <f>SUMIFS('Franchise Wastage '!H:H,'Franchise Wastage '!B:B,Sheet1!H244,'Franchise Wastage '!C:C,Sheet1!I244,'Franchise Wastage '!D:D,Sheet1!J244,'Franchise Wastage '!E:E,Sheet1!K244)</f>
        <v>0</v>
      </c>
      <c r="B244" s="1">
        <f>SUMIFS('Franchise Wastage '!F:F,'Franchise Wastage '!B:B,Sheet1!H244,'Franchise Wastage '!C:C,Sheet1!I244,'Franchise Wastage '!D:D,Sheet1!J244,'Franchise Wastage '!E:E,Sheet1!K244)</f>
        <v>10</v>
      </c>
      <c r="D244" s="23">
        <f t="shared" si="9"/>
        <v>0</v>
      </c>
      <c r="E244" s="23">
        <f t="shared" si="10"/>
        <v>0</v>
      </c>
      <c r="F244" s="23">
        <f t="shared" si="11"/>
        <v>0</v>
      </c>
      <c r="H244" s="24" t="s">
        <v>2136</v>
      </c>
      <c r="I244" s="1" t="s">
        <v>122</v>
      </c>
      <c r="J244" s="1" t="s">
        <v>123</v>
      </c>
      <c r="K244">
        <v>97</v>
      </c>
      <c r="L244" t="s">
        <v>12</v>
      </c>
      <c r="M244" t="s">
        <v>12</v>
      </c>
      <c r="N244">
        <v>10</v>
      </c>
      <c r="O244" t="s">
        <v>20</v>
      </c>
      <c r="P244">
        <v>0</v>
      </c>
      <c r="Q244" t="s">
        <v>10</v>
      </c>
      <c r="R244">
        <v>0</v>
      </c>
    </row>
    <row r="245" spans="1:18" x14ac:dyDescent="0.25">
      <c r="A245" s="1">
        <f>SUMIFS('Franchise Wastage '!H:H,'Franchise Wastage '!B:B,Sheet1!H245,'Franchise Wastage '!C:C,Sheet1!I245,'Franchise Wastage '!D:D,Sheet1!J245,'Franchise Wastage '!E:E,Sheet1!K245)</f>
        <v>0</v>
      </c>
      <c r="B245" s="1">
        <f>SUMIFS('Franchise Wastage '!F:F,'Franchise Wastage '!B:B,Sheet1!H245,'Franchise Wastage '!C:C,Sheet1!I245,'Franchise Wastage '!D:D,Sheet1!J245,'Franchise Wastage '!E:E,Sheet1!K245)</f>
        <v>10</v>
      </c>
      <c r="D245" s="23">
        <f t="shared" si="9"/>
        <v>0</v>
      </c>
      <c r="E245" s="23">
        <f t="shared" si="10"/>
        <v>0</v>
      </c>
      <c r="F245" s="23">
        <f t="shared" si="11"/>
        <v>0</v>
      </c>
      <c r="H245" s="24" t="s">
        <v>2136</v>
      </c>
      <c r="I245" s="1" t="s">
        <v>122</v>
      </c>
      <c r="J245" s="1" t="s">
        <v>124</v>
      </c>
      <c r="K245">
        <v>97</v>
      </c>
      <c r="L245" t="s">
        <v>12</v>
      </c>
      <c r="M245" t="s">
        <v>12</v>
      </c>
      <c r="N245">
        <v>10</v>
      </c>
      <c r="O245" t="s">
        <v>20</v>
      </c>
      <c r="P245">
        <v>0</v>
      </c>
      <c r="Q245" t="s">
        <v>10</v>
      </c>
      <c r="R245">
        <v>0</v>
      </c>
    </row>
    <row r="246" spans="1:18" x14ac:dyDescent="0.25">
      <c r="A246" s="1">
        <f>SUMIFS('Franchise Wastage '!H:H,'Franchise Wastage '!B:B,Sheet1!H246,'Franchise Wastage '!C:C,Sheet1!I246,'Franchise Wastage '!D:D,Sheet1!J246,'Franchise Wastage '!E:E,Sheet1!K246)</f>
        <v>0</v>
      </c>
      <c r="B246" s="1">
        <f>SUMIFS('Franchise Wastage '!F:F,'Franchise Wastage '!B:B,Sheet1!H246,'Franchise Wastage '!C:C,Sheet1!I246,'Franchise Wastage '!D:D,Sheet1!J246,'Franchise Wastage '!E:E,Sheet1!K246)</f>
        <v>10</v>
      </c>
      <c r="D246" s="23">
        <f t="shared" si="9"/>
        <v>0</v>
      </c>
      <c r="E246" s="23">
        <f t="shared" si="10"/>
        <v>0</v>
      </c>
      <c r="F246" s="23">
        <f t="shared" si="11"/>
        <v>0</v>
      </c>
      <c r="H246" s="24" t="s">
        <v>2136</v>
      </c>
      <c r="I246" s="1" t="s">
        <v>122</v>
      </c>
      <c r="J246" s="1" t="s">
        <v>125</v>
      </c>
      <c r="K246">
        <v>97</v>
      </c>
      <c r="L246" t="s">
        <v>12</v>
      </c>
      <c r="M246" t="s">
        <v>12</v>
      </c>
      <c r="N246">
        <v>10</v>
      </c>
      <c r="O246" t="s">
        <v>20</v>
      </c>
      <c r="P246">
        <v>0</v>
      </c>
      <c r="Q246" t="s">
        <v>10</v>
      </c>
      <c r="R246">
        <v>0</v>
      </c>
    </row>
    <row r="247" spans="1:18" x14ac:dyDescent="0.25">
      <c r="A247" s="1">
        <f>SUMIFS('Franchise Wastage '!H:H,'Franchise Wastage '!B:B,Sheet1!H247,'Franchise Wastage '!C:C,Sheet1!I247,'Franchise Wastage '!D:D,Sheet1!J247,'Franchise Wastage '!E:E,Sheet1!K247)</f>
        <v>0</v>
      </c>
      <c r="B247" s="1">
        <f>SUMIFS('Franchise Wastage '!F:F,'Franchise Wastage '!B:B,Sheet1!H247,'Franchise Wastage '!C:C,Sheet1!I247,'Franchise Wastage '!D:D,Sheet1!J247,'Franchise Wastage '!E:E,Sheet1!K247)</f>
        <v>10</v>
      </c>
      <c r="D247" s="23">
        <f t="shared" si="9"/>
        <v>0</v>
      </c>
      <c r="E247" s="23">
        <f t="shared" si="10"/>
        <v>0</v>
      </c>
      <c r="F247" s="23">
        <f t="shared" si="11"/>
        <v>0</v>
      </c>
      <c r="H247" s="24" t="s">
        <v>2136</v>
      </c>
      <c r="I247" s="1" t="s">
        <v>122</v>
      </c>
      <c r="J247" s="1" t="s">
        <v>126</v>
      </c>
      <c r="K247">
        <v>97</v>
      </c>
      <c r="L247" t="s">
        <v>12</v>
      </c>
      <c r="M247" t="s">
        <v>12</v>
      </c>
      <c r="N247">
        <v>10</v>
      </c>
      <c r="O247" t="s">
        <v>20</v>
      </c>
      <c r="P247">
        <v>0</v>
      </c>
      <c r="Q247" t="s">
        <v>10</v>
      </c>
      <c r="R247">
        <v>0</v>
      </c>
    </row>
    <row r="248" spans="1:18" x14ac:dyDescent="0.25">
      <c r="A248" s="1">
        <f>SUMIFS('Franchise Wastage '!H:H,'Franchise Wastage '!B:B,Sheet1!H248,'Franchise Wastage '!C:C,Sheet1!I248,'Franchise Wastage '!D:D,Sheet1!J248,'Franchise Wastage '!E:E,Sheet1!K248)</f>
        <v>0</v>
      </c>
      <c r="B248" s="1">
        <f>SUMIFS('Franchise Wastage '!F:F,'Franchise Wastage '!B:B,Sheet1!H248,'Franchise Wastage '!C:C,Sheet1!I248,'Franchise Wastage '!D:D,Sheet1!J248,'Franchise Wastage '!E:E,Sheet1!K248)</f>
        <v>15</v>
      </c>
      <c r="D248" s="23">
        <f t="shared" si="9"/>
        <v>0</v>
      </c>
      <c r="E248" s="23">
        <f t="shared" si="10"/>
        <v>0</v>
      </c>
      <c r="F248" s="23">
        <f t="shared" si="11"/>
        <v>0</v>
      </c>
      <c r="H248" s="24" t="s">
        <v>2136</v>
      </c>
      <c r="I248" s="1" t="s">
        <v>122</v>
      </c>
      <c r="J248" s="1" t="s">
        <v>130</v>
      </c>
      <c r="K248">
        <v>97</v>
      </c>
      <c r="L248" t="s">
        <v>12</v>
      </c>
      <c r="M248" t="s">
        <v>12</v>
      </c>
      <c r="N248">
        <v>15</v>
      </c>
      <c r="O248" t="s">
        <v>20</v>
      </c>
      <c r="P248">
        <v>0</v>
      </c>
      <c r="Q248" t="s">
        <v>10</v>
      </c>
      <c r="R248">
        <v>0</v>
      </c>
    </row>
    <row r="249" spans="1:18" x14ac:dyDescent="0.25">
      <c r="A249" s="1">
        <f>SUMIFS('Franchise Wastage '!H:H,'Franchise Wastage '!B:B,Sheet1!H249,'Franchise Wastage '!C:C,Sheet1!I249,'Franchise Wastage '!D:D,Sheet1!J249,'Franchise Wastage '!E:E,Sheet1!K249)</f>
        <v>0</v>
      </c>
      <c r="B249" s="1">
        <f>SUMIFS('Franchise Wastage '!F:F,'Franchise Wastage '!B:B,Sheet1!H249,'Franchise Wastage '!C:C,Sheet1!I249,'Franchise Wastage '!D:D,Sheet1!J249,'Franchise Wastage '!E:E,Sheet1!K249)</f>
        <v>10</v>
      </c>
      <c r="D249" s="23">
        <f t="shared" si="9"/>
        <v>0</v>
      </c>
      <c r="E249" s="23">
        <f t="shared" si="10"/>
        <v>0</v>
      </c>
      <c r="F249" s="23">
        <f t="shared" si="11"/>
        <v>0</v>
      </c>
      <c r="H249" s="24" t="s">
        <v>2136</v>
      </c>
      <c r="I249" s="1" t="s">
        <v>122</v>
      </c>
      <c r="J249" s="1" t="s">
        <v>131</v>
      </c>
      <c r="K249">
        <v>97</v>
      </c>
      <c r="L249" t="s">
        <v>12</v>
      </c>
      <c r="M249" t="s">
        <v>12</v>
      </c>
      <c r="N249">
        <v>10</v>
      </c>
      <c r="O249" t="s">
        <v>20</v>
      </c>
      <c r="P249">
        <v>0</v>
      </c>
      <c r="Q249" t="s">
        <v>10</v>
      </c>
      <c r="R249">
        <v>0</v>
      </c>
    </row>
    <row r="250" spans="1:18" x14ac:dyDescent="0.25">
      <c r="A250" s="1">
        <f>SUMIFS('Franchise Wastage '!H:H,'Franchise Wastage '!B:B,Sheet1!H250,'Franchise Wastage '!C:C,Sheet1!I250,'Franchise Wastage '!D:D,Sheet1!J250,'Franchise Wastage '!E:E,Sheet1!K250)</f>
        <v>0</v>
      </c>
      <c r="B250" s="1">
        <f>SUMIFS('Franchise Wastage '!F:F,'Franchise Wastage '!B:B,Sheet1!H250,'Franchise Wastage '!C:C,Sheet1!I250,'Franchise Wastage '!D:D,Sheet1!J250,'Franchise Wastage '!E:E,Sheet1!K250)</f>
        <v>10</v>
      </c>
      <c r="D250" s="23">
        <f t="shared" si="9"/>
        <v>0</v>
      </c>
      <c r="E250" s="23">
        <f t="shared" si="10"/>
        <v>0</v>
      </c>
      <c r="F250" s="23">
        <f t="shared" si="11"/>
        <v>0</v>
      </c>
      <c r="H250" s="24" t="s">
        <v>2136</v>
      </c>
      <c r="I250" s="1" t="s">
        <v>122</v>
      </c>
      <c r="J250" s="1" t="s">
        <v>132</v>
      </c>
      <c r="K250">
        <v>97</v>
      </c>
      <c r="L250" t="s">
        <v>12</v>
      </c>
      <c r="M250" t="s">
        <v>12</v>
      </c>
      <c r="N250">
        <v>10</v>
      </c>
      <c r="O250" t="s">
        <v>20</v>
      </c>
      <c r="P250">
        <v>0</v>
      </c>
      <c r="Q250" t="s">
        <v>10</v>
      </c>
      <c r="R250">
        <v>0</v>
      </c>
    </row>
    <row r="251" spans="1:18" hidden="1" x14ac:dyDescent="0.25">
      <c r="A251" s="1">
        <f>SUMIFS('Franchise Wastage '!H:H,'Franchise Wastage '!B:B,Sheet1!H251,'Franchise Wastage '!C:C,Sheet1!I251,'Franchise Wastage '!D:D,Sheet1!J251,'Franchise Wastage '!E:E,Sheet1!K251)</f>
        <v>0</v>
      </c>
      <c r="B251" s="1">
        <f>SUMIFS('Franchise Wastage '!F:F,'Franchise Wastage '!B:B,Sheet1!H251,'Franchise Wastage '!C:C,Sheet1!I251,'Franchise Wastage '!D:D,Sheet1!J251,'Franchise Wastage '!E:E,Sheet1!K251)</f>
        <v>10</v>
      </c>
      <c r="D251" s="23">
        <f t="shared" si="9"/>
        <v>0</v>
      </c>
      <c r="E251" s="23">
        <f t="shared" si="10"/>
        <v>0</v>
      </c>
      <c r="F251" s="23">
        <f t="shared" si="11"/>
        <v>0</v>
      </c>
      <c r="H251" t="s">
        <v>232</v>
      </c>
      <c r="I251" s="1" t="s">
        <v>122</v>
      </c>
      <c r="J251" s="1" t="s">
        <v>123</v>
      </c>
      <c r="K251">
        <v>100</v>
      </c>
      <c r="L251" t="s">
        <v>9</v>
      </c>
      <c r="M251" t="s">
        <v>9</v>
      </c>
      <c r="N251">
        <v>10</v>
      </c>
      <c r="O251" t="s">
        <v>20</v>
      </c>
      <c r="P251">
        <v>0</v>
      </c>
      <c r="Q251" t="s">
        <v>10</v>
      </c>
      <c r="R251">
        <v>0</v>
      </c>
    </row>
    <row r="252" spans="1:18" hidden="1" x14ac:dyDescent="0.25">
      <c r="A252" s="1">
        <f>SUMIFS('Franchise Wastage '!H:H,'Franchise Wastage '!B:B,Sheet1!H252,'Franchise Wastage '!C:C,Sheet1!I252,'Franchise Wastage '!D:D,Sheet1!J252,'Franchise Wastage '!E:E,Sheet1!K252)</f>
        <v>0</v>
      </c>
      <c r="B252" s="1">
        <f>SUMIFS('Franchise Wastage '!F:F,'Franchise Wastage '!B:B,Sheet1!H252,'Franchise Wastage '!C:C,Sheet1!I252,'Franchise Wastage '!D:D,Sheet1!J252,'Franchise Wastage '!E:E,Sheet1!K252)</f>
        <v>10</v>
      </c>
      <c r="D252" s="23">
        <f t="shared" si="9"/>
        <v>0</v>
      </c>
      <c r="E252" s="23">
        <f t="shared" si="10"/>
        <v>0</v>
      </c>
      <c r="F252" s="23">
        <f t="shared" si="11"/>
        <v>0</v>
      </c>
      <c r="H252" t="s">
        <v>232</v>
      </c>
      <c r="I252" s="1" t="s">
        <v>122</v>
      </c>
      <c r="J252" s="1" t="s">
        <v>124</v>
      </c>
      <c r="K252">
        <v>100</v>
      </c>
      <c r="L252" t="s">
        <v>9</v>
      </c>
      <c r="M252" t="s">
        <v>9</v>
      </c>
      <c r="N252">
        <v>10</v>
      </c>
      <c r="O252" t="s">
        <v>20</v>
      </c>
      <c r="P252">
        <v>0</v>
      </c>
      <c r="Q252" t="s">
        <v>10</v>
      </c>
      <c r="R252">
        <v>0</v>
      </c>
    </row>
    <row r="253" spans="1:18" hidden="1" x14ac:dyDescent="0.25">
      <c r="A253" s="1">
        <f>SUMIFS('Franchise Wastage '!H:H,'Franchise Wastage '!B:B,Sheet1!H253,'Franchise Wastage '!C:C,Sheet1!I253,'Franchise Wastage '!D:D,Sheet1!J253,'Franchise Wastage '!E:E,Sheet1!K253)</f>
        <v>0</v>
      </c>
      <c r="B253" s="1">
        <f>SUMIFS('Franchise Wastage '!F:F,'Franchise Wastage '!B:B,Sheet1!H253,'Franchise Wastage '!C:C,Sheet1!I253,'Franchise Wastage '!D:D,Sheet1!J253,'Franchise Wastage '!E:E,Sheet1!K253)</f>
        <v>10</v>
      </c>
      <c r="D253" s="23">
        <f t="shared" si="9"/>
        <v>0</v>
      </c>
      <c r="E253" s="23">
        <f t="shared" si="10"/>
        <v>0</v>
      </c>
      <c r="F253" s="23">
        <f t="shared" si="11"/>
        <v>0</v>
      </c>
      <c r="H253" t="s">
        <v>232</v>
      </c>
      <c r="I253" s="1" t="s">
        <v>122</v>
      </c>
      <c r="J253" s="1" t="s">
        <v>125</v>
      </c>
      <c r="K253">
        <v>100</v>
      </c>
      <c r="L253" t="s">
        <v>9</v>
      </c>
      <c r="M253" t="s">
        <v>9</v>
      </c>
      <c r="N253">
        <v>10</v>
      </c>
      <c r="O253" t="s">
        <v>20</v>
      </c>
      <c r="P253">
        <v>0</v>
      </c>
      <c r="Q253" t="s">
        <v>10</v>
      </c>
      <c r="R253">
        <v>0</v>
      </c>
    </row>
    <row r="254" spans="1:18" hidden="1" x14ac:dyDescent="0.25">
      <c r="A254" s="1">
        <f>SUMIFS('Franchise Wastage '!H:H,'Franchise Wastage '!B:B,Sheet1!H254,'Franchise Wastage '!C:C,Sheet1!I254,'Franchise Wastage '!D:D,Sheet1!J254,'Franchise Wastage '!E:E,Sheet1!K254)</f>
        <v>0</v>
      </c>
      <c r="B254" s="1">
        <f>SUMIFS('Franchise Wastage '!F:F,'Franchise Wastage '!B:B,Sheet1!H254,'Franchise Wastage '!C:C,Sheet1!I254,'Franchise Wastage '!D:D,Sheet1!J254,'Franchise Wastage '!E:E,Sheet1!K254)</f>
        <v>10</v>
      </c>
      <c r="D254" s="23">
        <f t="shared" si="9"/>
        <v>0</v>
      </c>
      <c r="E254" s="23">
        <f t="shared" si="10"/>
        <v>0</v>
      </c>
      <c r="F254" s="23">
        <f t="shared" si="11"/>
        <v>0</v>
      </c>
      <c r="H254" t="s">
        <v>232</v>
      </c>
      <c r="I254" s="1" t="s">
        <v>122</v>
      </c>
      <c r="J254" s="1" t="s">
        <v>126</v>
      </c>
      <c r="K254">
        <v>100</v>
      </c>
      <c r="L254" t="s">
        <v>9</v>
      </c>
      <c r="M254" t="s">
        <v>9</v>
      </c>
      <c r="N254">
        <v>10</v>
      </c>
      <c r="O254" t="s">
        <v>20</v>
      </c>
      <c r="P254">
        <v>0</v>
      </c>
      <c r="Q254" t="s">
        <v>10</v>
      </c>
      <c r="R254">
        <v>0</v>
      </c>
    </row>
    <row r="255" spans="1:18" hidden="1" x14ac:dyDescent="0.25">
      <c r="A255" s="1">
        <f>SUMIFS('Franchise Wastage '!H:H,'Franchise Wastage '!B:B,Sheet1!H255,'Franchise Wastage '!C:C,Sheet1!I255,'Franchise Wastage '!D:D,Sheet1!J255,'Franchise Wastage '!E:E,Sheet1!K255)</f>
        <v>0</v>
      </c>
      <c r="B255" s="1">
        <f>SUMIFS('Franchise Wastage '!F:F,'Franchise Wastage '!B:B,Sheet1!H255,'Franchise Wastage '!C:C,Sheet1!I255,'Franchise Wastage '!D:D,Sheet1!J255,'Franchise Wastage '!E:E,Sheet1!K255)</f>
        <v>10</v>
      </c>
      <c r="D255" s="23">
        <f t="shared" si="9"/>
        <v>0</v>
      </c>
      <c r="E255" s="23">
        <f t="shared" si="10"/>
        <v>0</v>
      </c>
      <c r="F255" s="23">
        <f t="shared" si="11"/>
        <v>0</v>
      </c>
      <c r="H255" t="s">
        <v>232</v>
      </c>
      <c r="I255" s="1" t="s">
        <v>122</v>
      </c>
      <c r="J255" s="1" t="s">
        <v>127</v>
      </c>
      <c r="K255">
        <v>100</v>
      </c>
      <c r="L255" t="s">
        <v>9</v>
      </c>
      <c r="M255" t="s">
        <v>9</v>
      </c>
      <c r="N255">
        <v>10</v>
      </c>
      <c r="O255" t="s">
        <v>20</v>
      </c>
      <c r="P255">
        <v>0</v>
      </c>
      <c r="Q255" t="s">
        <v>10</v>
      </c>
      <c r="R255">
        <v>0</v>
      </c>
    </row>
    <row r="256" spans="1:18" hidden="1" x14ac:dyDescent="0.25">
      <c r="A256" s="1">
        <f>SUMIFS('Franchise Wastage '!H:H,'Franchise Wastage '!B:B,Sheet1!H256,'Franchise Wastage '!C:C,Sheet1!I256,'Franchise Wastage '!D:D,Sheet1!J256,'Franchise Wastage '!E:E,Sheet1!K256)</f>
        <v>0</v>
      </c>
      <c r="B256" s="1">
        <f>SUMIFS('Franchise Wastage '!F:F,'Franchise Wastage '!B:B,Sheet1!H256,'Franchise Wastage '!C:C,Sheet1!I256,'Franchise Wastage '!D:D,Sheet1!J256,'Franchise Wastage '!E:E,Sheet1!K256)</f>
        <v>10</v>
      </c>
      <c r="D256" s="23">
        <f t="shared" si="9"/>
        <v>0</v>
      </c>
      <c r="E256" s="23">
        <f t="shared" si="10"/>
        <v>0</v>
      </c>
      <c r="F256" s="23">
        <f t="shared" si="11"/>
        <v>0</v>
      </c>
      <c r="H256" t="s">
        <v>232</v>
      </c>
      <c r="I256" s="1" t="s">
        <v>122</v>
      </c>
      <c r="J256" s="1" t="s">
        <v>128</v>
      </c>
      <c r="K256">
        <v>100</v>
      </c>
      <c r="L256" t="s">
        <v>9</v>
      </c>
      <c r="M256" t="s">
        <v>9</v>
      </c>
      <c r="N256">
        <v>10</v>
      </c>
      <c r="O256" t="s">
        <v>20</v>
      </c>
      <c r="P256">
        <v>0</v>
      </c>
      <c r="Q256" t="s">
        <v>10</v>
      </c>
      <c r="R256">
        <v>0</v>
      </c>
    </row>
    <row r="257" spans="1:18" hidden="1" x14ac:dyDescent="0.25">
      <c r="A257" s="1">
        <f>SUMIFS('Franchise Wastage '!H:H,'Franchise Wastage '!B:B,Sheet1!H257,'Franchise Wastage '!C:C,Sheet1!I257,'Franchise Wastage '!D:D,Sheet1!J257,'Franchise Wastage '!E:E,Sheet1!K257)</f>
        <v>0</v>
      </c>
      <c r="B257" s="1">
        <f>SUMIFS('Franchise Wastage '!F:F,'Franchise Wastage '!B:B,Sheet1!H257,'Franchise Wastage '!C:C,Sheet1!I257,'Franchise Wastage '!D:D,Sheet1!J257,'Franchise Wastage '!E:E,Sheet1!K257)</f>
        <v>10</v>
      </c>
      <c r="D257" s="23">
        <f t="shared" si="9"/>
        <v>0</v>
      </c>
      <c r="E257" s="23">
        <f t="shared" si="10"/>
        <v>0</v>
      </c>
      <c r="F257" s="23">
        <f t="shared" si="11"/>
        <v>0</v>
      </c>
      <c r="H257" t="s">
        <v>232</v>
      </c>
      <c r="I257" s="1" t="s">
        <v>122</v>
      </c>
      <c r="J257" s="1" t="s">
        <v>129</v>
      </c>
      <c r="K257">
        <v>100</v>
      </c>
      <c r="L257" t="s">
        <v>9</v>
      </c>
      <c r="M257" t="s">
        <v>9</v>
      </c>
      <c r="N257">
        <v>10</v>
      </c>
      <c r="O257" t="s">
        <v>20</v>
      </c>
      <c r="P257">
        <v>0</v>
      </c>
      <c r="Q257" t="s">
        <v>10</v>
      </c>
      <c r="R257">
        <v>0</v>
      </c>
    </row>
    <row r="258" spans="1:18" hidden="1" x14ac:dyDescent="0.25">
      <c r="A258" s="1">
        <f>SUMIFS('Franchise Wastage '!H:H,'Franchise Wastage '!B:B,Sheet1!H258,'Franchise Wastage '!C:C,Sheet1!I258,'Franchise Wastage '!D:D,Sheet1!J258,'Franchise Wastage '!E:E,Sheet1!K258)</f>
        <v>0</v>
      </c>
      <c r="B258" s="1">
        <f>SUMIFS('Franchise Wastage '!F:F,'Franchise Wastage '!B:B,Sheet1!H258,'Franchise Wastage '!C:C,Sheet1!I258,'Franchise Wastage '!D:D,Sheet1!J258,'Franchise Wastage '!E:E,Sheet1!K258)</f>
        <v>10</v>
      </c>
      <c r="D258" s="23">
        <f t="shared" si="9"/>
        <v>0</v>
      </c>
      <c r="E258" s="23">
        <f t="shared" si="10"/>
        <v>0</v>
      </c>
      <c r="F258" s="23">
        <f t="shared" si="11"/>
        <v>0</v>
      </c>
      <c r="H258" t="s">
        <v>232</v>
      </c>
      <c r="I258" s="1" t="s">
        <v>122</v>
      </c>
      <c r="J258" s="1" t="s">
        <v>130</v>
      </c>
      <c r="K258">
        <v>100</v>
      </c>
      <c r="L258" t="s">
        <v>9</v>
      </c>
      <c r="M258" t="s">
        <v>9</v>
      </c>
      <c r="N258">
        <v>10</v>
      </c>
      <c r="O258" t="s">
        <v>20</v>
      </c>
      <c r="P258">
        <v>0</v>
      </c>
      <c r="Q258" t="s">
        <v>10</v>
      </c>
      <c r="R258">
        <v>0</v>
      </c>
    </row>
    <row r="259" spans="1:18" hidden="1" x14ac:dyDescent="0.25">
      <c r="A259" s="1">
        <f>SUMIFS('Franchise Wastage '!H:H,'Franchise Wastage '!B:B,Sheet1!H259,'Franchise Wastage '!C:C,Sheet1!I259,'Franchise Wastage '!D:D,Sheet1!J259,'Franchise Wastage '!E:E,Sheet1!K259)</f>
        <v>0</v>
      </c>
      <c r="B259" s="1">
        <f>SUMIFS('Franchise Wastage '!F:F,'Franchise Wastage '!B:B,Sheet1!H259,'Franchise Wastage '!C:C,Sheet1!I259,'Franchise Wastage '!D:D,Sheet1!J259,'Franchise Wastage '!E:E,Sheet1!K259)</f>
        <v>10</v>
      </c>
      <c r="D259" s="23">
        <f t="shared" si="9"/>
        <v>0</v>
      </c>
      <c r="E259" s="23">
        <f t="shared" si="10"/>
        <v>0</v>
      </c>
      <c r="F259" s="23">
        <f t="shared" si="11"/>
        <v>0</v>
      </c>
      <c r="H259" t="s">
        <v>232</v>
      </c>
      <c r="I259" s="1" t="s">
        <v>122</v>
      </c>
      <c r="J259" s="1" t="s">
        <v>131</v>
      </c>
      <c r="K259">
        <v>100</v>
      </c>
      <c r="L259" t="s">
        <v>9</v>
      </c>
      <c r="M259" t="s">
        <v>9</v>
      </c>
      <c r="N259">
        <v>10</v>
      </c>
      <c r="O259" t="s">
        <v>20</v>
      </c>
      <c r="P259">
        <v>0</v>
      </c>
      <c r="Q259" t="s">
        <v>10</v>
      </c>
      <c r="R259">
        <v>0</v>
      </c>
    </row>
    <row r="260" spans="1:18" hidden="1" x14ac:dyDescent="0.25">
      <c r="A260" s="1">
        <f>SUMIFS('Franchise Wastage '!H:H,'Franchise Wastage '!B:B,Sheet1!H260,'Franchise Wastage '!C:C,Sheet1!I260,'Franchise Wastage '!D:D,Sheet1!J260,'Franchise Wastage '!E:E,Sheet1!K260)</f>
        <v>0</v>
      </c>
      <c r="B260" s="1">
        <f>SUMIFS('Franchise Wastage '!F:F,'Franchise Wastage '!B:B,Sheet1!H260,'Franchise Wastage '!C:C,Sheet1!I260,'Franchise Wastage '!D:D,Sheet1!J260,'Franchise Wastage '!E:E,Sheet1!K260)</f>
        <v>10</v>
      </c>
      <c r="D260" s="23">
        <f t="shared" si="9"/>
        <v>0</v>
      </c>
      <c r="E260" s="23">
        <f t="shared" si="10"/>
        <v>0</v>
      </c>
      <c r="F260" s="23">
        <f t="shared" si="11"/>
        <v>0</v>
      </c>
      <c r="H260" t="s">
        <v>232</v>
      </c>
      <c r="I260" s="1" t="s">
        <v>122</v>
      </c>
      <c r="J260" s="1" t="s">
        <v>132</v>
      </c>
      <c r="K260">
        <v>100</v>
      </c>
      <c r="L260" t="s">
        <v>9</v>
      </c>
      <c r="M260" t="s">
        <v>9</v>
      </c>
      <c r="N260">
        <v>10</v>
      </c>
      <c r="O260" t="s">
        <v>20</v>
      </c>
      <c r="P260">
        <v>0</v>
      </c>
      <c r="Q260" t="s">
        <v>10</v>
      </c>
      <c r="R260">
        <v>0</v>
      </c>
    </row>
    <row r="261" spans="1:18" hidden="1" x14ac:dyDescent="0.25">
      <c r="A261" s="1">
        <f>SUMIFS('Franchise Wastage '!H:H,'Franchise Wastage '!B:B,Sheet1!H261,'Franchise Wastage '!C:C,Sheet1!I261,'Franchise Wastage '!D:D,Sheet1!J261,'Franchise Wastage '!E:E,Sheet1!K261)</f>
        <v>0</v>
      </c>
      <c r="B261" s="1">
        <f>SUMIFS('Franchise Wastage '!F:F,'Franchise Wastage '!B:B,Sheet1!H261,'Franchise Wastage '!C:C,Sheet1!I261,'Franchise Wastage '!D:D,Sheet1!J261,'Franchise Wastage '!E:E,Sheet1!K261)</f>
        <v>10</v>
      </c>
      <c r="D261" s="23">
        <f t="shared" si="9"/>
        <v>0</v>
      </c>
      <c r="E261" s="23">
        <f t="shared" si="10"/>
        <v>0</v>
      </c>
      <c r="F261" s="23">
        <f t="shared" si="11"/>
        <v>0</v>
      </c>
      <c r="H261" t="s">
        <v>232</v>
      </c>
      <c r="I261" s="1" t="s">
        <v>122</v>
      </c>
      <c r="J261" s="1" t="s">
        <v>133</v>
      </c>
      <c r="K261">
        <v>100</v>
      </c>
      <c r="L261" t="s">
        <v>9</v>
      </c>
      <c r="M261" t="s">
        <v>9</v>
      </c>
      <c r="N261">
        <v>10</v>
      </c>
      <c r="O261" t="s">
        <v>20</v>
      </c>
      <c r="P261">
        <v>0</v>
      </c>
      <c r="Q261" t="s">
        <v>10</v>
      </c>
      <c r="R261">
        <v>0</v>
      </c>
    </row>
    <row r="262" spans="1:18" hidden="1" x14ac:dyDescent="0.25">
      <c r="A262" s="1">
        <f>SUMIFS('Franchise Wastage '!H:H,'Franchise Wastage '!B:B,Sheet1!H262,'Franchise Wastage '!C:C,Sheet1!I262,'Franchise Wastage '!D:D,Sheet1!J262,'Franchise Wastage '!E:E,Sheet1!K262)</f>
        <v>0</v>
      </c>
      <c r="B262" s="1">
        <f>SUMIFS('Franchise Wastage '!F:F,'Franchise Wastage '!B:B,Sheet1!H262,'Franchise Wastage '!C:C,Sheet1!I262,'Franchise Wastage '!D:D,Sheet1!J262,'Franchise Wastage '!E:E,Sheet1!K262)</f>
        <v>10</v>
      </c>
      <c r="D262" s="23">
        <f t="shared" si="9"/>
        <v>0</v>
      </c>
      <c r="E262" s="23">
        <f t="shared" si="10"/>
        <v>0</v>
      </c>
      <c r="F262" s="23">
        <f t="shared" si="11"/>
        <v>0</v>
      </c>
      <c r="H262" t="s">
        <v>232</v>
      </c>
      <c r="I262" s="1" t="s">
        <v>172</v>
      </c>
      <c r="J262" s="1" t="s">
        <v>173</v>
      </c>
      <c r="K262">
        <v>100</v>
      </c>
      <c r="L262" t="s">
        <v>9</v>
      </c>
      <c r="M262" t="s">
        <v>9</v>
      </c>
      <c r="N262">
        <v>10</v>
      </c>
      <c r="O262" t="s">
        <v>20</v>
      </c>
      <c r="P262">
        <v>0</v>
      </c>
      <c r="Q262" t="s">
        <v>10</v>
      </c>
      <c r="R262">
        <v>0</v>
      </c>
    </row>
    <row r="263" spans="1:18" hidden="1" x14ac:dyDescent="0.25">
      <c r="A263" s="1">
        <f>SUMIFS('Franchise Wastage '!H:H,'Franchise Wastage '!B:B,Sheet1!H263,'Franchise Wastage '!C:C,Sheet1!I263,'Franchise Wastage '!D:D,Sheet1!J263,'Franchise Wastage '!E:E,Sheet1!K263)</f>
        <v>0</v>
      </c>
      <c r="B263" s="1">
        <f>SUMIFS('Franchise Wastage '!F:F,'Franchise Wastage '!B:B,Sheet1!H263,'Franchise Wastage '!C:C,Sheet1!I263,'Franchise Wastage '!D:D,Sheet1!J263,'Franchise Wastage '!E:E,Sheet1!K263)</f>
        <v>10</v>
      </c>
      <c r="D263" s="23">
        <f t="shared" si="9"/>
        <v>0</v>
      </c>
      <c r="E263" s="23">
        <f t="shared" si="10"/>
        <v>0</v>
      </c>
      <c r="F263" s="23">
        <f t="shared" si="11"/>
        <v>0</v>
      </c>
      <c r="H263" t="s">
        <v>232</v>
      </c>
      <c r="I263" s="1" t="s">
        <v>172</v>
      </c>
      <c r="J263" s="1" t="s">
        <v>174</v>
      </c>
      <c r="K263">
        <v>100</v>
      </c>
      <c r="L263" t="s">
        <v>9</v>
      </c>
      <c r="M263" t="s">
        <v>9</v>
      </c>
      <c r="N263">
        <v>10</v>
      </c>
      <c r="O263" t="s">
        <v>20</v>
      </c>
      <c r="P263">
        <v>0</v>
      </c>
      <c r="Q263" t="s">
        <v>10</v>
      </c>
      <c r="R263">
        <v>0</v>
      </c>
    </row>
    <row r="264" spans="1:18" hidden="1" x14ac:dyDescent="0.25">
      <c r="A264" s="1">
        <f>SUMIFS('Franchise Wastage '!H:H,'Franchise Wastage '!B:B,Sheet1!H264,'Franchise Wastage '!C:C,Sheet1!I264,'Franchise Wastage '!D:D,Sheet1!J264,'Franchise Wastage '!E:E,Sheet1!K264)</f>
        <v>0</v>
      </c>
      <c r="B264" s="1">
        <f>SUMIFS('Franchise Wastage '!F:F,'Franchise Wastage '!B:B,Sheet1!H264,'Franchise Wastage '!C:C,Sheet1!I264,'Franchise Wastage '!D:D,Sheet1!J264,'Franchise Wastage '!E:E,Sheet1!K264)</f>
        <v>10</v>
      </c>
      <c r="D264" s="23">
        <f t="shared" ref="D264:D327" si="12">P264-A264</f>
        <v>0</v>
      </c>
      <c r="E264" s="23">
        <f t="shared" ref="E264:E327" si="13">N264-B264</f>
        <v>0</v>
      </c>
      <c r="F264" s="23">
        <f t="shared" ref="F264:F327" si="14">D264+E264</f>
        <v>0</v>
      </c>
      <c r="H264" t="s">
        <v>232</v>
      </c>
      <c r="I264" s="1" t="s">
        <v>172</v>
      </c>
      <c r="J264" s="1" t="s">
        <v>175</v>
      </c>
      <c r="K264">
        <v>100</v>
      </c>
      <c r="L264" t="s">
        <v>9</v>
      </c>
      <c r="M264" t="s">
        <v>9</v>
      </c>
      <c r="N264">
        <v>10</v>
      </c>
      <c r="O264" t="s">
        <v>20</v>
      </c>
      <c r="P264">
        <v>0</v>
      </c>
      <c r="Q264" t="s">
        <v>10</v>
      </c>
      <c r="R264">
        <v>0</v>
      </c>
    </row>
    <row r="265" spans="1:18" hidden="1" x14ac:dyDescent="0.25">
      <c r="A265" s="1">
        <f>SUMIFS('Franchise Wastage '!H:H,'Franchise Wastage '!B:B,Sheet1!H265,'Franchise Wastage '!C:C,Sheet1!I265,'Franchise Wastage '!D:D,Sheet1!J265,'Franchise Wastage '!E:E,Sheet1!K265)</f>
        <v>0</v>
      </c>
      <c r="B265" s="1">
        <f>SUMIFS('Franchise Wastage '!F:F,'Franchise Wastage '!B:B,Sheet1!H265,'Franchise Wastage '!C:C,Sheet1!I265,'Franchise Wastage '!D:D,Sheet1!J265,'Franchise Wastage '!E:E,Sheet1!K265)</f>
        <v>10</v>
      </c>
      <c r="D265" s="23">
        <f t="shared" si="12"/>
        <v>0</v>
      </c>
      <c r="E265" s="23">
        <f t="shared" si="13"/>
        <v>0</v>
      </c>
      <c r="F265" s="23">
        <f t="shared" si="14"/>
        <v>0</v>
      </c>
      <c r="H265" t="s">
        <v>232</v>
      </c>
      <c r="I265" s="1" t="s">
        <v>172</v>
      </c>
      <c r="J265" s="1" t="s">
        <v>176</v>
      </c>
      <c r="K265">
        <v>100</v>
      </c>
      <c r="L265" t="s">
        <v>9</v>
      </c>
      <c r="M265" t="s">
        <v>9</v>
      </c>
      <c r="N265">
        <v>10</v>
      </c>
      <c r="O265" t="s">
        <v>20</v>
      </c>
      <c r="P265">
        <v>0</v>
      </c>
      <c r="Q265" t="s">
        <v>10</v>
      </c>
      <c r="R265">
        <v>0</v>
      </c>
    </row>
    <row r="266" spans="1:18" hidden="1" x14ac:dyDescent="0.25">
      <c r="A266" s="1">
        <f>SUMIFS('Franchise Wastage '!H:H,'Franchise Wastage '!B:B,Sheet1!H266,'Franchise Wastage '!C:C,Sheet1!I266,'Franchise Wastage '!D:D,Sheet1!J266,'Franchise Wastage '!E:E,Sheet1!K266)</f>
        <v>0</v>
      </c>
      <c r="B266" s="1">
        <f>SUMIFS('Franchise Wastage '!F:F,'Franchise Wastage '!B:B,Sheet1!H266,'Franchise Wastage '!C:C,Sheet1!I266,'Franchise Wastage '!D:D,Sheet1!J266,'Franchise Wastage '!E:E,Sheet1!K266)</f>
        <v>10</v>
      </c>
      <c r="D266" s="23">
        <f t="shared" si="12"/>
        <v>0</v>
      </c>
      <c r="E266" s="23">
        <f t="shared" si="13"/>
        <v>0</v>
      </c>
      <c r="F266" s="23">
        <f t="shared" si="14"/>
        <v>0</v>
      </c>
      <c r="H266" t="s">
        <v>232</v>
      </c>
      <c r="I266" s="1" t="s">
        <v>172</v>
      </c>
      <c r="J266" s="1" t="s">
        <v>177</v>
      </c>
      <c r="K266">
        <v>100</v>
      </c>
      <c r="L266" t="s">
        <v>9</v>
      </c>
      <c r="M266" t="s">
        <v>9</v>
      </c>
      <c r="N266">
        <v>10</v>
      </c>
      <c r="O266" t="s">
        <v>20</v>
      </c>
      <c r="P266">
        <v>0</v>
      </c>
      <c r="Q266" t="s">
        <v>10</v>
      </c>
      <c r="R266">
        <v>0</v>
      </c>
    </row>
    <row r="267" spans="1:18" hidden="1" x14ac:dyDescent="0.25">
      <c r="A267" s="1">
        <f>SUMIFS('Franchise Wastage '!H:H,'Franchise Wastage '!B:B,Sheet1!H267,'Franchise Wastage '!C:C,Sheet1!I267,'Franchise Wastage '!D:D,Sheet1!J267,'Franchise Wastage '!E:E,Sheet1!K267)</f>
        <v>0</v>
      </c>
      <c r="B267" s="1">
        <f>SUMIFS('Franchise Wastage '!F:F,'Franchise Wastage '!B:B,Sheet1!H267,'Franchise Wastage '!C:C,Sheet1!I267,'Franchise Wastage '!D:D,Sheet1!J267,'Franchise Wastage '!E:E,Sheet1!K267)</f>
        <v>10</v>
      </c>
      <c r="D267" s="23">
        <f t="shared" si="12"/>
        <v>0</v>
      </c>
      <c r="E267" s="23">
        <f t="shared" si="13"/>
        <v>0</v>
      </c>
      <c r="F267" s="23">
        <f t="shared" si="14"/>
        <v>0</v>
      </c>
      <c r="H267" t="s">
        <v>232</v>
      </c>
      <c r="I267" s="1" t="s">
        <v>172</v>
      </c>
      <c r="J267" s="1" t="s">
        <v>178</v>
      </c>
      <c r="K267">
        <v>100</v>
      </c>
      <c r="L267" t="s">
        <v>9</v>
      </c>
      <c r="M267" t="s">
        <v>9</v>
      </c>
      <c r="N267">
        <v>10</v>
      </c>
      <c r="O267" t="s">
        <v>20</v>
      </c>
      <c r="P267">
        <v>0</v>
      </c>
      <c r="Q267" t="s">
        <v>10</v>
      </c>
      <c r="R267">
        <v>0</v>
      </c>
    </row>
    <row r="268" spans="1:18" hidden="1" x14ac:dyDescent="0.25">
      <c r="A268" s="1">
        <f>SUMIFS('Franchise Wastage '!H:H,'Franchise Wastage '!B:B,Sheet1!H268,'Franchise Wastage '!C:C,Sheet1!I268,'Franchise Wastage '!D:D,Sheet1!J268,'Franchise Wastage '!E:E,Sheet1!K268)</f>
        <v>0</v>
      </c>
      <c r="B268" s="1">
        <f>SUMIFS('Franchise Wastage '!F:F,'Franchise Wastage '!B:B,Sheet1!H268,'Franchise Wastage '!C:C,Sheet1!I268,'Franchise Wastage '!D:D,Sheet1!J268,'Franchise Wastage '!E:E,Sheet1!K268)</f>
        <v>10</v>
      </c>
      <c r="D268" s="23">
        <f t="shared" si="12"/>
        <v>0</v>
      </c>
      <c r="E268" s="23">
        <f t="shared" si="13"/>
        <v>0</v>
      </c>
      <c r="F268" s="23">
        <f t="shared" si="14"/>
        <v>0</v>
      </c>
      <c r="H268" t="s">
        <v>232</v>
      </c>
      <c r="I268" s="1" t="s">
        <v>172</v>
      </c>
      <c r="J268" s="1" t="s">
        <v>179</v>
      </c>
      <c r="K268">
        <v>100</v>
      </c>
      <c r="L268" t="s">
        <v>9</v>
      </c>
      <c r="M268" t="s">
        <v>9</v>
      </c>
      <c r="N268">
        <v>10</v>
      </c>
      <c r="O268" t="s">
        <v>20</v>
      </c>
      <c r="P268">
        <v>0</v>
      </c>
      <c r="Q268" t="s">
        <v>10</v>
      </c>
      <c r="R268">
        <v>0</v>
      </c>
    </row>
    <row r="269" spans="1:18" hidden="1" x14ac:dyDescent="0.25">
      <c r="A269" s="1">
        <f>SUMIFS('Franchise Wastage '!H:H,'Franchise Wastage '!B:B,Sheet1!H269,'Franchise Wastage '!C:C,Sheet1!I269,'Franchise Wastage '!D:D,Sheet1!J269,'Franchise Wastage '!E:E,Sheet1!K269)</f>
        <v>0</v>
      </c>
      <c r="B269" s="1">
        <f>SUMIFS('Franchise Wastage '!F:F,'Franchise Wastage '!B:B,Sheet1!H269,'Franchise Wastage '!C:C,Sheet1!I269,'Franchise Wastage '!D:D,Sheet1!J269,'Franchise Wastage '!E:E,Sheet1!K269)</f>
        <v>10</v>
      </c>
      <c r="D269" s="23">
        <f t="shared" si="12"/>
        <v>0</v>
      </c>
      <c r="E269" s="23">
        <f t="shared" si="13"/>
        <v>0</v>
      </c>
      <c r="F269" s="23">
        <f t="shared" si="14"/>
        <v>0</v>
      </c>
      <c r="H269" t="s">
        <v>232</v>
      </c>
      <c r="I269" s="1" t="s">
        <v>172</v>
      </c>
      <c r="J269" s="1" t="s">
        <v>180</v>
      </c>
      <c r="K269">
        <v>100</v>
      </c>
      <c r="L269" t="s">
        <v>9</v>
      </c>
      <c r="M269" t="s">
        <v>9</v>
      </c>
      <c r="N269">
        <v>10</v>
      </c>
      <c r="O269" t="s">
        <v>20</v>
      </c>
      <c r="P269">
        <v>0</v>
      </c>
      <c r="Q269" t="s">
        <v>10</v>
      </c>
      <c r="R269">
        <v>0</v>
      </c>
    </row>
    <row r="270" spans="1:18" hidden="1" x14ac:dyDescent="0.25">
      <c r="A270" s="1">
        <f>SUMIFS('Franchise Wastage '!H:H,'Franchise Wastage '!B:B,Sheet1!H270,'Franchise Wastage '!C:C,Sheet1!I270,'Franchise Wastage '!D:D,Sheet1!J270,'Franchise Wastage '!E:E,Sheet1!K270)</f>
        <v>0</v>
      </c>
      <c r="B270" s="1">
        <f>SUMIFS('Franchise Wastage '!F:F,'Franchise Wastage '!B:B,Sheet1!H270,'Franchise Wastage '!C:C,Sheet1!I270,'Franchise Wastage '!D:D,Sheet1!J270,'Franchise Wastage '!E:E,Sheet1!K270)</f>
        <v>10</v>
      </c>
      <c r="D270" s="23">
        <f t="shared" si="12"/>
        <v>0</v>
      </c>
      <c r="E270" s="23">
        <f t="shared" si="13"/>
        <v>0</v>
      </c>
      <c r="F270" s="23">
        <f t="shared" si="14"/>
        <v>0</v>
      </c>
      <c r="H270" t="s">
        <v>232</v>
      </c>
      <c r="I270" s="1" t="s">
        <v>172</v>
      </c>
      <c r="J270" s="1" t="s">
        <v>181</v>
      </c>
      <c r="K270">
        <v>100</v>
      </c>
      <c r="L270" t="s">
        <v>9</v>
      </c>
      <c r="M270" t="s">
        <v>9</v>
      </c>
      <c r="N270">
        <v>10</v>
      </c>
      <c r="O270" t="s">
        <v>20</v>
      </c>
      <c r="P270">
        <v>0</v>
      </c>
      <c r="Q270" t="s">
        <v>10</v>
      </c>
      <c r="R270">
        <v>0</v>
      </c>
    </row>
    <row r="271" spans="1:18" hidden="1" x14ac:dyDescent="0.25">
      <c r="A271" s="1">
        <f>SUMIFS('Franchise Wastage '!H:H,'Franchise Wastage '!B:B,Sheet1!H271,'Franchise Wastage '!C:C,Sheet1!I271,'Franchise Wastage '!D:D,Sheet1!J271,'Franchise Wastage '!E:E,Sheet1!K271)</f>
        <v>0</v>
      </c>
      <c r="B271" s="1">
        <f>SUMIFS('Franchise Wastage '!F:F,'Franchise Wastage '!B:B,Sheet1!H271,'Franchise Wastage '!C:C,Sheet1!I271,'Franchise Wastage '!D:D,Sheet1!J271,'Franchise Wastage '!E:E,Sheet1!K271)</f>
        <v>10</v>
      </c>
      <c r="D271" s="23">
        <f t="shared" si="12"/>
        <v>0</v>
      </c>
      <c r="E271" s="23">
        <f t="shared" si="13"/>
        <v>0</v>
      </c>
      <c r="F271" s="23">
        <f t="shared" si="14"/>
        <v>0</v>
      </c>
      <c r="H271" t="s">
        <v>232</v>
      </c>
      <c r="I271" s="1" t="s">
        <v>172</v>
      </c>
      <c r="J271" s="1" t="s">
        <v>182</v>
      </c>
      <c r="K271">
        <v>100</v>
      </c>
      <c r="L271" t="s">
        <v>9</v>
      </c>
      <c r="M271" t="s">
        <v>9</v>
      </c>
      <c r="N271">
        <v>10</v>
      </c>
      <c r="O271" t="s">
        <v>20</v>
      </c>
      <c r="P271">
        <v>0</v>
      </c>
      <c r="Q271" t="s">
        <v>10</v>
      </c>
      <c r="R271">
        <v>0</v>
      </c>
    </row>
    <row r="272" spans="1:18" hidden="1" x14ac:dyDescent="0.25">
      <c r="A272" s="1">
        <f>SUMIFS('Franchise Wastage '!H:H,'Franchise Wastage '!B:B,Sheet1!H272,'Franchise Wastage '!C:C,Sheet1!I272,'Franchise Wastage '!D:D,Sheet1!J272,'Franchise Wastage '!E:E,Sheet1!K272)</f>
        <v>0</v>
      </c>
      <c r="B272" s="1">
        <f>SUMIFS('Franchise Wastage '!F:F,'Franchise Wastage '!B:B,Sheet1!H272,'Franchise Wastage '!C:C,Sheet1!I272,'Franchise Wastage '!D:D,Sheet1!J272,'Franchise Wastage '!E:E,Sheet1!K272)</f>
        <v>10</v>
      </c>
      <c r="D272" s="23">
        <f t="shared" si="12"/>
        <v>0</v>
      </c>
      <c r="E272" s="23">
        <f t="shared" si="13"/>
        <v>0</v>
      </c>
      <c r="F272" s="23">
        <f t="shared" si="14"/>
        <v>0</v>
      </c>
      <c r="H272" t="s">
        <v>232</v>
      </c>
      <c r="I272" s="1" t="s">
        <v>172</v>
      </c>
      <c r="J272" s="1" t="s">
        <v>183</v>
      </c>
      <c r="K272">
        <v>100</v>
      </c>
      <c r="L272" t="s">
        <v>9</v>
      </c>
      <c r="M272" t="s">
        <v>9</v>
      </c>
      <c r="N272">
        <v>10</v>
      </c>
      <c r="O272" t="s">
        <v>20</v>
      </c>
      <c r="P272">
        <v>0</v>
      </c>
      <c r="Q272" t="s">
        <v>10</v>
      </c>
      <c r="R272">
        <v>0</v>
      </c>
    </row>
    <row r="273" spans="1:18" hidden="1" x14ac:dyDescent="0.25">
      <c r="A273" s="1">
        <f>SUMIFS('Franchise Wastage '!H:H,'Franchise Wastage '!B:B,Sheet1!H273,'Franchise Wastage '!C:C,Sheet1!I273,'Franchise Wastage '!D:D,Sheet1!J273,'Franchise Wastage '!E:E,Sheet1!K273)</f>
        <v>0</v>
      </c>
      <c r="B273" s="1">
        <f>SUMIFS('Franchise Wastage '!F:F,'Franchise Wastage '!B:B,Sheet1!H273,'Franchise Wastage '!C:C,Sheet1!I273,'Franchise Wastage '!D:D,Sheet1!J273,'Franchise Wastage '!E:E,Sheet1!K273)</f>
        <v>10</v>
      </c>
      <c r="D273" s="23">
        <f t="shared" si="12"/>
        <v>0</v>
      </c>
      <c r="E273" s="23">
        <f t="shared" si="13"/>
        <v>0</v>
      </c>
      <c r="F273" s="23">
        <f t="shared" si="14"/>
        <v>0</v>
      </c>
      <c r="H273" t="s">
        <v>232</v>
      </c>
      <c r="I273" s="1" t="s">
        <v>172</v>
      </c>
      <c r="J273" s="1" t="s">
        <v>184</v>
      </c>
      <c r="K273">
        <v>100</v>
      </c>
      <c r="L273" t="s">
        <v>9</v>
      </c>
      <c r="M273" t="s">
        <v>9</v>
      </c>
      <c r="N273">
        <v>10</v>
      </c>
      <c r="O273" t="s">
        <v>20</v>
      </c>
      <c r="P273">
        <v>0</v>
      </c>
      <c r="Q273" t="s">
        <v>10</v>
      </c>
      <c r="R273">
        <v>0</v>
      </c>
    </row>
    <row r="274" spans="1:18" hidden="1" x14ac:dyDescent="0.25">
      <c r="A274" s="1">
        <f>SUMIFS('Franchise Wastage '!H:H,'Franchise Wastage '!B:B,Sheet1!H274,'Franchise Wastage '!C:C,Sheet1!I274,'Franchise Wastage '!D:D,Sheet1!J274,'Franchise Wastage '!E:E,Sheet1!K274)</f>
        <v>0</v>
      </c>
      <c r="B274" s="1">
        <f>SUMIFS('Franchise Wastage '!F:F,'Franchise Wastage '!B:B,Sheet1!H274,'Franchise Wastage '!C:C,Sheet1!I274,'Franchise Wastage '!D:D,Sheet1!J274,'Franchise Wastage '!E:E,Sheet1!K274)</f>
        <v>10</v>
      </c>
      <c r="D274" s="23">
        <f t="shared" si="12"/>
        <v>0</v>
      </c>
      <c r="E274" s="23">
        <f t="shared" si="13"/>
        <v>0</v>
      </c>
      <c r="F274" s="23">
        <f t="shared" si="14"/>
        <v>0</v>
      </c>
      <c r="H274" t="s">
        <v>232</v>
      </c>
      <c r="I274" s="1" t="s">
        <v>172</v>
      </c>
      <c r="J274" s="1" t="s">
        <v>185</v>
      </c>
      <c r="K274">
        <v>100</v>
      </c>
      <c r="L274" t="s">
        <v>9</v>
      </c>
      <c r="M274" t="s">
        <v>9</v>
      </c>
      <c r="N274">
        <v>10</v>
      </c>
      <c r="O274" t="s">
        <v>20</v>
      </c>
      <c r="P274">
        <v>0</v>
      </c>
      <c r="Q274" t="s">
        <v>10</v>
      </c>
      <c r="R274">
        <v>0</v>
      </c>
    </row>
    <row r="275" spans="1:18" hidden="1" x14ac:dyDescent="0.25">
      <c r="A275" s="1">
        <f>SUMIFS('Franchise Wastage '!H:H,'Franchise Wastage '!B:B,Sheet1!H275,'Franchise Wastage '!C:C,Sheet1!I275,'Franchise Wastage '!D:D,Sheet1!J275,'Franchise Wastage '!E:E,Sheet1!K275)</f>
        <v>0</v>
      </c>
      <c r="B275" s="1">
        <f>SUMIFS('Franchise Wastage '!F:F,'Franchise Wastage '!B:B,Sheet1!H275,'Franchise Wastage '!C:C,Sheet1!I275,'Franchise Wastage '!D:D,Sheet1!J275,'Franchise Wastage '!E:E,Sheet1!K275)</f>
        <v>10</v>
      </c>
      <c r="D275" s="23">
        <f t="shared" si="12"/>
        <v>0</v>
      </c>
      <c r="E275" s="23">
        <f t="shared" si="13"/>
        <v>0</v>
      </c>
      <c r="F275" s="23">
        <f t="shared" si="14"/>
        <v>0</v>
      </c>
      <c r="H275" t="s">
        <v>232</v>
      </c>
      <c r="I275" s="1" t="s">
        <v>172</v>
      </c>
      <c r="J275" s="1" t="s">
        <v>186</v>
      </c>
      <c r="K275">
        <v>100</v>
      </c>
      <c r="L275" t="s">
        <v>9</v>
      </c>
      <c r="M275" t="s">
        <v>9</v>
      </c>
      <c r="N275">
        <v>10</v>
      </c>
      <c r="O275" t="s">
        <v>20</v>
      </c>
      <c r="P275">
        <v>0</v>
      </c>
      <c r="Q275" t="s">
        <v>10</v>
      </c>
      <c r="R275">
        <v>0</v>
      </c>
    </row>
    <row r="276" spans="1:18" x14ac:dyDescent="0.25">
      <c r="A276" s="1">
        <f>SUMIFS('Franchise Wastage '!H:H,'Franchise Wastage '!B:B,Sheet1!H276,'Franchise Wastage '!C:C,Sheet1!I276,'Franchise Wastage '!D:D,Sheet1!J276,'Franchise Wastage '!E:E,Sheet1!K276)</f>
        <v>0</v>
      </c>
      <c r="B276" s="1">
        <f>SUMIFS('Franchise Wastage '!F:F,'Franchise Wastage '!B:B,Sheet1!H276,'Franchise Wastage '!C:C,Sheet1!I276,'Franchise Wastage '!D:D,Sheet1!J276,'Franchise Wastage '!E:E,Sheet1!K276)</f>
        <v>0</v>
      </c>
      <c r="D276" s="23">
        <f t="shared" si="12"/>
        <v>0</v>
      </c>
      <c r="E276" s="23">
        <f t="shared" si="13"/>
        <v>10</v>
      </c>
      <c r="F276" s="23">
        <f t="shared" si="14"/>
        <v>10</v>
      </c>
      <c r="H276" s="24" t="s">
        <v>232</v>
      </c>
      <c r="I276" s="1" t="s">
        <v>172</v>
      </c>
      <c r="J276" s="1" t="s">
        <v>187</v>
      </c>
      <c r="K276">
        <v>100</v>
      </c>
      <c r="L276" t="s">
        <v>9</v>
      </c>
      <c r="M276" t="s">
        <v>9</v>
      </c>
      <c r="N276">
        <v>10</v>
      </c>
      <c r="O276" t="s">
        <v>20</v>
      </c>
      <c r="P276">
        <v>0</v>
      </c>
      <c r="Q276" t="s">
        <v>10</v>
      </c>
      <c r="R276">
        <v>0</v>
      </c>
    </row>
    <row r="277" spans="1:18" hidden="1" x14ac:dyDescent="0.25">
      <c r="A277" s="1">
        <f>SUMIFS('Franchise Wastage '!H:H,'Franchise Wastage '!B:B,Sheet1!H277,'Franchise Wastage '!C:C,Sheet1!I277,'Franchise Wastage '!D:D,Sheet1!J277,'Franchise Wastage '!E:E,Sheet1!K277)</f>
        <v>0</v>
      </c>
      <c r="B277" s="1">
        <f>SUMIFS('Franchise Wastage '!F:F,'Franchise Wastage '!B:B,Sheet1!H277,'Franchise Wastage '!C:C,Sheet1!I277,'Franchise Wastage '!D:D,Sheet1!J277,'Franchise Wastage '!E:E,Sheet1!K277)</f>
        <v>10</v>
      </c>
      <c r="D277" s="23">
        <f t="shared" si="12"/>
        <v>0</v>
      </c>
      <c r="E277" s="23">
        <f t="shared" si="13"/>
        <v>0</v>
      </c>
      <c r="F277" s="23">
        <f t="shared" si="14"/>
        <v>0</v>
      </c>
      <c r="H277" t="s">
        <v>232</v>
      </c>
      <c r="I277" s="1" t="s">
        <v>172</v>
      </c>
      <c r="J277" s="1" t="s">
        <v>90</v>
      </c>
      <c r="K277">
        <v>100</v>
      </c>
      <c r="L277" t="s">
        <v>9</v>
      </c>
      <c r="M277" t="s">
        <v>9</v>
      </c>
      <c r="N277">
        <v>10</v>
      </c>
      <c r="O277" t="s">
        <v>20</v>
      </c>
      <c r="P277">
        <v>0</v>
      </c>
      <c r="Q277" t="s">
        <v>10</v>
      </c>
      <c r="R277">
        <v>0</v>
      </c>
    </row>
    <row r="278" spans="1:18" hidden="1" x14ac:dyDescent="0.25">
      <c r="A278" s="1">
        <f>SUMIFS('Franchise Wastage '!H:H,'Franchise Wastage '!B:B,Sheet1!H278,'Franchise Wastage '!C:C,Sheet1!I278,'Franchise Wastage '!D:D,Sheet1!J278,'Franchise Wastage '!E:E,Sheet1!K278)</f>
        <v>0</v>
      </c>
      <c r="B278" s="1">
        <f>SUMIFS('Franchise Wastage '!F:F,'Franchise Wastage '!B:B,Sheet1!H278,'Franchise Wastage '!C:C,Sheet1!I278,'Franchise Wastage '!D:D,Sheet1!J278,'Franchise Wastage '!E:E,Sheet1!K278)</f>
        <v>10</v>
      </c>
      <c r="D278" s="23">
        <f t="shared" si="12"/>
        <v>0</v>
      </c>
      <c r="E278" s="23">
        <f t="shared" si="13"/>
        <v>0</v>
      </c>
      <c r="F278" s="23">
        <f t="shared" si="14"/>
        <v>0</v>
      </c>
      <c r="H278" t="s">
        <v>232</v>
      </c>
      <c r="I278" s="1" t="s">
        <v>172</v>
      </c>
      <c r="J278" s="1" t="s">
        <v>188</v>
      </c>
      <c r="K278">
        <v>100</v>
      </c>
      <c r="L278" t="s">
        <v>9</v>
      </c>
      <c r="M278" t="s">
        <v>9</v>
      </c>
      <c r="N278">
        <v>10</v>
      </c>
      <c r="O278" t="s">
        <v>20</v>
      </c>
      <c r="P278">
        <v>0</v>
      </c>
      <c r="Q278" t="s">
        <v>10</v>
      </c>
      <c r="R278">
        <v>0</v>
      </c>
    </row>
    <row r="279" spans="1:18" hidden="1" x14ac:dyDescent="0.25">
      <c r="A279" s="1">
        <f>SUMIFS('Franchise Wastage '!H:H,'Franchise Wastage '!B:B,Sheet1!H279,'Franchise Wastage '!C:C,Sheet1!I279,'Franchise Wastage '!D:D,Sheet1!J279,'Franchise Wastage '!E:E,Sheet1!K279)</f>
        <v>0</v>
      </c>
      <c r="B279" s="1">
        <f>SUMIFS('Franchise Wastage '!F:F,'Franchise Wastage '!B:B,Sheet1!H279,'Franchise Wastage '!C:C,Sheet1!I279,'Franchise Wastage '!D:D,Sheet1!J279,'Franchise Wastage '!E:E,Sheet1!K279)</f>
        <v>10</v>
      </c>
      <c r="D279" s="23">
        <f t="shared" si="12"/>
        <v>0</v>
      </c>
      <c r="E279" s="23">
        <f t="shared" si="13"/>
        <v>0</v>
      </c>
      <c r="F279" s="23">
        <f t="shared" si="14"/>
        <v>0</v>
      </c>
      <c r="H279" t="s">
        <v>232</v>
      </c>
      <c r="I279" s="1" t="s">
        <v>172</v>
      </c>
      <c r="J279" s="1" t="s">
        <v>189</v>
      </c>
      <c r="K279">
        <v>100</v>
      </c>
      <c r="L279" t="s">
        <v>9</v>
      </c>
      <c r="M279" t="s">
        <v>9</v>
      </c>
      <c r="N279">
        <v>10</v>
      </c>
      <c r="O279" t="s">
        <v>20</v>
      </c>
      <c r="P279">
        <v>0</v>
      </c>
      <c r="Q279" t="s">
        <v>10</v>
      </c>
      <c r="R279">
        <v>0</v>
      </c>
    </row>
    <row r="280" spans="1:18" x14ac:dyDescent="0.25">
      <c r="A280" s="1">
        <f>SUMIFS('Franchise Wastage '!H:H,'Franchise Wastage '!B:B,Sheet1!H280,'Franchise Wastage '!C:C,Sheet1!I280,'Franchise Wastage '!D:D,Sheet1!J280,'Franchise Wastage '!E:E,Sheet1!K280)</f>
        <v>0</v>
      </c>
      <c r="B280" s="1">
        <f>SUMIFS('Franchise Wastage '!F:F,'Franchise Wastage '!B:B,Sheet1!H280,'Franchise Wastage '!C:C,Sheet1!I280,'Franchise Wastage '!D:D,Sheet1!J280,'Franchise Wastage '!E:E,Sheet1!K280)</f>
        <v>0</v>
      </c>
      <c r="D280" s="23">
        <f t="shared" si="12"/>
        <v>0</v>
      </c>
      <c r="E280" s="23">
        <f t="shared" si="13"/>
        <v>10</v>
      </c>
      <c r="F280" s="23">
        <f t="shared" si="14"/>
        <v>10</v>
      </c>
      <c r="H280" s="24" t="s">
        <v>232</v>
      </c>
      <c r="I280" s="1" t="s">
        <v>172</v>
      </c>
      <c r="J280" s="1" t="s">
        <v>190</v>
      </c>
      <c r="K280">
        <v>100</v>
      </c>
      <c r="L280" t="s">
        <v>9</v>
      </c>
      <c r="M280" t="s">
        <v>9</v>
      </c>
      <c r="N280">
        <v>10</v>
      </c>
      <c r="O280" t="s">
        <v>20</v>
      </c>
      <c r="P280">
        <v>0</v>
      </c>
      <c r="Q280" t="s">
        <v>10</v>
      </c>
      <c r="R280">
        <v>0</v>
      </c>
    </row>
    <row r="281" spans="1:18" hidden="1" x14ac:dyDescent="0.25">
      <c r="A281" s="1">
        <f>SUMIFS('Franchise Wastage '!H:H,'Franchise Wastage '!B:B,Sheet1!H281,'Franchise Wastage '!C:C,Sheet1!I281,'Franchise Wastage '!D:D,Sheet1!J281,'Franchise Wastage '!E:E,Sheet1!K281)</f>
        <v>0</v>
      </c>
      <c r="B281" s="1">
        <f>SUMIFS('Franchise Wastage '!F:F,'Franchise Wastage '!B:B,Sheet1!H281,'Franchise Wastage '!C:C,Sheet1!I281,'Franchise Wastage '!D:D,Sheet1!J281,'Franchise Wastage '!E:E,Sheet1!K281)</f>
        <v>10</v>
      </c>
      <c r="D281" s="23">
        <f t="shared" si="12"/>
        <v>0</v>
      </c>
      <c r="E281" s="23">
        <f t="shared" si="13"/>
        <v>0</v>
      </c>
      <c r="F281" s="23">
        <f t="shared" si="14"/>
        <v>0</v>
      </c>
      <c r="H281" t="s">
        <v>232</v>
      </c>
      <c r="I281" s="1" t="s">
        <v>172</v>
      </c>
      <c r="J281" s="1" t="s">
        <v>191</v>
      </c>
      <c r="K281">
        <v>100</v>
      </c>
      <c r="L281" t="s">
        <v>9</v>
      </c>
      <c r="M281" t="s">
        <v>9</v>
      </c>
      <c r="N281">
        <v>10</v>
      </c>
      <c r="O281" t="s">
        <v>20</v>
      </c>
      <c r="P281">
        <v>0</v>
      </c>
      <c r="Q281" t="s">
        <v>10</v>
      </c>
      <c r="R281">
        <v>0</v>
      </c>
    </row>
    <row r="282" spans="1:18" hidden="1" x14ac:dyDescent="0.25">
      <c r="A282" s="1">
        <f>SUMIFS('Franchise Wastage '!H:H,'Franchise Wastage '!B:B,Sheet1!H282,'Franchise Wastage '!C:C,Sheet1!I282,'Franchise Wastage '!D:D,Sheet1!J282,'Franchise Wastage '!E:E,Sheet1!K282)</f>
        <v>0</v>
      </c>
      <c r="B282" s="1">
        <f>SUMIFS('Franchise Wastage '!F:F,'Franchise Wastage '!B:B,Sheet1!H282,'Franchise Wastage '!C:C,Sheet1!I282,'Franchise Wastage '!D:D,Sheet1!J282,'Franchise Wastage '!E:E,Sheet1!K282)</f>
        <v>10</v>
      </c>
      <c r="D282" s="23">
        <f t="shared" si="12"/>
        <v>0</v>
      </c>
      <c r="E282" s="23">
        <f t="shared" si="13"/>
        <v>0</v>
      </c>
      <c r="F282" s="23">
        <f t="shared" si="14"/>
        <v>0</v>
      </c>
      <c r="H282" t="s">
        <v>232</v>
      </c>
      <c r="I282" s="1" t="s">
        <v>172</v>
      </c>
      <c r="J282" s="1" t="s">
        <v>192</v>
      </c>
      <c r="K282">
        <v>100</v>
      </c>
      <c r="L282" t="s">
        <v>9</v>
      </c>
      <c r="M282" t="s">
        <v>9</v>
      </c>
      <c r="N282">
        <v>10</v>
      </c>
      <c r="O282" t="s">
        <v>20</v>
      </c>
      <c r="P282">
        <v>0</v>
      </c>
      <c r="Q282" t="s">
        <v>10</v>
      </c>
      <c r="R282">
        <v>0</v>
      </c>
    </row>
    <row r="283" spans="1:18" hidden="1" x14ac:dyDescent="0.25">
      <c r="A283" s="1">
        <f>SUMIFS('Franchise Wastage '!H:H,'Franchise Wastage '!B:B,Sheet1!H283,'Franchise Wastage '!C:C,Sheet1!I283,'Franchise Wastage '!D:D,Sheet1!J283,'Franchise Wastage '!E:E,Sheet1!K283)</f>
        <v>0</v>
      </c>
      <c r="B283" s="1">
        <f>SUMIFS('Franchise Wastage '!F:F,'Franchise Wastage '!B:B,Sheet1!H283,'Franchise Wastage '!C:C,Sheet1!I283,'Franchise Wastage '!D:D,Sheet1!J283,'Franchise Wastage '!E:E,Sheet1!K283)</f>
        <v>10</v>
      </c>
      <c r="D283" s="23">
        <f t="shared" si="12"/>
        <v>0</v>
      </c>
      <c r="E283" s="23">
        <f t="shared" si="13"/>
        <v>0</v>
      </c>
      <c r="F283" s="23">
        <f t="shared" si="14"/>
        <v>0</v>
      </c>
      <c r="H283" t="s">
        <v>232</v>
      </c>
      <c r="I283" s="1" t="s">
        <v>172</v>
      </c>
      <c r="J283" s="1" t="s">
        <v>193</v>
      </c>
      <c r="K283">
        <v>100</v>
      </c>
      <c r="L283" t="s">
        <v>9</v>
      </c>
      <c r="M283" t="s">
        <v>9</v>
      </c>
      <c r="N283">
        <v>10</v>
      </c>
      <c r="O283" t="s">
        <v>20</v>
      </c>
      <c r="P283">
        <v>0</v>
      </c>
      <c r="Q283" t="s">
        <v>10</v>
      </c>
      <c r="R283">
        <v>0</v>
      </c>
    </row>
    <row r="284" spans="1:18" hidden="1" x14ac:dyDescent="0.25">
      <c r="A284" s="1">
        <f>SUMIFS('Franchise Wastage '!H:H,'Franchise Wastage '!B:B,Sheet1!H284,'Franchise Wastage '!C:C,Sheet1!I284,'Franchise Wastage '!D:D,Sheet1!J284,'Franchise Wastage '!E:E,Sheet1!K284)</f>
        <v>0</v>
      </c>
      <c r="B284" s="1">
        <f>SUMIFS('Franchise Wastage '!F:F,'Franchise Wastage '!B:B,Sheet1!H284,'Franchise Wastage '!C:C,Sheet1!I284,'Franchise Wastage '!D:D,Sheet1!J284,'Franchise Wastage '!E:E,Sheet1!K284)</f>
        <v>10</v>
      </c>
      <c r="D284" s="23">
        <f t="shared" si="12"/>
        <v>0</v>
      </c>
      <c r="E284" s="23">
        <f t="shared" si="13"/>
        <v>0</v>
      </c>
      <c r="F284" s="23">
        <f t="shared" si="14"/>
        <v>0</v>
      </c>
      <c r="H284" t="s">
        <v>232</v>
      </c>
      <c r="I284" s="1" t="s">
        <v>172</v>
      </c>
      <c r="J284" s="1" t="s">
        <v>194</v>
      </c>
      <c r="K284">
        <v>100</v>
      </c>
      <c r="L284" t="s">
        <v>9</v>
      </c>
      <c r="M284" t="s">
        <v>9</v>
      </c>
      <c r="N284">
        <v>10</v>
      </c>
      <c r="O284" t="s">
        <v>20</v>
      </c>
      <c r="P284">
        <v>0</v>
      </c>
      <c r="Q284" t="s">
        <v>10</v>
      </c>
      <c r="R284">
        <v>0</v>
      </c>
    </row>
    <row r="285" spans="1:18" hidden="1" x14ac:dyDescent="0.25">
      <c r="A285" s="1">
        <f>SUMIFS('Franchise Wastage '!H:H,'Franchise Wastage '!B:B,Sheet1!H285,'Franchise Wastage '!C:C,Sheet1!I285,'Franchise Wastage '!D:D,Sheet1!J285,'Franchise Wastage '!E:E,Sheet1!K285)</f>
        <v>0</v>
      </c>
      <c r="B285" s="1">
        <f>SUMIFS('Franchise Wastage '!F:F,'Franchise Wastage '!B:B,Sheet1!H285,'Franchise Wastage '!C:C,Sheet1!I285,'Franchise Wastage '!D:D,Sheet1!J285,'Franchise Wastage '!E:E,Sheet1!K285)</f>
        <v>10</v>
      </c>
      <c r="D285" s="23">
        <f t="shared" si="12"/>
        <v>0</v>
      </c>
      <c r="E285" s="23">
        <f t="shared" si="13"/>
        <v>0</v>
      </c>
      <c r="F285" s="23">
        <f t="shared" si="14"/>
        <v>0</v>
      </c>
      <c r="H285" t="s">
        <v>232</v>
      </c>
      <c r="I285" s="1" t="s">
        <v>172</v>
      </c>
      <c r="J285" s="1" t="s">
        <v>195</v>
      </c>
      <c r="K285">
        <v>100</v>
      </c>
      <c r="L285" t="s">
        <v>9</v>
      </c>
      <c r="M285" t="s">
        <v>9</v>
      </c>
      <c r="N285">
        <v>10</v>
      </c>
      <c r="O285" t="s">
        <v>20</v>
      </c>
      <c r="P285">
        <v>0</v>
      </c>
      <c r="Q285" t="s">
        <v>10</v>
      </c>
      <c r="R285">
        <v>0</v>
      </c>
    </row>
    <row r="286" spans="1:18" hidden="1" x14ac:dyDescent="0.25">
      <c r="A286" s="1">
        <f>SUMIFS('Franchise Wastage '!H:H,'Franchise Wastage '!B:B,Sheet1!H286,'Franchise Wastage '!C:C,Sheet1!I286,'Franchise Wastage '!D:D,Sheet1!J286,'Franchise Wastage '!E:E,Sheet1!K286)</f>
        <v>0</v>
      </c>
      <c r="B286" s="1">
        <f>SUMIFS('Franchise Wastage '!F:F,'Franchise Wastage '!B:B,Sheet1!H286,'Franchise Wastage '!C:C,Sheet1!I286,'Franchise Wastage '!D:D,Sheet1!J286,'Franchise Wastage '!E:E,Sheet1!K286)</f>
        <v>10</v>
      </c>
      <c r="D286" s="23">
        <f t="shared" si="12"/>
        <v>0</v>
      </c>
      <c r="E286" s="23">
        <f t="shared" si="13"/>
        <v>0</v>
      </c>
      <c r="F286" s="23">
        <f t="shared" si="14"/>
        <v>0</v>
      </c>
      <c r="H286" t="s">
        <v>232</v>
      </c>
      <c r="I286" s="1" t="s">
        <v>172</v>
      </c>
      <c r="J286" s="1" t="s">
        <v>196</v>
      </c>
      <c r="K286">
        <v>100</v>
      </c>
      <c r="L286" t="s">
        <v>9</v>
      </c>
      <c r="M286" t="s">
        <v>9</v>
      </c>
      <c r="N286">
        <v>10</v>
      </c>
      <c r="O286" t="s">
        <v>20</v>
      </c>
      <c r="P286">
        <v>0</v>
      </c>
      <c r="Q286" t="s">
        <v>10</v>
      </c>
      <c r="R286">
        <v>0</v>
      </c>
    </row>
    <row r="287" spans="1:18" hidden="1" x14ac:dyDescent="0.25">
      <c r="A287" s="1">
        <f>SUMIFS('Franchise Wastage '!H:H,'Franchise Wastage '!B:B,Sheet1!H287,'Franchise Wastage '!C:C,Sheet1!I287,'Franchise Wastage '!D:D,Sheet1!J287,'Franchise Wastage '!E:E,Sheet1!K287)</f>
        <v>0</v>
      </c>
      <c r="B287" s="1">
        <f>SUMIFS('Franchise Wastage '!F:F,'Franchise Wastage '!B:B,Sheet1!H287,'Franchise Wastage '!C:C,Sheet1!I287,'Franchise Wastage '!D:D,Sheet1!J287,'Franchise Wastage '!E:E,Sheet1!K287)</f>
        <v>10</v>
      </c>
      <c r="D287" s="23">
        <f t="shared" si="12"/>
        <v>0</v>
      </c>
      <c r="E287" s="23">
        <f t="shared" si="13"/>
        <v>0</v>
      </c>
      <c r="F287" s="23">
        <f t="shared" si="14"/>
        <v>0</v>
      </c>
      <c r="H287" t="s">
        <v>232</v>
      </c>
      <c r="I287" s="1" t="s">
        <v>172</v>
      </c>
      <c r="J287" s="1" t="s">
        <v>197</v>
      </c>
      <c r="K287">
        <v>100</v>
      </c>
      <c r="L287" t="s">
        <v>9</v>
      </c>
      <c r="M287" t="s">
        <v>9</v>
      </c>
      <c r="N287">
        <v>10</v>
      </c>
      <c r="O287" t="s">
        <v>20</v>
      </c>
      <c r="P287">
        <v>0</v>
      </c>
      <c r="Q287" t="s">
        <v>10</v>
      </c>
      <c r="R287">
        <v>0</v>
      </c>
    </row>
    <row r="288" spans="1:18" hidden="1" x14ac:dyDescent="0.25">
      <c r="A288" s="1">
        <f>SUMIFS('Franchise Wastage '!H:H,'Franchise Wastage '!B:B,Sheet1!H288,'Franchise Wastage '!C:C,Sheet1!I288,'Franchise Wastage '!D:D,Sheet1!J288,'Franchise Wastage '!E:E,Sheet1!K288)</f>
        <v>0</v>
      </c>
      <c r="B288" s="1">
        <f>SUMIFS('Franchise Wastage '!F:F,'Franchise Wastage '!B:B,Sheet1!H288,'Franchise Wastage '!C:C,Sheet1!I288,'Franchise Wastage '!D:D,Sheet1!J288,'Franchise Wastage '!E:E,Sheet1!K288)</f>
        <v>10</v>
      </c>
      <c r="D288" s="23">
        <f t="shared" si="12"/>
        <v>0</v>
      </c>
      <c r="E288" s="23">
        <f t="shared" si="13"/>
        <v>0</v>
      </c>
      <c r="F288" s="23">
        <f t="shared" si="14"/>
        <v>0</v>
      </c>
      <c r="H288" t="s">
        <v>232</v>
      </c>
      <c r="I288" s="1" t="s">
        <v>172</v>
      </c>
      <c r="J288" s="1" t="s">
        <v>198</v>
      </c>
      <c r="K288">
        <v>100</v>
      </c>
      <c r="L288" t="s">
        <v>9</v>
      </c>
      <c r="M288" t="s">
        <v>9</v>
      </c>
      <c r="N288">
        <v>10</v>
      </c>
      <c r="O288" t="s">
        <v>20</v>
      </c>
      <c r="P288">
        <v>0</v>
      </c>
      <c r="Q288" t="s">
        <v>10</v>
      </c>
      <c r="R288">
        <v>0</v>
      </c>
    </row>
    <row r="289" spans="1:18" hidden="1" x14ac:dyDescent="0.25">
      <c r="A289" s="1">
        <f>SUMIFS('Franchise Wastage '!H:H,'Franchise Wastage '!B:B,Sheet1!H289,'Franchise Wastage '!C:C,Sheet1!I289,'Franchise Wastage '!D:D,Sheet1!J289,'Franchise Wastage '!E:E,Sheet1!K289)</f>
        <v>0</v>
      </c>
      <c r="B289" s="1">
        <f>SUMIFS('Franchise Wastage '!F:F,'Franchise Wastage '!B:B,Sheet1!H289,'Franchise Wastage '!C:C,Sheet1!I289,'Franchise Wastage '!D:D,Sheet1!J289,'Franchise Wastage '!E:E,Sheet1!K289)</f>
        <v>10</v>
      </c>
      <c r="D289" s="23">
        <f t="shared" si="12"/>
        <v>0</v>
      </c>
      <c r="E289" s="23">
        <f t="shared" si="13"/>
        <v>0</v>
      </c>
      <c r="F289" s="23">
        <f t="shared" si="14"/>
        <v>0</v>
      </c>
      <c r="H289" t="s">
        <v>232</v>
      </c>
      <c r="I289" s="1" t="s">
        <v>172</v>
      </c>
      <c r="J289" s="1" t="s">
        <v>199</v>
      </c>
      <c r="K289">
        <v>100</v>
      </c>
      <c r="L289" t="s">
        <v>9</v>
      </c>
      <c r="M289" t="s">
        <v>9</v>
      </c>
      <c r="N289">
        <v>10</v>
      </c>
      <c r="O289" t="s">
        <v>20</v>
      </c>
      <c r="P289">
        <v>0</v>
      </c>
      <c r="Q289" t="s">
        <v>10</v>
      </c>
      <c r="R289">
        <v>0</v>
      </c>
    </row>
    <row r="290" spans="1:18" hidden="1" x14ac:dyDescent="0.25">
      <c r="A290" s="1">
        <f>SUMIFS('Franchise Wastage '!H:H,'Franchise Wastage '!B:B,Sheet1!H290,'Franchise Wastage '!C:C,Sheet1!I290,'Franchise Wastage '!D:D,Sheet1!J290,'Franchise Wastage '!E:E,Sheet1!K290)</f>
        <v>0</v>
      </c>
      <c r="B290" s="1">
        <f>SUMIFS('Franchise Wastage '!F:F,'Franchise Wastage '!B:B,Sheet1!H290,'Franchise Wastage '!C:C,Sheet1!I290,'Franchise Wastage '!D:D,Sheet1!J290,'Franchise Wastage '!E:E,Sheet1!K290)</f>
        <v>10</v>
      </c>
      <c r="D290" s="23">
        <f t="shared" si="12"/>
        <v>0</v>
      </c>
      <c r="E290" s="23">
        <f t="shared" si="13"/>
        <v>0</v>
      </c>
      <c r="F290" s="23">
        <f t="shared" si="14"/>
        <v>0</v>
      </c>
      <c r="H290" t="s">
        <v>232</v>
      </c>
      <c r="I290" s="1" t="s">
        <v>172</v>
      </c>
      <c r="J290" s="1" t="s">
        <v>200</v>
      </c>
      <c r="K290">
        <v>100</v>
      </c>
      <c r="L290" t="s">
        <v>9</v>
      </c>
      <c r="M290" t="s">
        <v>9</v>
      </c>
      <c r="N290">
        <v>10</v>
      </c>
      <c r="O290" t="s">
        <v>20</v>
      </c>
      <c r="P290">
        <v>0</v>
      </c>
      <c r="Q290" t="s">
        <v>10</v>
      </c>
      <c r="R290">
        <v>0</v>
      </c>
    </row>
    <row r="291" spans="1:18" hidden="1" x14ac:dyDescent="0.25">
      <c r="A291" s="1">
        <f>SUMIFS('Franchise Wastage '!H:H,'Franchise Wastage '!B:B,Sheet1!H291,'Franchise Wastage '!C:C,Sheet1!I291,'Franchise Wastage '!D:D,Sheet1!J291,'Franchise Wastage '!E:E,Sheet1!K291)</f>
        <v>0</v>
      </c>
      <c r="B291" s="1">
        <f>SUMIFS('Franchise Wastage '!F:F,'Franchise Wastage '!B:B,Sheet1!H291,'Franchise Wastage '!C:C,Sheet1!I291,'Franchise Wastage '!D:D,Sheet1!J291,'Franchise Wastage '!E:E,Sheet1!K291)</f>
        <v>10</v>
      </c>
      <c r="D291" s="23">
        <f t="shared" si="12"/>
        <v>0</v>
      </c>
      <c r="E291" s="23">
        <f t="shared" si="13"/>
        <v>0</v>
      </c>
      <c r="F291" s="23">
        <f t="shared" si="14"/>
        <v>0</v>
      </c>
      <c r="H291" t="s">
        <v>232</v>
      </c>
      <c r="I291" s="1" t="s">
        <v>172</v>
      </c>
      <c r="J291" s="1" t="s">
        <v>201</v>
      </c>
      <c r="K291">
        <v>100</v>
      </c>
      <c r="L291" t="s">
        <v>9</v>
      </c>
      <c r="M291" t="s">
        <v>9</v>
      </c>
      <c r="N291">
        <v>10</v>
      </c>
      <c r="O291" t="s">
        <v>20</v>
      </c>
      <c r="P291">
        <v>0</v>
      </c>
      <c r="Q291" t="s">
        <v>10</v>
      </c>
      <c r="R291">
        <v>0</v>
      </c>
    </row>
    <row r="292" spans="1:18" hidden="1" x14ac:dyDescent="0.25">
      <c r="A292" s="1">
        <f>SUMIFS('Franchise Wastage '!H:H,'Franchise Wastage '!B:B,Sheet1!H292,'Franchise Wastage '!C:C,Sheet1!I292,'Franchise Wastage '!D:D,Sheet1!J292,'Franchise Wastage '!E:E,Sheet1!K292)</f>
        <v>0</v>
      </c>
      <c r="B292" s="1">
        <f>SUMIFS('Franchise Wastage '!F:F,'Franchise Wastage '!B:B,Sheet1!H292,'Franchise Wastage '!C:C,Sheet1!I292,'Franchise Wastage '!D:D,Sheet1!J292,'Franchise Wastage '!E:E,Sheet1!K292)</f>
        <v>10</v>
      </c>
      <c r="D292" s="23">
        <f t="shared" si="12"/>
        <v>0</v>
      </c>
      <c r="E292" s="23">
        <f t="shared" si="13"/>
        <v>0</v>
      </c>
      <c r="F292" s="23">
        <f t="shared" si="14"/>
        <v>0</v>
      </c>
      <c r="H292" t="s">
        <v>232</v>
      </c>
      <c r="I292" s="1" t="s">
        <v>172</v>
      </c>
      <c r="J292" s="1" t="s">
        <v>202</v>
      </c>
      <c r="K292">
        <v>100</v>
      </c>
      <c r="L292" t="s">
        <v>9</v>
      </c>
      <c r="M292" t="s">
        <v>9</v>
      </c>
      <c r="N292">
        <v>10</v>
      </c>
      <c r="O292" t="s">
        <v>20</v>
      </c>
      <c r="P292">
        <v>0</v>
      </c>
      <c r="Q292" t="s">
        <v>10</v>
      </c>
      <c r="R292">
        <v>0</v>
      </c>
    </row>
    <row r="293" spans="1:18" hidden="1" x14ac:dyDescent="0.25">
      <c r="A293" s="1">
        <f>SUMIFS('Franchise Wastage '!H:H,'Franchise Wastage '!B:B,Sheet1!H293,'Franchise Wastage '!C:C,Sheet1!I293,'Franchise Wastage '!D:D,Sheet1!J293,'Franchise Wastage '!E:E,Sheet1!K293)</f>
        <v>0</v>
      </c>
      <c r="B293" s="1">
        <f>SUMIFS('Franchise Wastage '!F:F,'Franchise Wastage '!B:B,Sheet1!H293,'Franchise Wastage '!C:C,Sheet1!I293,'Franchise Wastage '!D:D,Sheet1!J293,'Franchise Wastage '!E:E,Sheet1!K293)</f>
        <v>10</v>
      </c>
      <c r="D293" s="23">
        <f t="shared" si="12"/>
        <v>0</v>
      </c>
      <c r="E293" s="23">
        <f t="shared" si="13"/>
        <v>0</v>
      </c>
      <c r="F293" s="23">
        <f t="shared" si="14"/>
        <v>0</v>
      </c>
      <c r="H293" t="s">
        <v>232</v>
      </c>
      <c r="I293" s="1" t="s">
        <v>172</v>
      </c>
      <c r="J293" s="1" t="s">
        <v>203</v>
      </c>
      <c r="K293">
        <v>100</v>
      </c>
      <c r="L293" t="s">
        <v>9</v>
      </c>
      <c r="M293" t="s">
        <v>9</v>
      </c>
      <c r="N293">
        <v>10</v>
      </c>
      <c r="O293" t="s">
        <v>20</v>
      </c>
      <c r="P293">
        <v>0</v>
      </c>
      <c r="Q293" t="s">
        <v>10</v>
      </c>
      <c r="R293">
        <v>0</v>
      </c>
    </row>
    <row r="294" spans="1:18" x14ac:dyDescent="0.25">
      <c r="A294" s="1">
        <f>SUMIFS('Franchise Wastage '!H:H,'Franchise Wastage '!B:B,Sheet1!H294,'Franchise Wastage '!C:C,Sheet1!I294,'Franchise Wastage '!D:D,Sheet1!J294,'Franchise Wastage '!E:E,Sheet1!K294)</f>
        <v>0</v>
      </c>
      <c r="B294" s="1">
        <f>SUMIFS('Franchise Wastage '!F:F,'Franchise Wastage '!B:B,Sheet1!H294,'Franchise Wastage '!C:C,Sheet1!I294,'Franchise Wastage '!D:D,Sheet1!J294,'Franchise Wastage '!E:E,Sheet1!K294)</f>
        <v>0</v>
      </c>
      <c r="D294" s="23">
        <f t="shared" si="12"/>
        <v>0</v>
      </c>
      <c r="E294" s="23">
        <f t="shared" si="13"/>
        <v>10</v>
      </c>
      <c r="F294" s="23">
        <f t="shared" si="14"/>
        <v>10</v>
      </c>
      <c r="H294" s="24" t="s">
        <v>232</v>
      </c>
      <c r="I294" s="1" t="s">
        <v>172</v>
      </c>
      <c r="J294" s="1" t="s">
        <v>2134</v>
      </c>
      <c r="K294">
        <v>100</v>
      </c>
      <c r="L294" t="s">
        <v>9</v>
      </c>
      <c r="M294" t="s">
        <v>9</v>
      </c>
      <c r="N294">
        <v>10</v>
      </c>
      <c r="O294" t="s">
        <v>20</v>
      </c>
      <c r="P294">
        <v>0</v>
      </c>
      <c r="Q294" t="s">
        <v>10</v>
      </c>
      <c r="R294">
        <v>0</v>
      </c>
    </row>
    <row r="295" spans="1:18" hidden="1" x14ac:dyDescent="0.25">
      <c r="A295" s="1">
        <f>SUMIFS('Franchise Wastage '!H:H,'Franchise Wastage '!B:B,Sheet1!H295,'Franchise Wastage '!C:C,Sheet1!I295,'Franchise Wastage '!D:D,Sheet1!J295,'Franchise Wastage '!E:E,Sheet1!K295)</f>
        <v>0</v>
      </c>
      <c r="B295" s="1">
        <f>SUMIFS('Franchise Wastage '!F:F,'Franchise Wastage '!B:B,Sheet1!H295,'Franchise Wastage '!C:C,Sheet1!I295,'Franchise Wastage '!D:D,Sheet1!J295,'Franchise Wastage '!E:E,Sheet1!K295)</f>
        <v>10</v>
      </c>
      <c r="D295" s="23">
        <f t="shared" si="12"/>
        <v>0</v>
      </c>
      <c r="E295" s="23">
        <f t="shared" si="13"/>
        <v>0</v>
      </c>
      <c r="F295" s="23">
        <f t="shared" si="14"/>
        <v>0</v>
      </c>
      <c r="H295" t="s">
        <v>232</v>
      </c>
      <c r="I295" s="1" t="s">
        <v>172</v>
      </c>
      <c r="J295" s="1" t="s">
        <v>204</v>
      </c>
      <c r="K295">
        <v>100</v>
      </c>
      <c r="L295" t="s">
        <v>9</v>
      </c>
      <c r="M295" t="s">
        <v>9</v>
      </c>
      <c r="N295">
        <v>10</v>
      </c>
      <c r="O295" t="s">
        <v>20</v>
      </c>
      <c r="P295">
        <v>0</v>
      </c>
      <c r="Q295" t="s">
        <v>10</v>
      </c>
      <c r="R295">
        <v>0</v>
      </c>
    </row>
    <row r="296" spans="1:18" hidden="1" x14ac:dyDescent="0.25">
      <c r="A296" s="1">
        <f>SUMIFS('Franchise Wastage '!H:H,'Franchise Wastage '!B:B,Sheet1!H296,'Franchise Wastage '!C:C,Sheet1!I296,'Franchise Wastage '!D:D,Sheet1!J296,'Franchise Wastage '!E:E,Sheet1!K296)</f>
        <v>0</v>
      </c>
      <c r="B296" s="1">
        <f>SUMIFS('Franchise Wastage '!F:F,'Franchise Wastage '!B:B,Sheet1!H296,'Franchise Wastage '!C:C,Sheet1!I296,'Franchise Wastage '!D:D,Sheet1!J296,'Franchise Wastage '!E:E,Sheet1!K296)</f>
        <v>10</v>
      </c>
      <c r="D296" s="23">
        <f t="shared" si="12"/>
        <v>0</v>
      </c>
      <c r="E296" s="23">
        <f t="shared" si="13"/>
        <v>0</v>
      </c>
      <c r="F296" s="23">
        <f t="shared" si="14"/>
        <v>0</v>
      </c>
      <c r="H296" t="s">
        <v>232</v>
      </c>
      <c r="I296" s="1" t="s">
        <v>172</v>
      </c>
      <c r="J296" s="1" t="s">
        <v>205</v>
      </c>
      <c r="K296">
        <v>100</v>
      </c>
      <c r="L296" t="s">
        <v>9</v>
      </c>
      <c r="M296" t="s">
        <v>9</v>
      </c>
      <c r="N296">
        <v>10</v>
      </c>
      <c r="O296" t="s">
        <v>20</v>
      </c>
      <c r="P296">
        <v>0</v>
      </c>
      <c r="Q296" t="s">
        <v>10</v>
      </c>
      <c r="R296">
        <v>0</v>
      </c>
    </row>
    <row r="297" spans="1:18" hidden="1" x14ac:dyDescent="0.25">
      <c r="A297" s="1">
        <f>SUMIFS('Franchise Wastage '!H:H,'Franchise Wastage '!B:B,Sheet1!H297,'Franchise Wastage '!C:C,Sheet1!I297,'Franchise Wastage '!D:D,Sheet1!J297,'Franchise Wastage '!E:E,Sheet1!K297)</f>
        <v>0</v>
      </c>
      <c r="B297" s="1">
        <f>SUMIFS('Franchise Wastage '!F:F,'Franchise Wastage '!B:B,Sheet1!H297,'Franchise Wastage '!C:C,Sheet1!I297,'Franchise Wastage '!D:D,Sheet1!J297,'Franchise Wastage '!E:E,Sheet1!K297)</f>
        <v>10</v>
      </c>
      <c r="D297" s="23">
        <f t="shared" si="12"/>
        <v>0</v>
      </c>
      <c r="E297" s="23">
        <f t="shared" si="13"/>
        <v>0</v>
      </c>
      <c r="F297" s="23">
        <f t="shared" si="14"/>
        <v>0</v>
      </c>
      <c r="H297" t="s">
        <v>232</v>
      </c>
      <c r="I297" s="1" t="s">
        <v>172</v>
      </c>
      <c r="J297" s="1" t="s">
        <v>206</v>
      </c>
      <c r="K297">
        <v>100</v>
      </c>
      <c r="L297" t="s">
        <v>9</v>
      </c>
      <c r="M297" t="s">
        <v>9</v>
      </c>
      <c r="N297">
        <v>10</v>
      </c>
      <c r="O297" t="s">
        <v>20</v>
      </c>
      <c r="P297">
        <v>0</v>
      </c>
      <c r="Q297" t="s">
        <v>10</v>
      </c>
      <c r="R297">
        <v>0</v>
      </c>
    </row>
    <row r="298" spans="1:18" hidden="1" x14ac:dyDescent="0.25">
      <c r="A298" s="1">
        <f>SUMIFS('Franchise Wastage '!H:H,'Franchise Wastage '!B:B,Sheet1!H298,'Franchise Wastage '!C:C,Sheet1!I298,'Franchise Wastage '!D:D,Sheet1!J298,'Franchise Wastage '!E:E,Sheet1!K298)</f>
        <v>0</v>
      </c>
      <c r="B298" s="1">
        <f>SUMIFS('Franchise Wastage '!F:F,'Franchise Wastage '!B:B,Sheet1!H298,'Franchise Wastage '!C:C,Sheet1!I298,'Franchise Wastage '!D:D,Sheet1!J298,'Franchise Wastage '!E:E,Sheet1!K298)</f>
        <v>10</v>
      </c>
      <c r="D298" s="23">
        <f t="shared" si="12"/>
        <v>0</v>
      </c>
      <c r="E298" s="23">
        <f t="shared" si="13"/>
        <v>0</v>
      </c>
      <c r="F298" s="23">
        <f t="shared" si="14"/>
        <v>0</v>
      </c>
      <c r="H298" t="s">
        <v>232</v>
      </c>
      <c r="I298" s="1" t="s">
        <v>172</v>
      </c>
      <c r="J298" s="1" t="s">
        <v>207</v>
      </c>
      <c r="K298">
        <v>100</v>
      </c>
      <c r="L298" t="s">
        <v>9</v>
      </c>
      <c r="M298" t="s">
        <v>9</v>
      </c>
      <c r="N298">
        <v>10</v>
      </c>
      <c r="O298" t="s">
        <v>20</v>
      </c>
      <c r="P298">
        <v>0</v>
      </c>
      <c r="Q298" t="s">
        <v>10</v>
      </c>
      <c r="R298">
        <v>0</v>
      </c>
    </row>
    <row r="299" spans="1:18" hidden="1" x14ac:dyDescent="0.25">
      <c r="A299" s="1">
        <f>SUMIFS('Franchise Wastage '!H:H,'Franchise Wastage '!B:B,Sheet1!H299,'Franchise Wastage '!C:C,Sheet1!I299,'Franchise Wastage '!D:D,Sheet1!J299,'Franchise Wastage '!E:E,Sheet1!K299)</f>
        <v>0</v>
      </c>
      <c r="B299" s="1">
        <f>SUMIFS('Franchise Wastage '!F:F,'Franchise Wastage '!B:B,Sheet1!H299,'Franchise Wastage '!C:C,Sheet1!I299,'Franchise Wastage '!D:D,Sheet1!J299,'Franchise Wastage '!E:E,Sheet1!K299)</f>
        <v>40</v>
      </c>
      <c r="D299" s="23">
        <f t="shared" si="12"/>
        <v>0</v>
      </c>
      <c r="E299" s="23">
        <f t="shared" si="13"/>
        <v>0</v>
      </c>
      <c r="F299" s="23">
        <f t="shared" si="14"/>
        <v>0</v>
      </c>
      <c r="H299" t="s">
        <v>232</v>
      </c>
      <c r="I299" s="1" t="s">
        <v>215</v>
      </c>
      <c r="J299" s="1" t="s">
        <v>179</v>
      </c>
      <c r="K299">
        <v>100</v>
      </c>
      <c r="L299" t="s">
        <v>9</v>
      </c>
      <c r="M299" t="s">
        <v>9</v>
      </c>
      <c r="N299">
        <v>40</v>
      </c>
      <c r="O299" t="s">
        <v>20</v>
      </c>
      <c r="P299">
        <v>0</v>
      </c>
      <c r="Q299" t="s">
        <v>10</v>
      </c>
      <c r="R299">
        <v>0</v>
      </c>
    </row>
    <row r="300" spans="1:18" hidden="1" x14ac:dyDescent="0.25">
      <c r="A300" s="1">
        <f>SUMIFS('Franchise Wastage '!H:H,'Franchise Wastage '!B:B,Sheet1!H300,'Franchise Wastage '!C:C,Sheet1!I300,'Franchise Wastage '!D:D,Sheet1!J300,'Franchise Wastage '!E:E,Sheet1!K300)</f>
        <v>0</v>
      </c>
      <c r="B300" s="1">
        <f>SUMIFS('Franchise Wastage '!F:F,'Franchise Wastage '!B:B,Sheet1!H300,'Franchise Wastage '!C:C,Sheet1!I300,'Franchise Wastage '!D:D,Sheet1!J300,'Franchise Wastage '!E:E,Sheet1!K300)</f>
        <v>40</v>
      </c>
      <c r="D300" s="23">
        <f t="shared" si="12"/>
        <v>0</v>
      </c>
      <c r="E300" s="23">
        <f t="shared" si="13"/>
        <v>0</v>
      </c>
      <c r="F300" s="23">
        <f t="shared" si="14"/>
        <v>0</v>
      </c>
      <c r="H300" t="s">
        <v>232</v>
      </c>
      <c r="I300" s="1" t="s">
        <v>215</v>
      </c>
      <c r="J300" s="1" t="s">
        <v>177</v>
      </c>
      <c r="K300">
        <v>100</v>
      </c>
      <c r="L300" t="s">
        <v>9</v>
      </c>
      <c r="M300" t="s">
        <v>9</v>
      </c>
      <c r="N300">
        <v>40</v>
      </c>
      <c r="O300" t="s">
        <v>20</v>
      </c>
      <c r="P300">
        <v>0</v>
      </c>
      <c r="Q300" t="s">
        <v>10</v>
      </c>
      <c r="R300">
        <v>0</v>
      </c>
    </row>
    <row r="301" spans="1:18" hidden="1" x14ac:dyDescent="0.25">
      <c r="A301" s="1">
        <f>SUMIFS('Franchise Wastage '!H:H,'Franchise Wastage '!B:B,Sheet1!H301,'Franchise Wastage '!C:C,Sheet1!I301,'Franchise Wastage '!D:D,Sheet1!J301,'Franchise Wastage '!E:E,Sheet1!K301)</f>
        <v>0</v>
      </c>
      <c r="B301" s="1">
        <f>SUMIFS('Franchise Wastage '!F:F,'Franchise Wastage '!B:B,Sheet1!H301,'Franchise Wastage '!C:C,Sheet1!I301,'Franchise Wastage '!D:D,Sheet1!J301,'Franchise Wastage '!E:E,Sheet1!K301)</f>
        <v>40</v>
      </c>
      <c r="D301" s="23">
        <f t="shared" si="12"/>
        <v>0</v>
      </c>
      <c r="E301" s="23">
        <f t="shared" si="13"/>
        <v>0</v>
      </c>
      <c r="F301" s="23">
        <f t="shared" si="14"/>
        <v>0</v>
      </c>
      <c r="H301" t="s">
        <v>232</v>
      </c>
      <c r="I301" s="1" t="s">
        <v>215</v>
      </c>
      <c r="J301" s="1" t="s">
        <v>174</v>
      </c>
      <c r="K301">
        <v>100</v>
      </c>
      <c r="L301" t="s">
        <v>9</v>
      </c>
      <c r="M301" t="s">
        <v>9</v>
      </c>
      <c r="N301">
        <v>40</v>
      </c>
      <c r="O301" t="s">
        <v>20</v>
      </c>
      <c r="P301">
        <v>0</v>
      </c>
      <c r="Q301" t="s">
        <v>10</v>
      </c>
      <c r="R301">
        <v>0</v>
      </c>
    </row>
    <row r="302" spans="1:18" hidden="1" x14ac:dyDescent="0.25">
      <c r="A302" s="1">
        <f>SUMIFS('Franchise Wastage '!H:H,'Franchise Wastage '!B:B,Sheet1!H302,'Franchise Wastage '!C:C,Sheet1!I302,'Franchise Wastage '!D:D,Sheet1!J302,'Franchise Wastage '!E:E,Sheet1!K302)</f>
        <v>0</v>
      </c>
      <c r="B302" s="1">
        <f>SUMIFS('Franchise Wastage '!F:F,'Franchise Wastage '!B:B,Sheet1!H302,'Franchise Wastage '!C:C,Sheet1!I302,'Franchise Wastage '!D:D,Sheet1!J302,'Franchise Wastage '!E:E,Sheet1!K302)</f>
        <v>40</v>
      </c>
      <c r="D302" s="23">
        <f t="shared" si="12"/>
        <v>0</v>
      </c>
      <c r="E302" s="23">
        <f t="shared" si="13"/>
        <v>0</v>
      </c>
      <c r="F302" s="23">
        <f t="shared" si="14"/>
        <v>0</v>
      </c>
      <c r="H302" t="s">
        <v>232</v>
      </c>
      <c r="I302" s="1" t="s">
        <v>215</v>
      </c>
      <c r="J302" s="1" t="s">
        <v>191</v>
      </c>
      <c r="K302">
        <v>100</v>
      </c>
      <c r="L302" t="s">
        <v>9</v>
      </c>
      <c r="M302" t="s">
        <v>9</v>
      </c>
      <c r="N302">
        <v>40</v>
      </c>
      <c r="O302" t="s">
        <v>20</v>
      </c>
      <c r="P302">
        <v>0</v>
      </c>
      <c r="Q302" t="s">
        <v>10</v>
      </c>
      <c r="R302">
        <v>0</v>
      </c>
    </row>
    <row r="303" spans="1:18" hidden="1" x14ac:dyDescent="0.25">
      <c r="A303" s="1">
        <f>SUMIFS('Franchise Wastage '!H:H,'Franchise Wastage '!B:B,Sheet1!H303,'Franchise Wastage '!C:C,Sheet1!I303,'Franchise Wastage '!D:D,Sheet1!J303,'Franchise Wastage '!E:E,Sheet1!K303)</f>
        <v>0</v>
      </c>
      <c r="B303" s="1">
        <f>SUMIFS('Franchise Wastage '!F:F,'Franchise Wastage '!B:B,Sheet1!H303,'Franchise Wastage '!C:C,Sheet1!I303,'Franchise Wastage '!D:D,Sheet1!J303,'Franchise Wastage '!E:E,Sheet1!K303)</f>
        <v>40</v>
      </c>
      <c r="D303" s="23">
        <f t="shared" si="12"/>
        <v>0</v>
      </c>
      <c r="E303" s="23">
        <f t="shared" si="13"/>
        <v>0</v>
      </c>
      <c r="F303" s="23">
        <f t="shared" si="14"/>
        <v>0</v>
      </c>
      <c r="H303" t="s">
        <v>232</v>
      </c>
      <c r="I303" s="1" t="s">
        <v>215</v>
      </c>
      <c r="J303" s="1" t="s">
        <v>190</v>
      </c>
      <c r="K303">
        <v>100</v>
      </c>
      <c r="L303" t="s">
        <v>9</v>
      </c>
      <c r="M303" t="s">
        <v>9</v>
      </c>
      <c r="N303">
        <v>40</v>
      </c>
      <c r="O303" t="s">
        <v>20</v>
      </c>
      <c r="P303">
        <v>0</v>
      </c>
      <c r="Q303" t="s">
        <v>10</v>
      </c>
      <c r="R303">
        <v>0</v>
      </c>
    </row>
    <row r="304" spans="1:18" hidden="1" x14ac:dyDescent="0.25">
      <c r="A304" s="1">
        <f>SUMIFS('Franchise Wastage '!H:H,'Franchise Wastage '!B:B,Sheet1!H304,'Franchise Wastage '!C:C,Sheet1!I304,'Franchise Wastage '!D:D,Sheet1!J304,'Franchise Wastage '!E:E,Sheet1!K304)</f>
        <v>0</v>
      </c>
      <c r="B304" s="1">
        <f>SUMIFS('Franchise Wastage '!F:F,'Franchise Wastage '!B:B,Sheet1!H304,'Franchise Wastage '!C:C,Sheet1!I304,'Franchise Wastage '!D:D,Sheet1!J304,'Franchise Wastage '!E:E,Sheet1!K304)</f>
        <v>40</v>
      </c>
      <c r="D304" s="23">
        <f t="shared" si="12"/>
        <v>0</v>
      </c>
      <c r="E304" s="23">
        <f t="shared" si="13"/>
        <v>0</v>
      </c>
      <c r="F304" s="23">
        <f t="shared" si="14"/>
        <v>0</v>
      </c>
      <c r="H304" t="s">
        <v>232</v>
      </c>
      <c r="I304" s="1" t="s">
        <v>215</v>
      </c>
      <c r="J304" s="1" t="s">
        <v>173</v>
      </c>
      <c r="K304">
        <v>100</v>
      </c>
      <c r="L304" t="s">
        <v>9</v>
      </c>
      <c r="M304" t="s">
        <v>9</v>
      </c>
      <c r="N304">
        <v>40</v>
      </c>
      <c r="O304" t="s">
        <v>20</v>
      </c>
      <c r="P304">
        <v>0</v>
      </c>
      <c r="Q304" t="s">
        <v>10</v>
      </c>
      <c r="R304">
        <v>0</v>
      </c>
    </row>
    <row r="305" spans="1:18" hidden="1" x14ac:dyDescent="0.25">
      <c r="A305" s="1">
        <f>SUMIFS('Franchise Wastage '!H:H,'Franchise Wastage '!B:B,Sheet1!H305,'Franchise Wastage '!C:C,Sheet1!I305,'Franchise Wastage '!D:D,Sheet1!J305,'Franchise Wastage '!E:E,Sheet1!K305)</f>
        <v>0</v>
      </c>
      <c r="B305" s="1">
        <f>SUMIFS('Franchise Wastage '!F:F,'Franchise Wastage '!B:B,Sheet1!H305,'Franchise Wastage '!C:C,Sheet1!I305,'Franchise Wastage '!D:D,Sheet1!J305,'Franchise Wastage '!E:E,Sheet1!K305)</f>
        <v>40</v>
      </c>
      <c r="D305" s="23">
        <f t="shared" si="12"/>
        <v>0</v>
      </c>
      <c r="E305" s="23">
        <f t="shared" si="13"/>
        <v>0</v>
      </c>
      <c r="F305" s="23">
        <f t="shared" si="14"/>
        <v>0</v>
      </c>
      <c r="H305" t="s">
        <v>232</v>
      </c>
      <c r="I305" s="1" t="s">
        <v>215</v>
      </c>
      <c r="J305" s="1" t="s">
        <v>181</v>
      </c>
      <c r="K305">
        <v>100</v>
      </c>
      <c r="L305" t="s">
        <v>9</v>
      </c>
      <c r="M305" t="s">
        <v>9</v>
      </c>
      <c r="N305">
        <v>40</v>
      </c>
      <c r="O305" t="s">
        <v>20</v>
      </c>
      <c r="P305">
        <v>0</v>
      </c>
      <c r="Q305" t="s">
        <v>10</v>
      </c>
      <c r="R305">
        <v>0</v>
      </c>
    </row>
    <row r="306" spans="1:18" hidden="1" x14ac:dyDescent="0.25">
      <c r="A306" s="1">
        <f>SUMIFS('Franchise Wastage '!H:H,'Franchise Wastage '!B:B,Sheet1!H306,'Franchise Wastage '!C:C,Sheet1!I306,'Franchise Wastage '!D:D,Sheet1!J306,'Franchise Wastage '!E:E,Sheet1!K306)</f>
        <v>0</v>
      </c>
      <c r="B306" s="1">
        <f>SUMIFS('Franchise Wastage '!F:F,'Franchise Wastage '!B:B,Sheet1!H306,'Franchise Wastage '!C:C,Sheet1!I306,'Franchise Wastage '!D:D,Sheet1!J306,'Franchise Wastage '!E:E,Sheet1!K306)</f>
        <v>40</v>
      </c>
      <c r="D306" s="23">
        <f t="shared" si="12"/>
        <v>0</v>
      </c>
      <c r="E306" s="23">
        <f t="shared" si="13"/>
        <v>0</v>
      </c>
      <c r="F306" s="23">
        <f t="shared" si="14"/>
        <v>0</v>
      </c>
      <c r="H306" t="s">
        <v>232</v>
      </c>
      <c r="I306" s="1" t="s">
        <v>215</v>
      </c>
      <c r="J306" s="1" t="s">
        <v>200</v>
      </c>
      <c r="K306">
        <v>100</v>
      </c>
      <c r="L306" t="s">
        <v>9</v>
      </c>
      <c r="M306" t="s">
        <v>9</v>
      </c>
      <c r="N306">
        <v>40</v>
      </c>
      <c r="O306" t="s">
        <v>20</v>
      </c>
      <c r="P306">
        <v>0</v>
      </c>
      <c r="Q306" t="s">
        <v>10</v>
      </c>
      <c r="R306">
        <v>0</v>
      </c>
    </row>
    <row r="307" spans="1:18" hidden="1" x14ac:dyDescent="0.25">
      <c r="A307" s="1">
        <f>SUMIFS('Franchise Wastage '!H:H,'Franchise Wastage '!B:B,Sheet1!H307,'Franchise Wastage '!C:C,Sheet1!I307,'Franchise Wastage '!D:D,Sheet1!J307,'Franchise Wastage '!E:E,Sheet1!K307)</f>
        <v>0</v>
      </c>
      <c r="B307" s="1">
        <f>SUMIFS('Franchise Wastage '!F:F,'Franchise Wastage '!B:B,Sheet1!H307,'Franchise Wastage '!C:C,Sheet1!I307,'Franchise Wastage '!D:D,Sheet1!J307,'Franchise Wastage '!E:E,Sheet1!K307)</f>
        <v>40</v>
      </c>
      <c r="D307" s="23">
        <f t="shared" si="12"/>
        <v>0</v>
      </c>
      <c r="E307" s="23">
        <f t="shared" si="13"/>
        <v>0</v>
      </c>
      <c r="F307" s="23">
        <f t="shared" si="14"/>
        <v>0</v>
      </c>
      <c r="H307" t="s">
        <v>232</v>
      </c>
      <c r="I307" s="1" t="s">
        <v>215</v>
      </c>
      <c r="J307" s="1" t="s">
        <v>189</v>
      </c>
      <c r="K307">
        <v>100</v>
      </c>
      <c r="L307" t="s">
        <v>9</v>
      </c>
      <c r="M307" t="s">
        <v>9</v>
      </c>
      <c r="N307">
        <v>40</v>
      </c>
      <c r="O307" t="s">
        <v>20</v>
      </c>
      <c r="P307">
        <v>0</v>
      </c>
      <c r="Q307" t="s">
        <v>10</v>
      </c>
      <c r="R307">
        <v>0</v>
      </c>
    </row>
    <row r="308" spans="1:18" hidden="1" x14ac:dyDescent="0.25">
      <c r="A308" s="1">
        <f>SUMIFS('Franchise Wastage '!H:H,'Franchise Wastage '!B:B,Sheet1!H308,'Franchise Wastage '!C:C,Sheet1!I308,'Franchise Wastage '!D:D,Sheet1!J308,'Franchise Wastage '!E:E,Sheet1!K308)</f>
        <v>0</v>
      </c>
      <c r="B308" s="1">
        <f>SUMIFS('Franchise Wastage '!F:F,'Franchise Wastage '!B:B,Sheet1!H308,'Franchise Wastage '!C:C,Sheet1!I308,'Franchise Wastage '!D:D,Sheet1!J308,'Franchise Wastage '!E:E,Sheet1!K308)</f>
        <v>40</v>
      </c>
      <c r="D308" s="23">
        <f t="shared" si="12"/>
        <v>0</v>
      </c>
      <c r="E308" s="23">
        <f t="shared" si="13"/>
        <v>0</v>
      </c>
      <c r="F308" s="23">
        <f t="shared" si="14"/>
        <v>0</v>
      </c>
      <c r="H308" t="s">
        <v>232</v>
      </c>
      <c r="I308" s="1" t="s">
        <v>215</v>
      </c>
      <c r="J308" s="1" t="s">
        <v>199</v>
      </c>
      <c r="K308">
        <v>100</v>
      </c>
      <c r="L308" t="s">
        <v>9</v>
      </c>
      <c r="M308" t="s">
        <v>9</v>
      </c>
      <c r="N308">
        <v>40</v>
      </c>
      <c r="O308" t="s">
        <v>20</v>
      </c>
      <c r="P308">
        <v>0</v>
      </c>
      <c r="Q308" t="s">
        <v>10</v>
      </c>
      <c r="R308">
        <v>0</v>
      </c>
    </row>
    <row r="309" spans="1:18" hidden="1" x14ac:dyDescent="0.25">
      <c r="A309" s="1">
        <f>SUMIFS('Franchise Wastage '!H:H,'Franchise Wastage '!B:B,Sheet1!H309,'Franchise Wastage '!C:C,Sheet1!I309,'Franchise Wastage '!D:D,Sheet1!J309,'Franchise Wastage '!E:E,Sheet1!K309)</f>
        <v>0</v>
      </c>
      <c r="B309" s="1">
        <f>SUMIFS('Franchise Wastage '!F:F,'Franchise Wastage '!B:B,Sheet1!H309,'Franchise Wastage '!C:C,Sheet1!I309,'Franchise Wastage '!D:D,Sheet1!J309,'Franchise Wastage '!E:E,Sheet1!K309)</f>
        <v>40</v>
      </c>
      <c r="D309" s="23">
        <f t="shared" si="12"/>
        <v>0</v>
      </c>
      <c r="E309" s="23">
        <f t="shared" si="13"/>
        <v>0</v>
      </c>
      <c r="F309" s="23">
        <f t="shared" si="14"/>
        <v>0</v>
      </c>
      <c r="H309" t="s">
        <v>232</v>
      </c>
      <c r="I309" s="1" t="s">
        <v>215</v>
      </c>
      <c r="J309" s="1" t="s">
        <v>197</v>
      </c>
      <c r="K309">
        <v>100</v>
      </c>
      <c r="L309" t="s">
        <v>9</v>
      </c>
      <c r="M309" t="s">
        <v>9</v>
      </c>
      <c r="N309">
        <v>40</v>
      </c>
      <c r="O309" t="s">
        <v>20</v>
      </c>
      <c r="P309">
        <v>0</v>
      </c>
      <c r="Q309" t="s">
        <v>10</v>
      </c>
      <c r="R309">
        <v>0</v>
      </c>
    </row>
    <row r="310" spans="1:18" hidden="1" x14ac:dyDescent="0.25">
      <c r="A310" s="1">
        <f>SUMIFS('Franchise Wastage '!H:H,'Franchise Wastage '!B:B,Sheet1!H310,'Franchise Wastage '!C:C,Sheet1!I310,'Franchise Wastage '!D:D,Sheet1!J310,'Franchise Wastage '!E:E,Sheet1!K310)</f>
        <v>0</v>
      </c>
      <c r="B310" s="1">
        <f>SUMIFS('Franchise Wastage '!F:F,'Franchise Wastage '!B:B,Sheet1!H310,'Franchise Wastage '!C:C,Sheet1!I310,'Franchise Wastage '!D:D,Sheet1!J310,'Franchise Wastage '!E:E,Sheet1!K310)</f>
        <v>40</v>
      </c>
      <c r="D310" s="23">
        <f t="shared" si="12"/>
        <v>0</v>
      </c>
      <c r="E310" s="23">
        <f t="shared" si="13"/>
        <v>0</v>
      </c>
      <c r="F310" s="23">
        <f t="shared" si="14"/>
        <v>0</v>
      </c>
      <c r="H310" t="s">
        <v>232</v>
      </c>
      <c r="I310" s="1" t="s">
        <v>215</v>
      </c>
      <c r="J310" s="1" t="s">
        <v>198</v>
      </c>
      <c r="K310">
        <v>100</v>
      </c>
      <c r="L310" t="s">
        <v>9</v>
      </c>
      <c r="M310" t="s">
        <v>9</v>
      </c>
      <c r="N310">
        <v>40</v>
      </c>
      <c r="O310" t="s">
        <v>20</v>
      </c>
      <c r="P310">
        <v>0</v>
      </c>
      <c r="Q310" t="s">
        <v>10</v>
      </c>
      <c r="R310">
        <v>0</v>
      </c>
    </row>
    <row r="311" spans="1:18" hidden="1" x14ac:dyDescent="0.25">
      <c r="A311" s="1">
        <f>SUMIFS('Franchise Wastage '!H:H,'Franchise Wastage '!B:B,Sheet1!H311,'Franchise Wastage '!C:C,Sheet1!I311,'Franchise Wastage '!D:D,Sheet1!J311,'Franchise Wastage '!E:E,Sheet1!K311)</f>
        <v>0</v>
      </c>
      <c r="B311" s="1">
        <f>SUMIFS('Franchise Wastage '!F:F,'Franchise Wastage '!B:B,Sheet1!H311,'Franchise Wastage '!C:C,Sheet1!I311,'Franchise Wastage '!D:D,Sheet1!J311,'Franchise Wastage '!E:E,Sheet1!K311)</f>
        <v>40</v>
      </c>
      <c r="D311" s="23">
        <f t="shared" si="12"/>
        <v>0</v>
      </c>
      <c r="E311" s="23">
        <f t="shared" si="13"/>
        <v>0</v>
      </c>
      <c r="F311" s="23">
        <f t="shared" si="14"/>
        <v>0</v>
      </c>
      <c r="H311" t="s">
        <v>232</v>
      </c>
      <c r="I311" s="1" t="s">
        <v>215</v>
      </c>
      <c r="J311" s="1" t="s">
        <v>183</v>
      </c>
      <c r="K311">
        <v>100</v>
      </c>
      <c r="L311" t="s">
        <v>9</v>
      </c>
      <c r="M311" t="s">
        <v>9</v>
      </c>
      <c r="N311">
        <v>40</v>
      </c>
      <c r="O311" t="s">
        <v>20</v>
      </c>
      <c r="P311">
        <v>0</v>
      </c>
      <c r="Q311" t="s">
        <v>10</v>
      </c>
      <c r="R311">
        <v>0</v>
      </c>
    </row>
    <row r="312" spans="1:18" hidden="1" x14ac:dyDescent="0.25">
      <c r="A312" s="1">
        <f>SUMIFS('Franchise Wastage '!H:H,'Franchise Wastage '!B:B,Sheet1!H312,'Franchise Wastage '!C:C,Sheet1!I312,'Franchise Wastage '!D:D,Sheet1!J312,'Franchise Wastage '!E:E,Sheet1!K312)</f>
        <v>0</v>
      </c>
      <c r="B312" s="1">
        <f>SUMIFS('Franchise Wastage '!F:F,'Franchise Wastage '!B:B,Sheet1!H312,'Franchise Wastage '!C:C,Sheet1!I312,'Franchise Wastage '!D:D,Sheet1!J312,'Franchise Wastage '!E:E,Sheet1!K312)</f>
        <v>40</v>
      </c>
      <c r="D312" s="23">
        <f t="shared" si="12"/>
        <v>0</v>
      </c>
      <c r="E312" s="23">
        <f t="shared" si="13"/>
        <v>0</v>
      </c>
      <c r="F312" s="23">
        <f t="shared" si="14"/>
        <v>0</v>
      </c>
      <c r="H312" t="s">
        <v>232</v>
      </c>
      <c r="I312" s="1" t="s">
        <v>215</v>
      </c>
      <c r="J312" s="1" t="s">
        <v>176</v>
      </c>
      <c r="K312">
        <v>100</v>
      </c>
      <c r="L312" t="s">
        <v>9</v>
      </c>
      <c r="M312" t="s">
        <v>9</v>
      </c>
      <c r="N312">
        <v>40</v>
      </c>
      <c r="O312" t="s">
        <v>20</v>
      </c>
      <c r="P312">
        <v>0</v>
      </c>
      <c r="Q312" t="s">
        <v>10</v>
      </c>
      <c r="R312">
        <v>0</v>
      </c>
    </row>
    <row r="313" spans="1:18" hidden="1" x14ac:dyDescent="0.25">
      <c r="A313" s="1">
        <f>SUMIFS('Franchise Wastage '!H:H,'Franchise Wastage '!B:B,Sheet1!H313,'Franchise Wastage '!C:C,Sheet1!I313,'Franchise Wastage '!D:D,Sheet1!J313,'Franchise Wastage '!E:E,Sheet1!K313)</f>
        <v>0</v>
      </c>
      <c r="B313" s="1">
        <f>SUMIFS('Franchise Wastage '!F:F,'Franchise Wastage '!B:B,Sheet1!H313,'Franchise Wastage '!C:C,Sheet1!I313,'Franchise Wastage '!D:D,Sheet1!J313,'Franchise Wastage '!E:E,Sheet1!K313)</f>
        <v>40</v>
      </c>
      <c r="D313" s="23">
        <f t="shared" si="12"/>
        <v>0</v>
      </c>
      <c r="E313" s="23">
        <f t="shared" si="13"/>
        <v>0</v>
      </c>
      <c r="F313" s="23">
        <f t="shared" si="14"/>
        <v>0</v>
      </c>
      <c r="H313" t="s">
        <v>232</v>
      </c>
      <c r="I313" s="1" t="s">
        <v>215</v>
      </c>
      <c r="J313" s="1" t="s">
        <v>180</v>
      </c>
      <c r="K313">
        <v>100</v>
      </c>
      <c r="L313" t="s">
        <v>9</v>
      </c>
      <c r="M313" t="s">
        <v>9</v>
      </c>
      <c r="N313">
        <v>40</v>
      </c>
      <c r="O313" t="s">
        <v>20</v>
      </c>
      <c r="P313">
        <v>0</v>
      </c>
      <c r="Q313" t="s">
        <v>10</v>
      </c>
      <c r="R313">
        <v>0</v>
      </c>
    </row>
    <row r="314" spans="1:18" hidden="1" x14ac:dyDescent="0.25">
      <c r="A314" s="1">
        <f>SUMIFS('Franchise Wastage '!H:H,'Franchise Wastage '!B:B,Sheet1!H314,'Franchise Wastage '!C:C,Sheet1!I314,'Franchise Wastage '!D:D,Sheet1!J314,'Franchise Wastage '!E:E,Sheet1!K314)</f>
        <v>0</v>
      </c>
      <c r="B314" s="1">
        <f>SUMIFS('Franchise Wastage '!F:F,'Franchise Wastage '!B:B,Sheet1!H314,'Franchise Wastage '!C:C,Sheet1!I314,'Franchise Wastage '!D:D,Sheet1!J314,'Franchise Wastage '!E:E,Sheet1!K314)</f>
        <v>40</v>
      </c>
      <c r="D314" s="23">
        <f t="shared" si="12"/>
        <v>0</v>
      </c>
      <c r="E314" s="23">
        <f t="shared" si="13"/>
        <v>0</v>
      </c>
      <c r="F314" s="23">
        <f t="shared" si="14"/>
        <v>0</v>
      </c>
      <c r="H314" t="s">
        <v>232</v>
      </c>
      <c r="I314" s="1" t="s">
        <v>215</v>
      </c>
      <c r="J314" s="1" t="s">
        <v>184</v>
      </c>
      <c r="K314">
        <v>100</v>
      </c>
      <c r="L314" t="s">
        <v>9</v>
      </c>
      <c r="M314" t="s">
        <v>9</v>
      </c>
      <c r="N314">
        <v>40</v>
      </c>
      <c r="O314" t="s">
        <v>20</v>
      </c>
      <c r="P314">
        <v>0</v>
      </c>
      <c r="Q314" t="s">
        <v>10</v>
      </c>
      <c r="R314">
        <v>0</v>
      </c>
    </row>
    <row r="315" spans="1:18" hidden="1" x14ac:dyDescent="0.25">
      <c r="A315" s="1">
        <f>SUMIFS('Franchise Wastage '!H:H,'Franchise Wastage '!B:B,Sheet1!H315,'Franchise Wastage '!C:C,Sheet1!I315,'Franchise Wastage '!D:D,Sheet1!J315,'Franchise Wastage '!E:E,Sheet1!K315)</f>
        <v>0</v>
      </c>
      <c r="B315" s="1">
        <f>SUMIFS('Franchise Wastage '!F:F,'Franchise Wastage '!B:B,Sheet1!H315,'Franchise Wastage '!C:C,Sheet1!I315,'Franchise Wastage '!D:D,Sheet1!J315,'Franchise Wastage '!E:E,Sheet1!K315)</f>
        <v>40</v>
      </c>
      <c r="D315" s="23">
        <f t="shared" si="12"/>
        <v>0</v>
      </c>
      <c r="E315" s="23">
        <f t="shared" si="13"/>
        <v>0</v>
      </c>
      <c r="F315" s="23">
        <f t="shared" si="14"/>
        <v>0</v>
      </c>
      <c r="H315" t="s">
        <v>232</v>
      </c>
      <c r="I315" s="1" t="s">
        <v>215</v>
      </c>
      <c r="J315" s="1" t="s">
        <v>175</v>
      </c>
      <c r="K315">
        <v>100</v>
      </c>
      <c r="L315" t="s">
        <v>9</v>
      </c>
      <c r="M315" t="s">
        <v>9</v>
      </c>
      <c r="N315">
        <v>40</v>
      </c>
      <c r="O315" t="s">
        <v>20</v>
      </c>
      <c r="P315">
        <v>0</v>
      </c>
      <c r="Q315" t="s">
        <v>10</v>
      </c>
      <c r="R315">
        <v>0</v>
      </c>
    </row>
    <row r="316" spans="1:18" hidden="1" x14ac:dyDescent="0.25">
      <c r="A316" s="1">
        <f>SUMIFS('Franchise Wastage '!H:H,'Franchise Wastage '!B:B,Sheet1!H316,'Franchise Wastage '!C:C,Sheet1!I316,'Franchise Wastage '!D:D,Sheet1!J316,'Franchise Wastage '!E:E,Sheet1!K316)</f>
        <v>0</v>
      </c>
      <c r="B316" s="1">
        <f>SUMIFS('Franchise Wastage '!F:F,'Franchise Wastage '!B:B,Sheet1!H316,'Franchise Wastage '!C:C,Sheet1!I316,'Franchise Wastage '!D:D,Sheet1!J316,'Franchise Wastage '!E:E,Sheet1!K316)</f>
        <v>40</v>
      </c>
      <c r="D316" s="23">
        <f t="shared" si="12"/>
        <v>0</v>
      </c>
      <c r="E316" s="23">
        <f t="shared" si="13"/>
        <v>0</v>
      </c>
      <c r="F316" s="23">
        <f t="shared" si="14"/>
        <v>0</v>
      </c>
      <c r="H316" t="s">
        <v>232</v>
      </c>
      <c r="I316" s="1" t="s">
        <v>215</v>
      </c>
      <c r="J316" s="1" t="s">
        <v>194</v>
      </c>
      <c r="K316">
        <v>100</v>
      </c>
      <c r="L316" t="s">
        <v>9</v>
      </c>
      <c r="M316" t="s">
        <v>9</v>
      </c>
      <c r="N316">
        <v>40</v>
      </c>
      <c r="O316" t="s">
        <v>20</v>
      </c>
      <c r="P316">
        <v>0</v>
      </c>
      <c r="Q316" t="s">
        <v>10</v>
      </c>
      <c r="R316">
        <v>0</v>
      </c>
    </row>
    <row r="317" spans="1:18" hidden="1" x14ac:dyDescent="0.25">
      <c r="A317" s="1">
        <f>SUMIFS('Franchise Wastage '!H:H,'Franchise Wastage '!B:B,Sheet1!H317,'Franchise Wastage '!C:C,Sheet1!I317,'Franchise Wastage '!D:D,Sheet1!J317,'Franchise Wastage '!E:E,Sheet1!K317)</f>
        <v>0</v>
      </c>
      <c r="B317" s="1">
        <f>SUMIFS('Franchise Wastage '!F:F,'Franchise Wastage '!B:B,Sheet1!H317,'Franchise Wastage '!C:C,Sheet1!I317,'Franchise Wastage '!D:D,Sheet1!J317,'Franchise Wastage '!E:E,Sheet1!K317)</f>
        <v>40</v>
      </c>
      <c r="D317" s="23">
        <f t="shared" si="12"/>
        <v>0</v>
      </c>
      <c r="E317" s="23">
        <f t="shared" si="13"/>
        <v>0</v>
      </c>
      <c r="F317" s="23">
        <f t="shared" si="14"/>
        <v>0</v>
      </c>
      <c r="H317" t="s">
        <v>232</v>
      </c>
      <c r="I317" s="1" t="s">
        <v>215</v>
      </c>
      <c r="J317" s="1" t="s">
        <v>185</v>
      </c>
      <c r="K317">
        <v>100</v>
      </c>
      <c r="L317" t="s">
        <v>9</v>
      </c>
      <c r="M317" t="s">
        <v>9</v>
      </c>
      <c r="N317">
        <v>40</v>
      </c>
      <c r="O317" t="s">
        <v>20</v>
      </c>
      <c r="P317">
        <v>0</v>
      </c>
      <c r="Q317" t="s">
        <v>10</v>
      </c>
      <c r="R317">
        <v>0</v>
      </c>
    </row>
    <row r="318" spans="1:18" hidden="1" x14ac:dyDescent="0.25">
      <c r="A318" s="1">
        <f>SUMIFS('Franchise Wastage '!H:H,'Franchise Wastage '!B:B,Sheet1!H318,'Franchise Wastage '!C:C,Sheet1!I318,'Franchise Wastage '!D:D,Sheet1!J318,'Franchise Wastage '!E:E,Sheet1!K318)</f>
        <v>0</v>
      </c>
      <c r="B318" s="1">
        <f>SUMIFS('Franchise Wastage '!F:F,'Franchise Wastage '!B:B,Sheet1!H318,'Franchise Wastage '!C:C,Sheet1!I318,'Franchise Wastage '!D:D,Sheet1!J318,'Franchise Wastage '!E:E,Sheet1!K318)</f>
        <v>40</v>
      </c>
      <c r="D318" s="23">
        <f t="shared" si="12"/>
        <v>0</v>
      </c>
      <c r="E318" s="23">
        <f t="shared" si="13"/>
        <v>0</v>
      </c>
      <c r="F318" s="23">
        <f t="shared" si="14"/>
        <v>0</v>
      </c>
      <c r="H318" t="s">
        <v>232</v>
      </c>
      <c r="I318" s="1" t="s">
        <v>215</v>
      </c>
      <c r="J318" s="1" t="s">
        <v>182</v>
      </c>
      <c r="K318">
        <v>100</v>
      </c>
      <c r="L318" t="s">
        <v>9</v>
      </c>
      <c r="M318" t="s">
        <v>9</v>
      </c>
      <c r="N318">
        <v>40</v>
      </c>
      <c r="O318" t="s">
        <v>20</v>
      </c>
      <c r="P318">
        <v>0</v>
      </c>
      <c r="Q318" t="s">
        <v>10</v>
      </c>
      <c r="R318">
        <v>0</v>
      </c>
    </row>
    <row r="319" spans="1:18" hidden="1" x14ac:dyDescent="0.25">
      <c r="A319" s="1">
        <f>SUMIFS('Franchise Wastage '!H:H,'Franchise Wastage '!B:B,Sheet1!H319,'Franchise Wastage '!C:C,Sheet1!I319,'Franchise Wastage '!D:D,Sheet1!J319,'Franchise Wastage '!E:E,Sheet1!K319)</f>
        <v>0</v>
      </c>
      <c r="B319" s="1">
        <f>SUMIFS('Franchise Wastage '!F:F,'Franchise Wastage '!B:B,Sheet1!H319,'Franchise Wastage '!C:C,Sheet1!I319,'Franchise Wastage '!D:D,Sheet1!J319,'Franchise Wastage '!E:E,Sheet1!K319)</f>
        <v>40</v>
      </c>
      <c r="D319" s="23">
        <f t="shared" si="12"/>
        <v>0</v>
      </c>
      <c r="E319" s="23">
        <f t="shared" si="13"/>
        <v>0</v>
      </c>
      <c r="F319" s="23">
        <f t="shared" si="14"/>
        <v>0</v>
      </c>
      <c r="H319" t="s">
        <v>232</v>
      </c>
      <c r="I319" s="1" t="s">
        <v>215</v>
      </c>
      <c r="J319" s="1" t="s">
        <v>186</v>
      </c>
      <c r="K319">
        <v>100</v>
      </c>
      <c r="L319" t="s">
        <v>9</v>
      </c>
      <c r="M319" t="s">
        <v>9</v>
      </c>
      <c r="N319">
        <v>40</v>
      </c>
      <c r="O319" t="s">
        <v>20</v>
      </c>
      <c r="P319">
        <v>0</v>
      </c>
      <c r="Q319" t="s">
        <v>10</v>
      </c>
      <c r="R319">
        <v>0</v>
      </c>
    </row>
    <row r="320" spans="1:18" hidden="1" x14ac:dyDescent="0.25">
      <c r="A320" s="1">
        <f>SUMIFS('Franchise Wastage '!H:H,'Franchise Wastage '!B:B,Sheet1!H320,'Franchise Wastage '!C:C,Sheet1!I320,'Franchise Wastage '!D:D,Sheet1!J320,'Franchise Wastage '!E:E,Sheet1!K320)</f>
        <v>0</v>
      </c>
      <c r="B320" s="1">
        <f>SUMIFS('Franchise Wastage '!F:F,'Franchise Wastage '!B:B,Sheet1!H320,'Franchise Wastage '!C:C,Sheet1!I320,'Franchise Wastage '!D:D,Sheet1!J320,'Franchise Wastage '!E:E,Sheet1!K320)</f>
        <v>40</v>
      </c>
      <c r="D320" s="23">
        <f t="shared" si="12"/>
        <v>0</v>
      </c>
      <c r="E320" s="23">
        <f t="shared" si="13"/>
        <v>0</v>
      </c>
      <c r="F320" s="23">
        <f t="shared" si="14"/>
        <v>0</v>
      </c>
      <c r="H320" t="s">
        <v>232</v>
      </c>
      <c r="I320" s="1" t="s">
        <v>215</v>
      </c>
      <c r="J320" s="1" t="s">
        <v>216</v>
      </c>
      <c r="K320">
        <v>100</v>
      </c>
      <c r="L320" t="s">
        <v>9</v>
      </c>
      <c r="M320" t="s">
        <v>9</v>
      </c>
      <c r="N320">
        <v>40</v>
      </c>
      <c r="O320" t="s">
        <v>20</v>
      </c>
      <c r="P320">
        <v>0</v>
      </c>
      <c r="Q320" t="s">
        <v>10</v>
      </c>
      <c r="R320">
        <v>0</v>
      </c>
    </row>
    <row r="321" spans="1:18" x14ac:dyDescent="0.25">
      <c r="A321" s="1">
        <f>SUMIFS('Franchise Wastage '!H:H,'Franchise Wastage '!B:B,Sheet1!H321,'Franchise Wastage '!C:C,Sheet1!I321,'Franchise Wastage '!D:D,Sheet1!J321,'Franchise Wastage '!E:E,Sheet1!K321)</f>
        <v>0</v>
      </c>
      <c r="B321" s="1">
        <f>SUMIFS('Franchise Wastage '!F:F,'Franchise Wastage '!B:B,Sheet1!H321,'Franchise Wastage '!C:C,Sheet1!I321,'Franchise Wastage '!D:D,Sheet1!J321,'Franchise Wastage '!E:E,Sheet1!K321)</f>
        <v>0</v>
      </c>
      <c r="D321" s="23">
        <f t="shared" si="12"/>
        <v>0</v>
      </c>
      <c r="E321" s="23">
        <f t="shared" si="13"/>
        <v>40</v>
      </c>
      <c r="F321" s="23">
        <f t="shared" si="14"/>
        <v>40</v>
      </c>
      <c r="H321" s="24" t="s">
        <v>232</v>
      </c>
      <c r="I321" s="1" t="s">
        <v>215</v>
      </c>
      <c r="J321" s="1" t="s">
        <v>187</v>
      </c>
      <c r="K321">
        <v>100</v>
      </c>
      <c r="L321" t="s">
        <v>9</v>
      </c>
      <c r="M321" t="s">
        <v>9</v>
      </c>
      <c r="N321">
        <v>40</v>
      </c>
      <c r="O321" t="s">
        <v>20</v>
      </c>
      <c r="P321">
        <v>0</v>
      </c>
      <c r="Q321" t="s">
        <v>10</v>
      </c>
      <c r="R321">
        <v>0</v>
      </c>
    </row>
    <row r="322" spans="1:18" hidden="1" x14ac:dyDescent="0.25">
      <c r="A322" s="1">
        <f>SUMIFS('Franchise Wastage '!H:H,'Franchise Wastage '!B:B,Sheet1!H322,'Franchise Wastage '!C:C,Sheet1!I322,'Franchise Wastage '!D:D,Sheet1!J322,'Franchise Wastage '!E:E,Sheet1!K322)</f>
        <v>0</v>
      </c>
      <c r="B322" s="1">
        <f>SUMIFS('Franchise Wastage '!F:F,'Franchise Wastage '!B:B,Sheet1!H322,'Franchise Wastage '!C:C,Sheet1!I322,'Franchise Wastage '!D:D,Sheet1!J322,'Franchise Wastage '!E:E,Sheet1!K322)</f>
        <v>40</v>
      </c>
      <c r="D322" s="23">
        <f t="shared" si="12"/>
        <v>0</v>
      </c>
      <c r="E322" s="23">
        <f t="shared" si="13"/>
        <v>0</v>
      </c>
      <c r="F322" s="23">
        <f t="shared" si="14"/>
        <v>0</v>
      </c>
      <c r="H322" t="s">
        <v>232</v>
      </c>
      <c r="I322" s="1" t="s">
        <v>215</v>
      </c>
      <c r="J322" s="1" t="s">
        <v>90</v>
      </c>
      <c r="K322">
        <v>100</v>
      </c>
      <c r="L322" t="s">
        <v>9</v>
      </c>
      <c r="M322" t="s">
        <v>9</v>
      </c>
      <c r="N322">
        <v>40</v>
      </c>
      <c r="O322" t="s">
        <v>20</v>
      </c>
      <c r="P322">
        <v>0</v>
      </c>
      <c r="Q322" t="s">
        <v>10</v>
      </c>
      <c r="R322">
        <v>0</v>
      </c>
    </row>
    <row r="323" spans="1:18" hidden="1" x14ac:dyDescent="0.25">
      <c r="A323" s="1">
        <f>SUMIFS('Franchise Wastage '!H:H,'Franchise Wastage '!B:B,Sheet1!H323,'Franchise Wastage '!C:C,Sheet1!I323,'Franchise Wastage '!D:D,Sheet1!J323,'Franchise Wastage '!E:E,Sheet1!K323)</f>
        <v>0</v>
      </c>
      <c r="B323" s="1">
        <f>SUMIFS('Franchise Wastage '!F:F,'Franchise Wastage '!B:B,Sheet1!H323,'Franchise Wastage '!C:C,Sheet1!I323,'Franchise Wastage '!D:D,Sheet1!J323,'Franchise Wastage '!E:E,Sheet1!K323)</f>
        <v>40</v>
      </c>
      <c r="D323" s="23">
        <f t="shared" si="12"/>
        <v>0</v>
      </c>
      <c r="E323" s="23">
        <f t="shared" si="13"/>
        <v>0</v>
      </c>
      <c r="F323" s="23">
        <f t="shared" si="14"/>
        <v>0</v>
      </c>
      <c r="H323" t="s">
        <v>232</v>
      </c>
      <c r="I323" s="1" t="s">
        <v>215</v>
      </c>
      <c r="J323" s="1" t="s">
        <v>217</v>
      </c>
      <c r="K323">
        <v>100</v>
      </c>
      <c r="L323" t="s">
        <v>9</v>
      </c>
      <c r="M323" t="s">
        <v>9</v>
      </c>
      <c r="N323">
        <v>40</v>
      </c>
      <c r="O323" t="s">
        <v>20</v>
      </c>
      <c r="P323">
        <v>0</v>
      </c>
      <c r="Q323" t="s">
        <v>10</v>
      </c>
      <c r="R323">
        <v>0</v>
      </c>
    </row>
    <row r="324" spans="1:18" hidden="1" x14ac:dyDescent="0.25">
      <c r="A324" s="1">
        <f>SUMIFS('Franchise Wastage '!H:H,'Franchise Wastage '!B:B,Sheet1!H324,'Franchise Wastage '!C:C,Sheet1!I324,'Franchise Wastage '!D:D,Sheet1!J324,'Franchise Wastage '!E:E,Sheet1!K324)</f>
        <v>0</v>
      </c>
      <c r="B324" s="1">
        <f>SUMIFS('Franchise Wastage '!F:F,'Franchise Wastage '!B:B,Sheet1!H324,'Franchise Wastage '!C:C,Sheet1!I324,'Franchise Wastage '!D:D,Sheet1!J324,'Franchise Wastage '!E:E,Sheet1!K324)</f>
        <v>40</v>
      </c>
      <c r="D324" s="23">
        <f t="shared" si="12"/>
        <v>0</v>
      </c>
      <c r="E324" s="23">
        <f t="shared" si="13"/>
        <v>0</v>
      </c>
      <c r="F324" s="23">
        <f t="shared" si="14"/>
        <v>0</v>
      </c>
      <c r="H324" t="s">
        <v>232</v>
      </c>
      <c r="I324" s="1" t="s">
        <v>215</v>
      </c>
      <c r="J324" s="1" t="s">
        <v>26</v>
      </c>
      <c r="K324">
        <v>100</v>
      </c>
      <c r="L324" t="s">
        <v>9</v>
      </c>
      <c r="M324" t="s">
        <v>9</v>
      </c>
      <c r="N324">
        <v>40</v>
      </c>
      <c r="O324" t="s">
        <v>20</v>
      </c>
      <c r="P324">
        <v>0</v>
      </c>
      <c r="Q324" t="s">
        <v>10</v>
      </c>
      <c r="R324">
        <v>0</v>
      </c>
    </row>
    <row r="325" spans="1:18" hidden="1" x14ac:dyDescent="0.25">
      <c r="A325" s="1">
        <f>SUMIFS('Franchise Wastage '!H:H,'Franchise Wastage '!B:B,Sheet1!H325,'Franchise Wastage '!C:C,Sheet1!I325,'Franchise Wastage '!D:D,Sheet1!J325,'Franchise Wastage '!E:E,Sheet1!K325)</f>
        <v>0</v>
      </c>
      <c r="B325" s="1">
        <f>SUMIFS('Franchise Wastage '!F:F,'Franchise Wastage '!B:B,Sheet1!H325,'Franchise Wastage '!C:C,Sheet1!I325,'Franchise Wastage '!D:D,Sheet1!J325,'Franchise Wastage '!E:E,Sheet1!K325)</f>
        <v>40</v>
      </c>
      <c r="D325" s="23">
        <f t="shared" si="12"/>
        <v>0</v>
      </c>
      <c r="E325" s="23">
        <f t="shared" si="13"/>
        <v>0</v>
      </c>
      <c r="F325" s="23">
        <f t="shared" si="14"/>
        <v>0</v>
      </c>
      <c r="H325" t="s">
        <v>232</v>
      </c>
      <c r="I325" s="1" t="s">
        <v>215</v>
      </c>
      <c r="J325" s="1" t="s">
        <v>218</v>
      </c>
      <c r="K325">
        <v>100</v>
      </c>
      <c r="L325" t="s">
        <v>9</v>
      </c>
      <c r="M325" t="s">
        <v>9</v>
      </c>
      <c r="N325">
        <v>40</v>
      </c>
      <c r="O325" t="s">
        <v>20</v>
      </c>
      <c r="P325">
        <v>0</v>
      </c>
      <c r="Q325" t="s">
        <v>10</v>
      </c>
      <c r="R325">
        <v>0</v>
      </c>
    </row>
    <row r="326" spans="1:18" hidden="1" x14ac:dyDescent="0.25">
      <c r="A326" s="1">
        <f>SUMIFS('Franchise Wastage '!H:H,'Franchise Wastage '!B:B,Sheet1!H326,'Franchise Wastage '!C:C,Sheet1!I326,'Franchise Wastage '!D:D,Sheet1!J326,'Franchise Wastage '!E:E,Sheet1!K326)</f>
        <v>0</v>
      </c>
      <c r="B326" s="1">
        <f>SUMIFS('Franchise Wastage '!F:F,'Franchise Wastage '!B:B,Sheet1!H326,'Franchise Wastage '!C:C,Sheet1!I326,'Franchise Wastage '!D:D,Sheet1!J326,'Franchise Wastage '!E:E,Sheet1!K326)</f>
        <v>40</v>
      </c>
      <c r="D326" s="23">
        <f t="shared" si="12"/>
        <v>0</v>
      </c>
      <c r="E326" s="23">
        <f t="shared" si="13"/>
        <v>0</v>
      </c>
      <c r="F326" s="23">
        <f t="shared" si="14"/>
        <v>0</v>
      </c>
      <c r="H326" t="s">
        <v>232</v>
      </c>
      <c r="I326" s="1" t="s">
        <v>215</v>
      </c>
      <c r="J326" s="1" t="s">
        <v>201</v>
      </c>
      <c r="K326">
        <v>100</v>
      </c>
      <c r="L326" t="s">
        <v>9</v>
      </c>
      <c r="M326" t="s">
        <v>9</v>
      </c>
      <c r="N326">
        <v>40</v>
      </c>
      <c r="O326" t="s">
        <v>20</v>
      </c>
      <c r="P326">
        <v>0</v>
      </c>
      <c r="Q326" t="s">
        <v>10</v>
      </c>
      <c r="R326">
        <v>0</v>
      </c>
    </row>
    <row r="327" spans="1:18" hidden="1" x14ac:dyDescent="0.25">
      <c r="A327" s="1">
        <f>SUMIFS('Franchise Wastage '!H:H,'Franchise Wastage '!B:B,Sheet1!H327,'Franchise Wastage '!C:C,Sheet1!I327,'Franchise Wastage '!D:D,Sheet1!J327,'Franchise Wastage '!E:E,Sheet1!K327)</f>
        <v>0</v>
      </c>
      <c r="B327" s="1">
        <f>SUMIFS('Franchise Wastage '!F:F,'Franchise Wastage '!B:B,Sheet1!H327,'Franchise Wastage '!C:C,Sheet1!I327,'Franchise Wastage '!D:D,Sheet1!J327,'Franchise Wastage '!E:E,Sheet1!K327)</f>
        <v>40</v>
      </c>
      <c r="D327" s="23">
        <f t="shared" si="12"/>
        <v>0</v>
      </c>
      <c r="E327" s="23">
        <f t="shared" si="13"/>
        <v>0</v>
      </c>
      <c r="F327" s="23">
        <f t="shared" si="14"/>
        <v>0</v>
      </c>
      <c r="H327" t="s">
        <v>232</v>
      </c>
      <c r="I327" s="1" t="s">
        <v>215</v>
      </c>
      <c r="J327" s="1" t="s">
        <v>219</v>
      </c>
      <c r="K327">
        <v>100</v>
      </c>
      <c r="L327" t="s">
        <v>9</v>
      </c>
      <c r="M327" t="s">
        <v>9</v>
      </c>
      <c r="N327">
        <v>40</v>
      </c>
      <c r="O327" t="s">
        <v>20</v>
      </c>
      <c r="P327">
        <v>0</v>
      </c>
      <c r="Q327" t="s">
        <v>10</v>
      </c>
      <c r="R327">
        <v>0</v>
      </c>
    </row>
    <row r="328" spans="1:18" hidden="1" x14ac:dyDescent="0.25">
      <c r="A328" s="1">
        <f>SUMIFS('Franchise Wastage '!H:H,'Franchise Wastage '!B:B,Sheet1!H328,'Franchise Wastage '!C:C,Sheet1!I328,'Franchise Wastage '!D:D,Sheet1!J328,'Franchise Wastage '!E:E,Sheet1!K328)</f>
        <v>0</v>
      </c>
      <c r="B328" s="1">
        <f>SUMIFS('Franchise Wastage '!F:F,'Franchise Wastage '!B:B,Sheet1!H328,'Franchise Wastage '!C:C,Sheet1!I328,'Franchise Wastage '!D:D,Sheet1!J328,'Franchise Wastage '!E:E,Sheet1!K328)</f>
        <v>40</v>
      </c>
      <c r="D328" s="23">
        <f t="shared" ref="D328:D391" si="15">P328-A328</f>
        <v>0</v>
      </c>
      <c r="E328" s="23">
        <f t="shared" ref="E328:E391" si="16">N328-B328</f>
        <v>0</v>
      </c>
      <c r="F328" s="23">
        <f t="shared" ref="F328:F391" si="17">D328+E328</f>
        <v>0</v>
      </c>
      <c r="H328" t="s">
        <v>232</v>
      </c>
      <c r="I328" s="1" t="s">
        <v>215</v>
      </c>
      <c r="J328" s="1" t="s">
        <v>206</v>
      </c>
      <c r="K328">
        <v>100</v>
      </c>
      <c r="L328" t="s">
        <v>9</v>
      </c>
      <c r="M328" t="s">
        <v>9</v>
      </c>
      <c r="N328">
        <v>40</v>
      </c>
      <c r="O328" t="s">
        <v>20</v>
      </c>
      <c r="P328">
        <v>0</v>
      </c>
      <c r="Q328" t="s">
        <v>10</v>
      </c>
      <c r="R328">
        <v>0</v>
      </c>
    </row>
    <row r="329" spans="1:18" x14ac:dyDescent="0.25">
      <c r="A329" s="1">
        <f>SUMIFS('Franchise Wastage '!H:H,'Franchise Wastage '!B:B,Sheet1!H329,'Franchise Wastage '!C:C,Sheet1!I329,'Franchise Wastage '!D:D,Sheet1!J329,'Franchise Wastage '!E:E,Sheet1!K329)</f>
        <v>0</v>
      </c>
      <c r="B329" s="1">
        <f>SUMIFS('Franchise Wastage '!F:F,'Franchise Wastage '!B:B,Sheet1!H329,'Franchise Wastage '!C:C,Sheet1!I329,'Franchise Wastage '!D:D,Sheet1!J329,'Franchise Wastage '!E:E,Sheet1!K329)</f>
        <v>0</v>
      </c>
      <c r="D329" s="23">
        <f t="shared" si="15"/>
        <v>0</v>
      </c>
      <c r="E329" s="23">
        <f t="shared" si="16"/>
        <v>40</v>
      </c>
      <c r="F329" s="23">
        <f t="shared" si="17"/>
        <v>40</v>
      </c>
      <c r="H329" s="24" t="s">
        <v>232</v>
      </c>
      <c r="I329" s="1" t="s">
        <v>215</v>
      </c>
      <c r="J329" s="1" t="s">
        <v>2135</v>
      </c>
      <c r="K329">
        <v>100</v>
      </c>
      <c r="L329" t="s">
        <v>9</v>
      </c>
      <c r="M329" t="s">
        <v>9</v>
      </c>
      <c r="N329">
        <v>40</v>
      </c>
      <c r="O329" t="s">
        <v>20</v>
      </c>
      <c r="P329">
        <v>0</v>
      </c>
      <c r="Q329" t="s">
        <v>10</v>
      </c>
      <c r="R329">
        <v>0</v>
      </c>
    </row>
    <row r="330" spans="1:18" hidden="1" x14ac:dyDescent="0.25">
      <c r="A330" s="1">
        <f>SUMIFS('Franchise Wastage '!H:H,'Franchise Wastage '!B:B,Sheet1!H330,'Franchise Wastage '!C:C,Sheet1!I330,'Franchise Wastage '!D:D,Sheet1!J330,'Franchise Wastage '!E:E,Sheet1!K330)</f>
        <v>0</v>
      </c>
      <c r="B330" s="1">
        <f>SUMIFS('Franchise Wastage '!F:F,'Franchise Wastage '!B:B,Sheet1!H330,'Franchise Wastage '!C:C,Sheet1!I330,'Franchise Wastage '!D:D,Sheet1!J330,'Franchise Wastage '!E:E,Sheet1!K330)</f>
        <v>40</v>
      </c>
      <c r="D330" s="23">
        <f t="shared" si="15"/>
        <v>0</v>
      </c>
      <c r="E330" s="23">
        <f t="shared" si="16"/>
        <v>0</v>
      </c>
      <c r="F330" s="23">
        <f t="shared" si="17"/>
        <v>0</v>
      </c>
      <c r="H330" t="s">
        <v>232</v>
      </c>
      <c r="I330" s="1" t="s">
        <v>215</v>
      </c>
      <c r="J330" s="1" t="s">
        <v>178</v>
      </c>
      <c r="K330">
        <v>100</v>
      </c>
      <c r="L330" t="s">
        <v>9</v>
      </c>
      <c r="M330" t="s">
        <v>9</v>
      </c>
      <c r="N330">
        <v>40</v>
      </c>
      <c r="O330" t="s">
        <v>20</v>
      </c>
      <c r="P330">
        <v>0</v>
      </c>
      <c r="Q330" t="s">
        <v>10</v>
      </c>
      <c r="R330">
        <v>0</v>
      </c>
    </row>
    <row r="331" spans="1:18" hidden="1" x14ac:dyDescent="0.25">
      <c r="A331" s="1">
        <f>SUMIFS('Franchise Wastage '!H:H,'Franchise Wastage '!B:B,Sheet1!H331,'Franchise Wastage '!C:C,Sheet1!I331,'Franchise Wastage '!D:D,Sheet1!J331,'Franchise Wastage '!E:E,Sheet1!K331)</f>
        <v>0</v>
      </c>
      <c r="B331" s="1">
        <f>SUMIFS('Franchise Wastage '!F:F,'Franchise Wastage '!B:B,Sheet1!H331,'Franchise Wastage '!C:C,Sheet1!I331,'Franchise Wastage '!D:D,Sheet1!J331,'Franchise Wastage '!E:E,Sheet1!K331)</f>
        <v>40</v>
      </c>
      <c r="D331" s="23">
        <f t="shared" si="15"/>
        <v>0</v>
      </c>
      <c r="E331" s="23">
        <f t="shared" si="16"/>
        <v>0</v>
      </c>
      <c r="F331" s="23">
        <f t="shared" si="17"/>
        <v>0</v>
      </c>
      <c r="H331" t="s">
        <v>232</v>
      </c>
      <c r="I331" s="1" t="s">
        <v>215</v>
      </c>
      <c r="J331" s="1" t="s">
        <v>220</v>
      </c>
      <c r="K331">
        <v>100</v>
      </c>
      <c r="L331" t="s">
        <v>9</v>
      </c>
      <c r="M331" t="s">
        <v>9</v>
      </c>
      <c r="N331">
        <v>40</v>
      </c>
      <c r="O331" t="s">
        <v>20</v>
      </c>
      <c r="P331">
        <v>0</v>
      </c>
      <c r="Q331" t="s">
        <v>10</v>
      </c>
      <c r="R331">
        <v>0</v>
      </c>
    </row>
    <row r="332" spans="1:18" hidden="1" x14ac:dyDescent="0.25">
      <c r="A332" s="1">
        <f>SUMIFS('Franchise Wastage '!H:H,'Franchise Wastage '!B:B,Sheet1!H332,'Franchise Wastage '!C:C,Sheet1!I332,'Franchise Wastage '!D:D,Sheet1!J332,'Franchise Wastage '!E:E,Sheet1!K332)</f>
        <v>0</v>
      </c>
      <c r="B332" s="1">
        <f>SUMIFS('Franchise Wastage '!F:F,'Franchise Wastage '!B:B,Sheet1!H332,'Franchise Wastage '!C:C,Sheet1!I332,'Franchise Wastage '!D:D,Sheet1!J332,'Franchise Wastage '!E:E,Sheet1!K332)</f>
        <v>40</v>
      </c>
      <c r="D332" s="23">
        <f t="shared" si="15"/>
        <v>0</v>
      </c>
      <c r="E332" s="23">
        <f t="shared" si="16"/>
        <v>0</v>
      </c>
      <c r="F332" s="23">
        <f t="shared" si="17"/>
        <v>0</v>
      </c>
      <c r="H332" t="s">
        <v>232</v>
      </c>
      <c r="I332" s="1" t="s">
        <v>215</v>
      </c>
      <c r="J332" s="1" t="s">
        <v>207</v>
      </c>
      <c r="K332">
        <v>100</v>
      </c>
      <c r="L332" t="s">
        <v>9</v>
      </c>
      <c r="M332" t="s">
        <v>9</v>
      </c>
      <c r="N332">
        <v>40</v>
      </c>
      <c r="O332" t="s">
        <v>20</v>
      </c>
      <c r="P332">
        <v>0</v>
      </c>
      <c r="Q332" t="s">
        <v>10</v>
      </c>
      <c r="R332">
        <v>0</v>
      </c>
    </row>
    <row r="333" spans="1:18" hidden="1" x14ac:dyDescent="0.25">
      <c r="A333" s="1">
        <f>SUMIFS('Franchise Wastage '!H:H,'Franchise Wastage '!B:B,Sheet1!H333,'Franchise Wastage '!C:C,Sheet1!I333,'Franchise Wastage '!D:D,Sheet1!J333,'Franchise Wastage '!E:E,Sheet1!K333)</f>
        <v>7.5</v>
      </c>
      <c r="B333" s="1">
        <f>SUMIFS('Franchise Wastage '!F:F,'Franchise Wastage '!B:B,Sheet1!H333,'Franchise Wastage '!C:C,Sheet1!I333,'Franchise Wastage '!D:D,Sheet1!J333,'Franchise Wastage '!E:E,Sheet1!K333)</f>
        <v>30</v>
      </c>
      <c r="D333" s="23">
        <f t="shared" si="15"/>
        <v>0</v>
      </c>
      <c r="E333" s="23">
        <f t="shared" si="16"/>
        <v>0</v>
      </c>
      <c r="F333" s="23">
        <f t="shared" si="17"/>
        <v>0</v>
      </c>
      <c r="H333" t="s">
        <v>233</v>
      </c>
      <c r="I333" s="1" t="s">
        <v>221</v>
      </c>
      <c r="J333" s="1" t="s">
        <v>230</v>
      </c>
      <c r="K333">
        <v>92.5</v>
      </c>
      <c r="L333" t="s">
        <v>9</v>
      </c>
      <c r="M333" t="s">
        <v>12</v>
      </c>
      <c r="N333">
        <v>30</v>
      </c>
      <c r="O333" t="s">
        <v>20</v>
      </c>
      <c r="P333">
        <v>7.5</v>
      </c>
      <c r="Q333" t="s">
        <v>10</v>
      </c>
      <c r="R333">
        <v>0</v>
      </c>
    </row>
    <row r="334" spans="1:18" hidden="1" x14ac:dyDescent="0.25">
      <c r="A334" s="1">
        <f>SUMIFS('Franchise Wastage '!H:H,'Franchise Wastage '!B:B,Sheet1!H334,'Franchise Wastage '!C:C,Sheet1!I334,'Franchise Wastage '!D:D,Sheet1!J334,'Franchise Wastage '!E:E,Sheet1!K334)</f>
        <v>16</v>
      </c>
      <c r="B334" s="1">
        <f>SUMIFS('Franchise Wastage '!F:F,'Franchise Wastage '!B:B,Sheet1!H334,'Franchise Wastage '!C:C,Sheet1!I334,'Franchise Wastage '!D:D,Sheet1!J334,'Franchise Wastage '!E:E,Sheet1!K334)</f>
        <v>0</v>
      </c>
      <c r="D334" s="23">
        <f t="shared" si="15"/>
        <v>0</v>
      </c>
      <c r="E334" s="23">
        <f t="shared" si="16"/>
        <v>0</v>
      </c>
      <c r="F334" s="23">
        <f t="shared" si="17"/>
        <v>0</v>
      </c>
      <c r="H334" t="s">
        <v>2156</v>
      </c>
      <c r="I334" s="1" t="s">
        <v>54</v>
      </c>
      <c r="J334" s="1" t="s">
        <v>55</v>
      </c>
      <c r="K334">
        <v>65</v>
      </c>
      <c r="L334" t="s">
        <v>9</v>
      </c>
      <c r="M334" t="s">
        <v>12</v>
      </c>
      <c r="N334">
        <v>0</v>
      </c>
      <c r="O334" t="s">
        <v>10</v>
      </c>
      <c r="P334">
        <v>16</v>
      </c>
      <c r="Q334" t="s">
        <v>10</v>
      </c>
      <c r="R334">
        <v>0</v>
      </c>
    </row>
    <row r="335" spans="1:18" hidden="1" x14ac:dyDescent="0.25">
      <c r="A335" s="1">
        <f>SUMIFS('Franchise Wastage '!H:H,'Franchise Wastage '!B:B,Sheet1!H335,'Franchise Wastage '!C:C,Sheet1!I335,'Franchise Wastage '!D:D,Sheet1!J335,'Franchise Wastage '!E:E,Sheet1!K335)</f>
        <v>16</v>
      </c>
      <c r="B335" s="1">
        <f>SUMIFS('Franchise Wastage '!F:F,'Franchise Wastage '!B:B,Sheet1!H335,'Franchise Wastage '!C:C,Sheet1!I335,'Franchise Wastage '!D:D,Sheet1!J335,'Franchise Wastage '!E:E,Sheet1!K335)</f>
        <v>0</v>
      </c>
      <c r="D335" s="23">
        <f t="shared" si="15"/>
        <v>0</v>
      </c>
      <c r="E335" s="23">
        <f t="shared" si="16"/>
        <v>0</v>
      </c>
      <c r="F335" s="23">
        <f t="shared" si="17"/>
        <v>0</v>
      </c>
      <c r="H335" t="s">
        <v>2156</v>
      </c>
      <c r="I335" s="1" t="s">
        <v>54</v>
      </c>
      <c r="J335" s="1" t="s">
        <v>234</v>
      </c>
      <c r="K335">
        <v>65</v>
      </c>
      <c r="L335" t="s">
        <v>9</v>
      </c>
      <c r="M335" t="s">
        <v>12</v>
      </c>
      <c r="N335">
        <v>0</v>
      </c>
      <c r="O335" t="s">
        <v>10</v>
      </c>
      <c r="P335">
        <v>16</v>
      </c>
      <c r="Q335" t="s">
        <v>10</v>
      </c>
      <c r="R335">
        <v>0</v>
      </c>
    </row>
    <row r="336" spans="1:18" hidden="1" x14ac:dyDescent="0.25">
      <c r="A336" s="1">
        <f>SUMIFS('Franchise Wastage '!H:H,'Franchise Wastage '!B:B,Sheet1!H336,'Franchise Wastage '!C:C,Sheet1!I336,'Franchise Wastage '!D:D,Sheet1!J336,'Franchise Wastage '!E:E,Sheet1!K336)</f>
        <v>16</v>
      </c>
      <c r="B336" s="1">
        <f>SUMIFS('Franchise Wastage '!F:F,'Franchise Wastage '!B:B,Sheet1!H336,'Franchise Wastage '!C:C,Sheet1!I336,'Franchise Wastage '!D:D,Sheet1!J336,'Franchise Wastage '!E:E,Sheet1!K336)</f>
        <v>0</v>
      </c>
      <c r="D336" s="23">
        <f t="shared" si="15"/>
        <v>0</v>
      </c>
      <c r="E336" s="23">
        <f t="shared" si="16"/>
        <v>0</v>
      </c>
      <c r="F336" s="23">
        <f t="shared" si="17"/>
        <v>0</v>
      </c>
      <c r="H336" t="s">
        <v>2156</v>
      </c>
      <c r="I336" s="1" t="s">
        <v>54</v>
      </c>
      <c r="J336" s="1" t="s">
        <v>235</v>
      </c>
      <c r="K336">
        <v>65</v>
      </c>
      <c r="L336" t="s">
        <v>9</v>
      </c>
      <c r="M336" t="s">
        <v>12</v>
      </c>
      <c r="N336">
        <v>0</v>
      </c>
      <c r="O336" t="s">
        <v>10</v>
      </c>
      <c r="P336">
        <v>16</v>
      </c>
      <c r="Q336" t="s">
        <v>10</v>
      </c>
      <c r="R336">
        <v>0</v>
      </c>
    </row>
    <row r="337" spans="1:18" hidden="1" x14ac:dyDescent="0.25">
      <c r="A337" s="1">
        <f>SUMIFS('Franchise Wastage '!H:H,'Franchise Wastage '!B:B,Sheet1!H337,'Franchise Wastage '!C:C,Sheet1!I337,'Franchise Wastage '!D:D,Sheet1!J337,'Franchise Wastage '!E:E,Sheet1!K337)</f>
        <v>16</v>
      </c>
      <c r="B337" s="1">
        <f>SUMIFS('Franchise Wastage '!F:F,'Franchise Wastage '!B:B,Sheet1!H337,'Franchise Wastage '!C:C,Sheet1!I337,'Franchise Wastage '!D:D,Sheet1!J337,'Franchise Wastage '!E:E,Sheet1!K337)</f>
        <v>0</v>
      </c>
      <c r="D337" s="23">
        <f t="shared" si="15"/>
        <v>0</v>
      </c>
      <c r="E337" s="23">
        <f t="shared" si="16"/>
        <v>0</v>
      </c>
      <c r="F337" s="23">
        <f t="shared" si="17"/>
        <v>0</v>
      </c>
      <c r="H337" t="s">
        <v>2156</v>
      </c>
      <c r="I337" s="1" t="s">
        <v>54</v>
      </c>
      <c r="J337" s="1" t="s">
        <v>236</v>
      </c>
      <c r="K337">
        <v>65</v>
      </c>
      <c r="L337" t="s">
        <v>9</v>
      </c>
      <c r="M337" t="s">
        <v>12</v>
      </c>
      <c r="N337">
        <v>0</v>
      </c>
      <c r="O337" t="s">
        <v>10</v>
      </c>
      <c r="P337">
        <v>16</v>
      </c>
      <c r="Q337" t="s">
        <v>10</v>
      </c>
      <c r="R337">
        <v>0</v>
      </c>
    </row>
    <row r="338" spans="1:18" hidden="1" x14ac:dyDescent="0.25">
      <c r="A338" s="1">
        <f>SUMIFS('Franchise Wastage '!H:H,'Franchise Wastage '!B:B,Sheet1!H338,'Franchise Wastage '!C:C,Sheet1!I338,'Franchise Wastage '!D:D,Sheet1!J338,'Franchise Wastage '!E:E,Sheet1!K338)</f>
        <v>16</v>
      </c>
      <c r="B338" s="1">
        <f>SUMIFS('Franchise Wastage '!F:F,'Franchise Wastage '!B:B,Sheet1!H338,'Franchise Wastage '!C:C,Sheet1!I338,'Franchise Wastage '!D:D,Sheet1!J338,'Franchise Wastage '!E:E,Sheet1!K338)</f>
        <v>0</v>
      </c>
      <c r="D338" s="23">
        <f t="shared" si="15"/>
        <v>0</v>
      </c>
      <c r="E338" s="23">
        <f t="shared" si="16"/>
        <v>0</v>
      </c>
      <c r="F338" s="23">
        <f t="shared" si="17"/>
        <v>0</v>
      </c>
      <c r="H338" t="s">
        <v>2156</v>
      </c>
      <c r="I338" s="1" t="s">
        <v>237</v>
      </c>
      <c r="J338" s="1" t="s">
        <v>238</v>
      </c>
      <c r="K338">
        <v>65</v>
      </c>
      <c r="L338" t="s">
        <v>9</v>
      </c>
      <c r="M338" t="s">
        <v>9</v>
      </c>
      <c r="N338">
        <v>0</v>
      </c>
      <c r="O338" t="s">
        <v>10</v>
      </c>
      <c r="P338">
        <v>16</v>
      </c>
      <c r="Q338" t="s">
        <v>10</v>
      </c>
      <c r="R338">
        <v>0</v>
      </c>
    </row>
    <row r="339" spans="1:18" hidden="1" x14ac:dyDescent="0.25">
      <c r="A339" s="1">
        <f>SUMIFS('Franchise Wastage '!H:H,'Franchise Wastage '!B:B,Sheet1!H339,'Franchise Wastage '!C:C,Sheet1!I339,'Franchise Wastage '!D:D,Sheet1!J339,'Franchise Wastage '!E:E,Sheet1!K339)</f>
        <v>16</v>
      </c>
      <c r="B339" s="1">
        <f>SUMIFS('Franchise Wastage '!F:F,'Franchise Wastage '!B:B,Sheet1!H339,'Franchise Wastage '!C:C,Sheet1!I339,'Franchise Wastage '!D:D,Sheet1!J339,'Franchise Wastage '!E:E,Sheet1!K339)</f>
        <v>0</v>
      </c>
      <c r="D339" s="23">
        <f t="shared" si="15"/>
        <v>0</v>
      </c>
      <c r="E339" s="23">
        <f t="shared" si="16"/>
        <v>0</v>
      </c>
      <c r="F339" s="23">
        <f t="shared" si="17"/>
        <v>0</v>
      </c>
      <c r="H339" t="s">
        <v>2156</v>
      </c>
      <c r="I339" s="1" t="s">
        <v>56</v>
      </c>
      <c r="J339" s="1" t="s">
        <v>61</v>
      </c>
      <c r="K339">
        <v>65</v>
      </c>
      <c r="L339" t="s">
        <v>9</v>
      </c>
      <c r="M339" t="s">
        <v>12</v>
      </c>
      <c r="N339">
        <v>0</v>
      </c>
      <c r="O339" t="s">
        <v>10</v>
      </c>
      <c r="P339">
        <v>16</v>
      </c>
      <c r="Q339" t="s">
        <v>10</v>
      </c>
      <c r="R339">
        <v>0</v>
      </c>
    </row>
    <row r="340" spans="1:18" hidden="1" x14ac:dyDescent="0.25">
      <c r="A340" s="1">
        <f>SUMIFS('Franchise Wastage '!H:H,'Franchise Wastage '!B:B,Sheet1!H340,'Franchise Wastage '!C:C,Sheet1!I340,'Franchise Wastage '!D:D,Sheet1!J340,'Franchise Wastage '!E:E,Sheet1!K340)</f>
        <v>12.5</v>
      </c>
      <c r="B340" s="1">
        <f>SUMIFS('Franchise Wastage '!F:F,'Franchise Wastage '!B:B,Sheet1!H340,'Franchise Wastage '!C:C,Sheet1!I340,'Franchise Wastage '!D:D,Sheet1!J340,'Franchise Wastage '!E:E,Sheet1!K340)</f>
        <v>0.4</v>
      </c>
      <c r="D340" s="23">
        <f t="shared" si="15"/>
        <v>0</v>
      </c>
      <c r="E340" s="23">
        <f t="shared" si="16"/>
        <v>0</v>
      </c>
      <c r="F340" s="23">
        <f t="shared" si="17"/>
        <v>0</v>
      </c>
      <c r="H340" t="s">
        <v>239</v>
      </c>
      <c r="I340" s="1" t="s">
        <v>72</v>
      </c>
      <c r="J340" s="1" t="s">
        <v>240</v>
      </c>
      <c r="K340">
        <v>70</v>
      </c>
      <c r="L340" t="s">
        <v>9</v>
      </c>
      <c r="M340" t="s">
        <v>12</v>
      </c>
      <c r="N340">
        <v>0.4</v>
      </c>
      <c r="O340" t="s">
        <v>10</v>
      </c>
      <c r="P340">
        <v>12.5</v>
      </c>
      <c r="Q340" t="s">
        <v>10</v>
      </c>
      <c r="R340">
        <v>0</v>
      </c>
    </row>
    <row r="341" spans="1:18" hidden="1" x14ac:dyDescent="0.25">
      <c r="A341" s="1">
        <f>SUMIFS('Franchise Wastage '!H:H,'Franchise Wastage '!B:B,Sheet1!H341,'Franchise Wastage '!C:C,Sheet1!I341,'Franchise Wastage '!D:D,Sheet1!J341,'Franchise Wastage '!E:E,Sheet1!K341)</f>
        <v>12.5</v>
      </c>
      <c r="B341" s="1">
        <f>SUMIFS('Franchise Wastage '!F:F,'Franchise Wastage '!B:B,Sheet1!H341,'Franchise Wastage '!C:C,Sheet1!I341,'Franchise Wastage '!D:D,Sheet1!J341,'Franchise Wastage '!E:E,Sheet1!K341)</f>
        <v>0.4</v>
      </c>
      <c r="D341" s="23">
        <f t="shared" si="15"/>
        <v>0</v>
      </c>
      <c r="E341" s="23">
        <f t="shared" si="16"/>
        <v>0</v>
      </c>
      <c r="F341" s="23">
        <f t="shared" si="17"/>
        <v>0</v>
      </c>
      <c r="H341" t="s">
        <v>239</v>
      </c>
      <c r="I341" s="1" t="s">
        <v>72</v>
      </c>
      <c r="J341" s="1" t="s">
        <v>241</v>
      </c>
      <c r="K341">
        <v>70</v>
      </c>
      <c r="L341" t="s">
        <v>9</v>
      </c>
      <c r="M341" t="s">
        <v>12</v>
      </c>
      <c r="N341">
        <v>0.4</v>
      </c>
      <c r="O341" t="s">
        <v>10</v>
      </c>
      <c r="P341">
        <v>12.5</v>
      </c>
      <c r="Q341" t="s">
        <v>10</v>
      </c>
      <c r="R341">
        <v>0</v>
      </c>
    </row>
    <row r="342" spans="1:18" hidden="1" x14ac:dyDescent="0.25">
      <c r="A342" s="1">
        <f>SUMIFS('Franchise Wastage '!H:H,'Franchise Wastage '!B:B,Sheet1!H342,'Franchise Wastage '!C:C,Sheet1!I342,'Franchise Wastage '!D:D,Sheet1!J342,'Franchise Wastage '!E:E,Sheet1!K342)</f>
        <v>12.5</v>
      </c>
      <c r="B342" s="1">
        <f>SUMIFS('Franchise Wastage '!F:F,'Franchise Wastage '!B:B,Sheet1!H342,'Franchise Wastage '!C:C,Sheet1!I342,'Franchise Wastage '!D:D,Sheet1!J342,'Franchise Wastage '!E:E,Sheet1!K342)</f>
        <v>0.4</v>
      </c>
      <c r="D342" s="23">
        <f t="shared" si="15"/>
        <v>0</v>
      </c>
      <c r="E342" s="23">
        <f t="shared" si="16"/>
        <v>0</v>
      </c>
      <c r="F342" s="23">
        <f t="shared" si="17"/>
        <v>0</v>
      </c>
      <c r="H342" t="s">
        <v>239</v>
      </c>
      <c r="I342" s="1" t="s">
        <v>72</v>
      </c>
      <c r="J342" s="1" t="s">
        <v>242</v>
      </c>
      <c r="K342">
        <v>70</v>
      </c>
      <c r="L342" t="s">
        <v>9</v>
      </c>
      <c r="M342" t="s">
        <v>12</v>
      </c>
      <c r="N342">
        <v>0.4</v>
      </c>
      <c r="O342" t="s">
        <v>10</v>
      </c>
      <c r="P342">
        <v>12.5</v>
      </c>
      <c r="Q342" t="s">
        <v>10</v>
      </c>
      <c r="R342">
        <v>0</v>
      </c>
    </row>
    <row r="343" spans="1:18" hidden="1" x14ac:dyDescent="0.25">
      <c r="A343" s="1">
        <f>SUMIFS('Franchise Wastage '!H:H,'Franchise Wastage '!B:B,Sheet1!H343,'Franchise Wastage '!C:C,Sheet1!I343,'Franchise Wastage '!D:D,Sheet1!J343,'Franchise Wastage '!E:E,Sheet1!K343)</f>
        <v>12.5</v>
      </c>
      <c r="B343" s="1">
        <f>SUMIFS('Franchise Wastage '!F:F,'Franchise Wastage '!B:B,Sheet1!H343,'Franchise Wastage '!C:C,Sheet1!I343,'Franchise Wastage '!D:D,Sheet1!J343,'Franchise Wastage '!E:E,Sheet1!K343)</f>
        <v>0.4</v>
      </c>
      <c r="D343" s="23">
        <f t="shared" si="15"/>
        <v>0</v>
      </c>
      <c r="E343" s="23">
        <f t="shared" si="16"/>
        <v>0</v>
      </c>
      <c r="F343" s="23">
        <f t="shared" si="17"/>
        <v>0</v>
      </c>
      <c r="H343" t="s">
        <v>239</v>
      </c>
      <c r="I343" s="1" t="s">
        <v>72</v>
      </c>
      <c r="J343" s="1" t="s">
        <v>243</v>
      </c>
      <c r="K343">
        <v>70</v>
      </c>
      <c r="L343" t="s">
        <v>9</v>
      </c>
      <c r="M343" t="s">
        <v>12</v>
      </c>
      <c r="N343">
        <v>0.4</v>
      </c>
      <c r="O343" t="s">
        <v>10</v>
      </c>
      <c r="P343">
        <v>12.5</v>
      </c>
      <c r="Q343" t="s">
        <v>10</v>
      </c>
      <c r="R343">
        <v>0</v>
      </c>
    </row>
    <row r="344" spans="1:18" x14ac:dyDescent="0.25">
      <c r="A344" s="1">
        <f>SUMIFS('Franchise Wastage '!H:H,'Franchise Wastage '!B:B,Sheet1!H344,'Franchise Wastage '!C:C,Sheet1!I344,'Franchise Wastage '!D:D,Sheet1!J344,'Franchise Wastage '!E:E,Sheet1!K344)</f>
        <v>12.5</v>
      </c>
      <c r="B344" s="1">
        <f>SUMIFS('Franchise Wastage '!F:F,'Franchise Wastage '!B:B,Sheet1!H344,'Franchise Wastage '!C:C,Sheet1!I344,'Franchise Wastage '!D:D,Sheet1!J344,'Franchise Wastage '!E:E,Sheet1!K344)</f>
        <v>0.4</v>
      </c>
      <c r="D344" s="23">
        <f t="shared" si="15"/>
        <v>0</v>
      </c>
      <c r="E344" s="23">
        <f t="shared" si="16"/>
        <v>0</v>
      </c>
      <c r="F344" s="23">
        <f t="shared" si="17"/>
        <v>0</v>
      </c>
      <c r="H344" s="25" t="s">
        <v>239</v>
      </c>
      <c r="I344" s="22" t="s">
        <v>82</v>
      </c>
      <c r="J344" s="22" t="s">
        <v>244</v>
      </c>
      <c r="K344">
        <v>70</v>
      </c>
      <c r="L344" t="s">
        <v>9</v>
      </c>
      <c r="M344" t="s">
        <v>12</v>
      </c>
      <c r="N344">
        <v>0.4</v>
      </c>
      <c r="O344" t="s">
        <v>10</v>
      </c>
      <c r="P344">
        <v>12.5</v>
      </c>
      <c r="Q344" t="s">
        <v>10</v>
      </c>
      <c r="R344">
        <v>0</v>
      </c>
    </row>
    <row r="345" spans="1:18" x14ac:dyDescent="0.25">
      <c r="A345" s="1">
        <f>SUMIFS('Franchise Wastage '!H:H,'Franchise Wastage '!B:B,Sheet1!H345,'Franchise Wastage '!C:C,Sheet1!I345,'Franchise Wastage '!D:D,Sheet1!J345,'Franchise Wastage '!E:E,Sheet1!K345)</f>
        <v>12.5</v>
      </c>
      <c r="B345" s="1">
        <f>SUMIFS('Franchise Wastage '!F:F,'Franchise Wastage '!B:B,Sheet1!H345,'Franchise Wastage '!C:C,Sheet1!I345,'Franchise Wastage '!D:D,Sheet1!J345,'Franchise Wastage '!E:E,Sheet1!K345)</f>
        <v>0.4</v>
      </c>
      <c r="D345" s="23">
        <f t="shared" si="15"/>
        <v>0</v>
      </c>
      <c r="E345" s="23">
        <f t="shared" si="16"/>
        <v>0</v>
      </c>
      <c r="F345" s="23">
        <f t="shared" si="17"/>
        <v>0</v>
      </c>
      <c r="H345" s="25" t="s">
        <v>239</v>
      </c>
      <c r="I345" s="22" t="s">
        <v>82</v>
      </c>
      <c r="J345" s="22" t="s">
        <v>245</v>
      </c>
      <c r="K345">
        <v>70</v>
      </c>
      <c r="L345" t="s">
        <v>9</v>
      </c>
      <c r="M345" t="s">
        <v>12</v>
      </c>
      <c r="N345">
        <v>0.4</v>
      </c>
      <c r="O345" t="s">
        <v>10</v>
      </c>
      <c r="P345">
        <v>12.5</v>
      </c>
      <c r="Q345" t="s">
        <v>10</v>
      </c>
      <c r="R345">
        <v>0</v>
      </c>
    </row>
    <row r="346" spans="1:18" x14ac:dyDescent="0.25">
      <c r="A346" s="1">
        <f>SUMIFS('Franchise Wastage '!H:H,'Franchise Wastage '!B:B,Sheet1!H346,'Franchise Wastage '!C:C,Sheet1!I346,'Franchise Wastage '!D:D,Sheet1!J346,'Franchise Wastage '!E:E,Sheet1!K346)</f>
        <v>12.5</v>
      </c>
      <c r="B346" s="1">
        <f>SUMIFS('Franchise Wastage '!F:F,'Franchise Wastage '!B:B,Sheet1!H346,'Franchise Wastage '!C:C,Sheet1!I346,'Franchise Wastage '!D:D,Sheet1!J346,'Franchise Wastage '!E:E,Sheet1!K346)</f>
        <v>0.4</v>
      </c>
      <c r="D346" s="23">
        <f t="shared" si="15"/>
        <v>0</v>
      </c>
      <c r="E346" s="23">
        <f t="shared" si="16"/>
        <v>0</v>
      </c>
      <c r="F346" s="23">
        <f t="shared" si="17"/>
        <v>0</v>
      </c>
      <c r="H346" s="25" t="s">
        <v>239</v>
      </c>
      <c r="I346" s="22" t="s">
        <v>82</v>
      </c>
      <c r="J346" s="22" t="s">
        <v>246</v>
      </c>
      <c r="K346">
        <v>70</v>
      </c>
      <c r="L346" t="s">
        <v>9</v>
      </c>
      <c r="M346" t="s">
        <v>12</v>
      </c>
      <c r="N346">
        <v>0.4</v>
      </c>
      <c r="O346" t="s">
        <v>10</v>
      </c>
      <c r="P346">
        <v>12.5</v>
      </c>
      <c r="Q346" t="s">
        <v>10</v>
      </c>
      <c r="R346">
        <v>0</v>
      </c>
    </row>
    <row r="347" spans="1:18" x14ac:dyDescent="0.25">
      <c r="A347" s="1">
        <f>SUMIFS('Franchise Wastage '!H:H,'Franchise Wastage '!B:B,Sheet1!H347,'Franchise Wastage '!C:C,Sheet1!I347,'Franchise Wastage '!D:D,Sheet1!J347,'Franchise Wastage '!E:E,Sheet1!K347)</f>
        <v>12.5</v>
      </c>
      <c r="B347" s="1">
        <f>SUMIFS('Franchise Wastage '!F:F,'Franchise Wastage '!B:B,Sheet1!H347,'Franchise Wastage '!C:C,Sheet1!I347,'Franchise Wastage '!D:D,Sheet1!J347,'Franchise Wastage '!E:E,Sheet1!K347)</f>
        <v>0.4</v>
      </c>
      <c r="D347" s="23">
        <f t="shared" si="15"/>
        <v>0</v>
      </c>
      <c r="E347" s="23">
        <f t="shared" si="16"/>
        <v>0</v>
      </c>
      <c r="F347" s="23">
        <f t="shared" si="17"/>
        <v>0</v>
      </c>
      <c r="H347" s="25" t="s">
        <v>239</v>
      </c>
      <c r="I347" s="22" t="s">
        <v>82</v>
      </c>
      <c r="J347" s="22" t="s">
        <v>247</v>
      </c>
      <c r="K347">
        <v>70</v>
      </c>
      <c r="L347" t="s">
        <v>9</v>
      </c>
      <c r="M347" t="s">
        <v>12</v>
      </c>
      <c r="N347">
        <v>0.4</v>
      </c>
      <c r="O347" t="s">
        <v>10</v>
      </c>
      <c r="P347">
        <v>12.5</v>
      </c>
      <c r="Q347" t="s">
        <v>10</v>
      </c>
      <c r="R347">
        <v>0</v>
      </c>
    </row>
    <row r="348" spans="1:18" hidden="1" x14ac:dyDescent="0.25">
      <c r="A348" s="1">
        <f>SUMIFS('Franchise Wastage '!H:H,'Franchise Wastage '!B:B,Sheet1!H348,'Franchise Wastage '!C:C,Sheet1!I348,'Franchise Wastage '!D:D,Sheet1!J348,'Franchise Wastage '!E:E,Sheet1!K348)</f>
        <v>0</v>
      </c>
      <c r="B348" s="1">
        <f>SUMIFS('Franchise Wastage '!F:F,'Franchise Wastage '!B:B,Sheet1!H348,'Franchise Wastage '!C:C,Sheet1!I348,'Franchise Wastage '!D:D,Sheet1!J348,'Franchise Wastage '!E:E,Sheet1!K348)</f>
        <v>10</v>
      </c>
      <c r="D348" s="23">
        <f t="shared" si="15"/>
        <v>0</v>
      </c>
      <c r="E348" s="23">
        <f t="shared" si="16"/>
        <v>0</v>
      </c>
      <c r="F348" s="23">
        <f t="shared" si="17"/>
        <v>0</v>
      </c>
      <c r="H348" t="s">
        <v>248</v>
      </c>
      <c r="I348" s="1" t="s">
        <v>122</v>
      </c>
      <c r="J348" s="1" t="s">
        <v>123</v>
      </c>
      <c r="K348">
        <v>97</v>
      </c>
      <c r="L348" t="s">
        <v>9</v>
      </c>
      <c r="M348" t="s">
        <v>9</v>
      </c>
      <c r="N348">
        <v>10</v>
      </c>
      <c r="O348" t="s">
        <v>20</v>
      </c>
      <c r="P348">
        <v>0</v>
      </c>
      <c r="Q348" t="s">
        <v>10</v>
      </c>
      <c r="R348">
        <v>0</v>
      </c>
    </row>
    <row r="349" spans="1:18" hidden="1" x14ac:dyDescent="0.25">
      <c r="A349" s="1">
        <f>SUMIFS('Franchise Wastage '!H:H,'Franchise Wastage '!B:B,Sheet1!H349,'Franchise Wastage '!C:C,Sheet1!I349,'Franchise Wastage '!D:D,Sheet1!J349,'Franchise Wastage '!E:E,Sheet1!K349)</f>
        <v>0</v>
      </c>
      <c r="B349" s="1">
        <f>SUMIFS('Franchise Wastage '!F:F,'Franchise Wastage '!B:B,Sheet1!H349,'Franchise Wastage '!C:C,Sheet1!I349,'Franchise Wastage '!D:D,Sheet1!J349,'Franchise Wastage '!E:E,Sheet1!K349)</f>
        <v>10</v>
      </c>
      <c r="D349" s="23">
        <f t="shared" si="15"/>
        <v>0</v>
      </c>
      <c r="E349" s="23">
        <f t="shared" si="16"/>
        <v>0</v>
      </c>
      <c r="F349" s="23">
        <f t="shared" si="17"/>
        <v>0</v>
      </c>
      <c r="H349" t="s">
        <v>248</v>
      </c>
      <c r="I349" s="1" t="s">
        <v>122</v>
      </c>
      <c r="J349" s="1" t="s">
        <v>124</v>
      </c>
      <c r="K349">
        <v>97</v>
      </c>
      <c r="L349" t="s">
        <v>9</v>
      </c>
      <c r="M349" t="s">
        <v>9</v>
      </c>
      <c r="N349">
        <v>10</v>
      </c>
      <c r="O349" t="s">
        <v>20</v>
      </c>
      <c r="P349">
        <v>0</v>
      </c>
      <c r="Q349" t="s">
        <v>10</v>
      </c>
      <c r="R349">
        <v>0</v>
      </c>
    </row>
    <row r="350" spans="1:18" hidden="1" x14ac:dyDescent="0.25">
      <c r="A350" s="1">
        <f>SUMIFS('Franchise Wastage '!H:H,'Franchise Wastage '!B:B,Sheet1!H350,'Franchise Wastage '!C:C,Sheet1!I350,'Franchise Wastage '!D:D,Sheet1!J350,'Franchise Wastage '!E:E,Sheet1!K350)</f>
        <v>0</v>
      </c>
      <c r="B350" s="1">
        <f>SUMIFS('Franchise Wastage '!F:F,'Franchise Wastage '!B:B,Sheet1!H350,'Franchise Wastage '!C:C,Sheet1!I350,'Franchise Wastage '!D:D,Sheet1!J350,'Franchise Wastage '!E:E,Sheet1!K350)</f>
        <v>10</v>
      </c>
      <c r="D350" s="23">
        <f t="shared" si="15"/>
        <v>0</v>
      </c>
      <c r="E350" s="23">
        <f t="shared" si="16"/>
        <v>0</v>
      </c>
      <c r="F350" s="23">
        <f t="shared" si="17"/>
        <v>0</v>
      </c>
      <c r="H350" t="s">
        <v>248</v>
      </c>
      <c r="I350" s="1" t="s">
        <v>122</v>
      </c>
      <c r="J350" s="1" t="s">
        <v>125</v>
      </c>
      <c r="K350">
        <v>97</v>
      </c>
      <c r="L350" t="s">
        <v>9</v>
      </c>
      <c r="M350" t="s">
        <v>9</v>
      </c>
      <c r="N350">
        <v>10</v>
      </c>
      <c r="O350" t="s">
        <v>20</v>
      </c>
      <c r="P350">
        <v>0</v>
      </c>
      <c r="Q350" t="s">
        <v>10</v>
      </c>
      <c r="R350">
        <v>0</v>
      </c>
    </row>
    <row r="351" spans="1:18" hidden="1" x14ac:dyDescent="0.25">
      <c r="A351" s="1">
        <f>SUMIFS('Franchise Wastage '!H:H,'Franchise Wastage '!B:B,Sheet1!H351,'Franchise Wastage '!C:C,Sheet1!I351,'Franchise Wastage '!D:D,Sheet1!J351,'Franchise Wastage '!E:E,Sheet1!K351)</f>
        <v>0</v>
      </c>
      <c r="B351" s="1">
        <f>SUMIFS('Franchise Wastage '!F:F,'Franchise Wastage '!B:B,Sheet1!H351,'Franchise Wastage '!C:C,Sheet1!I351,'Franchise Wastage '!D:D,Sheet1!J351,'Franchise Wastage '!E:E,Sheet1!K351)</f>
        <v>10</v>
      </c>
      <c r="D351" s="23">
        <f t="shared" si="15"/>
        <v>0</v>
      </c>
      <c r="E351" s="23">
        <f t="shared" si="16"/>
        <v>0</v>
      </c>
      <c r="F351" s="23">
        <f t="shared" si="17"/>
        <v>0</v>
      </c>
      <c r="H351" t="s">
        <v>248</v>
      </c>
      <c r="I351" s="1" t="s">
        <v>122</v>
      </c>
      <c r="J351" s="1" t="s">
        <v>126</v>
      </c>
      <c r="K351">
        <v>97</v>
      </c>
      <c r="L351" t="s">
        <v>9</v>
      </c>
      <c r="M351" t="s">
        <v>9</v>
      </c>
      <c r="N351">
        <v>10</v>
      </c>
      <c r="O351" t="s">
        <v>20</v>
      </c>
      <c r="P351">
        <v>0</v>
      </c>
      <c r="Q351" t="s">
        <v>10</v>
      </c>
      <c r="R351">
        <v>0</v>
      </c>
    </row>
    <row r="352" spans="1:18" hidden="1" x14ac:dyDescent="0.25">
      <c r="A352" s="1">
        <f>SUMIFS('Franchise Wastage '!H:H,'Franchise Wastage '!B:B,Sheet1!H352,'Franchise Wastage '!C:C,Sheet1!I352,'Franchise Wastage '!D:D,Sheet1!J352,'Franchise Wastage '!E:E,Sheet1!K352)</f>
        <v>0</v>
      </c>
      <c r="B352" s="1">
        <f>SUMIFS('Franchise Wastage '!F:F,'Franchise Wastage '!B:B,Sheet1!H352,'Franchise Wastage '!C:C,Sheet1!I352,'Franchise Wastage '!D:D,Sheet1!J352,'Franchise Wastage '!E:E,Sheet1!K352)</f>
        <v>10</v>
      </c>
      <c r="D352" s="23">
        <f t="shared" si="15"/>
        <v>0</v>
      </c>
      <c r="E352" s="23">
        <f t="shared" si="16"/>
        <v>0</v>
      </c>
      <c r="F352" s="23">
        <f t="shared" si="17"/>
        <v>0</v>
      </c>
      <c r="H352" t="s">
        <v>248</v>
      </c>
      <c r="I352" s="1" t="s">
        <v>122</v>
      </c>
      <c r="J352" s="1" t="s">
        <v>127</v>
      </c>
      <c r="K352">
        <v>97</v>
      </c>
      <c r="L352" t="s">
        <v>9</v>
      </c>
      <c r="M352" t="s">
        <v>9</v>
      </c>
      <c r="N352">
        <v>10</v>
      </c>
      <c r="O352" t="s">
        <v>20</v>
      </c>
      <c r="P352">
        <v>0</v>
      </c>
      <c r="Q352" t="s">
        <v>10</v>
      </c>
      <c r="R352">
        <v>0</v>
      </c>
    </row>
    <row r="353" spans="1:18" hidden="1" x14ac:dyDescent="0.25">
      <c r="A353" s="1">
        <f>SUMIFS('Franchise Wastage '!H:H,'Franchise Wastage '!B:B,Sheet1!H353,'Franchise Wastage '!C:C,Sheet1!I353,'Franchise Wastage '!D:D,Sheet1!J353,'Franchise Wastage '!E:E,Sheet1!K353)</f>
        <v>0</v>
      </c>
      <c r="B353" s="1">
        <f>SUMIFS('Franchise Wastage '!F:F,'Franchise Wastage '!B:B,Sheet1!H353,'Franchise Wastage '!C:C,Sheet1!I353,'Franchise Wastage '!D:D,Sheet1!J353,'Franchise Wastage '!E:E,Sheet1!K353)</f>
        <v>10</v>
      </c>
      <c r="D353" s="23">
        <f t="shared" si="15"/>
        <v>0</v>
      </c>
      <c r="E353" s="23">
        <f t="shared" si="16"/>
        <v>0</v>
      </c>
      <c r="F353" s="23">
        <f t="shared" si="17"/>
        <v>0</v>
      </c>
      <c r="H353" t="s">
        <v>248</v>
      </c>
      <c r="I353" s="1" t="s">
        <v>122</v>
      </c>
      <c r="J353" s="1" t="s">
        <v>128</v>
      </c>
      <c r="K353">
        <v>97</v>
      </c>
      <c r="L353" t="s">
        <v>9</v>
      </c>
      <c r="M353" t="s">
        <v>9</v>
      </c>
      <c r="N353">
        <v>10</v>
      </c>
      <c r="O353" t="s">
        <v>20</v>
      </c>
      <c r="P353">
        <v>0</v>
      </c>
      <c r="Q353" t="s">
        <v>10</v>
      </c>
      <c r="R353">
        <v>0</v>
      </c>
    </row>
    <row r="354" spans="1:18" hidden="1" x14ac:dyDescent="0.25">
      <c r="A354" s="1">
        <f>SUMIFS('Franchise Wastage '!H:H,'Franchise Wastage '!B:B,Sheet1!H354,'Franchise Wastage '!C:C,Sheet1!I354,'Franchise Wastage '!D:D,Sheet1!J354,'Franchise Wastage '!E:E,Sheet1!K354)</f>
        <v>0</v>
      </c>
      <c r="B354" s="1">
        <f>SUMIFS('Franchise Wastage '!F:F,'Franchise Wastage '!B:B,Sheet1!H354,'Franchise Wastage '!C:C,Sheet1!I354,'Franchise Wastage '!D:D,Sheet1!J354,'Franchise Wastage '!E:E,Sheet1!K354)</f>
        <v>10</v>
      </c>
      <c r="D354" s="23">
        <f t="shared" si="15"/>
        <v>0</v>
      </c>
      <c r="E354" s="23">
        <f t="shared" si="16"/>
        <v>0</v>
      </c>
      <c r="F354" s="23">
        <f t="shared" si="17"/>
        <v>0</v>
      </c>
      <c r="H354" t="s">
        <v>248</v>
      </c>
      <c r="I354" s="1" t="s">
        <v>122</v>
      </c>
      <c r="J354" s="1" t="s">
        <v>129</v>
      </c>
      <c r="K354">
        <v>97</v>
      </c>
      <c r="L354" t="s">
        <v>9</v>
      </c>
      <c r="M354" t="s">
        <v>9</v>
      </c>
      <c r="N354">
        <v>10</v>
      </c>
      <c r="O354" t="s">
        <v>20</v>
      </c>
      <c r="P354">
        <v>0</v>
      </c>
      <c r="Q354" t="s">
        <v>10</v>
      </c>
      <c r="R354">
        <v>0</v>
      </c>
    </row>
    <row r="355" spans="1:18" hidden="1" x14ac:dyDescent="0.25">
      <c r="A355" s="1">
        <f>SUMIFS('Franchise Wastage '!H:H,'Franchise Wastage '!B:B,Sheet1!H355,'Franchise Wastage '!C:C,Sheet1!I355,'Franchise Wastage '!D:D,Sheet1!J355,'Franchise Wastage '!E:E,Sheet1!K355)</f>
        <v>0</v>
      </c>
      <c r="B355" s="1">
        <f>SUMIFS('Franchise Wastage '!F:F,'Franchise Wastage '!B:B,Sheet1!H355,'Franchise Wastage '!C:C,Sheet1!I355,'Franchise Wastage '!D:D,Sheet1!J355,'Franchise Wastage '!E:E,Sheet1!K355)</f>
        <v>11</v>
      </c>
      <c r="D355" s="23">
        <f t="shared" si="15"/>
        <v>0</v>
      </c>
      <c r="E355" s="23">
        <f t="shared" si="16"/>
        <v>0</v>
      </c>
      <c r="F355" s="23">
        <f t="shared" si="17"/>
        <v>0</v>
      </c>
      <c r="H355" t="s">
        <v>248</v>
      </c>
      <c r="I355" s="1" t="s">
        <v>122</v>
      </c>
      <c r="J355" s="1" t="s">
        <v>130</v>
      </c>
      <c r="K355">
        <v>97</v>
      </c>
      <c r="L355" t="s">
        <v>9</v>
      </c>
      <c r="M355" t="s">
        <v>9</v>
      </c>
      <c r="N355">
        <v>11</v>
      </c>
      <c r="O355" t="s">
        <v>20</v>
      </c>
      <c r="P355">
        <v>0</v>
      </c>
      <c r="Q355" t="s">
        <v>10</v>
      </c>
      <c r="R355">
        <v>0</v>
      </c>
    </row>
    <row r="356" spans="1:18" hidden="1" x14ac:dyDescent="0.25">
      <c r="A356" s="1">
        <f>SUMIFS('Franchise Wastage '!H:H,'Franchise Wastage '!B:B,Sheet1!H356,'Franchise Wastage '!C:C,Sheet1!I356,'Franchise Wastage '!D:D,Sheet1!J356,'Franchise Wastage '!E:E,Sheet1!K356)</f>
        <v>0</v>
      </c>
      <c r="B356" s="1">
        <f>SUMIFS('Franchise Wastage '!F:F,'Franchise Wastage '!B:B,Sheet1!H356,'Franchise Wastage '!C:C,Sheet1!I356,'Franchise Wastage '!D:D,Sheet1!J356,'Franchise Wastage '!E:E,Sheet1!K356)</f>
        <v>10</v>
      </c>
      <c r="D356" s="23">
        <f t="shared" si="15"/>
        <v>0</v>
      </c>
      <c r="E356" s="23">
        <f t="shared" si="16"/>
        <v>0</v>
      </c>
      <c r="F356" s="23">
        <f t="shared" si="17"/>
        <v>0</v>
      </c>
      <c r="H356" t="s">
        <v>248</v>
      </c>
      <c r="I356" s="1" t="s">
        <v>122</v>
      </c>
      <c r="J356" s="1" t="s">
        <v>131</v>
      </c>
      <c r="K356">
        <v>97</v>
      </c>
      <c r="L356" t="s">
        <v>9</v>
      </c>
      <c r="M356" t="s">
        <v>9</v>
      </c>
      <c r="N356">
        <v>10</v>
      </c>
      <c r="O356" t="s">
        <v>20</v>
      </c>
      <c r="P356">
        <v>0</v>
      </c>
      <c r="Q356" t="s">
        <v>10</v>
      </c>
      <c r="R356">
        <v>0</v>
      </c>
    </row>
    <row r="357" spans="1:18" hidden="1" x14ac:dyDescent="0.25">
      <c r="A357" s="1">
        <f>SUMIFS('Franchise Wastage '!H:H,'Franchise Wastage '!B:B,Sheet1!H357,'Franchise Wastage '!C:C,Sheet1!I357,'Franchise Wastage '!D:D,Sheet1!J357,'Franchise Wastage '!E:E,Sheet1!K357)</f>
        <v>0</v>
      </c>
      <c r="B357" s="1">
        <f>SUMIFS('Franchise Wastage '!F:F,'Franchise Wastage '!B:B,Sheet1!H357,'Franchise Wastage '!C:C,Sheet1!I357,'Franchise Wastage '!D:D,Sheet1!J357,'Franchise Wastage '!E:E,Sheet1!K357)</f>
        <v>10</v>
      </c>
      <c r="D357" s="23">
        <f t="shared" si="15"/>
        <v>0</v>
      </c>
      <c r="E357" s="23">
        <f t="shared" si="16"/>
        <v>0</v>
      </c>
      <c r="F357" s="23">
        <f t="shared" si="17"/>
        <v>0</v>
      </c>
      <c r="H357" t="s">
        <v>248</v>
      </c>
      <c r="I357" s="1" t="s">
        <v>122</v>
      </c>
      <c r="J357" s="1" t="s">
        <v>132</v>
      </c>
      <c r="K357">
        <v>97</v>
      </c>
      <c r="L357" t="s">
        <v>9</v>
      </c>
      <c r="M357" t="s">
        <v>9</v>
      </c>
      <c r="N357">
        <v>10</v>
      </c>
      <c r="O357" t="s">
        <v>20</v>
      </c>
      <c r="P357">
        <v>0</v>
      </c>
      <c r="Q357" t="s">
        <v>10</v>
      </c>
      <c r="R357">
        <v>0</v>
      </c>
    </row>
    <row r="358" spans="1:18" hidden="1" x14ac:dyDescent="0.25">
      <c r="A358" s="1">
        <f>SUMIFS('Franchise Wastage '!H:H,'Franchise Wastage '!B:B,Sheet1!H358,'Franchise Wastage '!C:C,Sheet1!I358,'Franchise Wastage '!D:D,Sheet1!J358,'Franchise Wastage '!E:E,Sheet1!K358)</f>
        <v>0</v>
      </c>
      <c r="B358" s="1">
        <f>SUMIFS('Franchise Wastage '!F:F,'Franchise Wastage '!B:B,Sheet1!H358,'Franchise Wastage '!C:C,Sheet1!I358,'Franchise Wastage '!D:D,Sheet1!J358,'Franchise Wastage '!E:E,Sheet1!K358)</f>
        <v>10</v>
      </c>
      <c r="D358" s="23">
        <f t="shared" si="15"/>
        <v>0</v>
      </c>
      <c r="E358" s="23">
        <f t="shared" si="16"/>
        <v>0</v>
      </c>
      <c r="F358" s="23">
        <f t="shared" si="17"/>
        <v>0</v>
      </c>
      <c r="H358" t="s">
        <v>248</v>
      </c>
      <c r="I358" s="1" t="s">
        <v>122</v>
      </c>
      <c r="J358" s="1" t="s">
        <v>133</v>
      </c>
      <c r="K358">
        <v>97</v>
      </c>
      <c r="L358" t="s">
        <v>9</v>
      </c>
      <c r="M358" t="s">
        <v>9</v>
      </c>
      <c r="N358">
        <v>10</v>
      </c>
      <c r="O358" t="s">
        <v>20</v>
      </c>
      <c r="P358">
        <v>0</v>
      </c>
      <c r="Q358" t="s">
        <v>10</v>
      </c>
      <c r="R358">
        <v>0</v>
      </c>
    </row>
    <row r="359" spans="1:18" x14ac:dyDescent="0.25">
      <c r="A359" s="1">
        <f>SUMIFS('Franchise Wastage '!H:H,'Franchise Wastage '!B:B,Sheet1!H359,'Franchise Wastage '!C:C,Sheet1!I359,'Franchise Wastage '!D:D,Sheet1!J359,'Franchise Wastage '!E:E,Sheet1!K359)</f>
        <v>7.5</v>
      </c>
      <c r="B359" s="1">
        <f>SUMIFS('Franchise Wastage '!F:F,'Franchise Wastage '!B:B,Sheet1!H359,'Franchise Wastage '!C:C,Sheet1!I359,'Franchise Wastage '!D:D,Sheet1!J359,'Franchise Wastage '!E:E,Sheet1!K359)</f>
        <v>3.5</v>
      </c>
      <c r="D359" s="23">
        <f t="shared" si="15"/>
        <v>0</v>
      </c>
      <c r="E359" s="23">
        <f t="shared" si="16"/>
        <v>0</v>
      </c>
      <c r="F359" s="23">
        <f t="shared" si="17"/>
        <v>0</v>
      </c>
      <c r="H359" s="25" t="s">
        <v>249</v>
      </c>
      <c r="I359" s="1" t="s">
        <v>158</v>
      </c>
      <c r="J359" s="1" t="s">
        <v>90</v>
      </c>
      <c r="K359">
        <v>92.5</v>
      </c>
      <c r="L359" t="s">
        <v>9</v>
      </c>
      <c r="M359" t="s">
        <v>9</v>
      </c>
      <c r="N359">
        <v>3.5</v>
      </c>
      <c r="O359" t="s">
        <v>10</v>
      </c>
      <c r="P359">
        <v>7.5</v>
      </c>
      <c r="Q359" t="s">
        <v>10</v>
      </c>
      <c r="R359">
        <v>0</v>
      </c>
    </row>
    <row r="360" spans="1:18" x14ac:dyDescent="0.25">
      <c r="A360" s="1">
        <f>SUMIFS('Franchise Wastage '!H:H,'Franchise Wastage '!B:B,Sheet1!H360,'Franchise Wastage '!C:C,Sheet1!I360,'Franchise Wastage '!D:D,Sheet1!J360,'Franchise Wastage '!E:E,Sheet1!K360)</f>
        <v>7.5</v>
      </c>
      <c r="B360" s="1">
        <f>SUMIFS('Franchise Wastage '!F:F,'Franchise Wastage '!B:B,Sheet1!H360,'Franchise Wastage '!C:C,Sheet1!I360,'Franchise Wastage '!D:D,Sheet1!J360,'Franchise Wastage '!E:E,Sheet1!K360)</f>
        <v>3.5</v>
      </c>
      <c r="D360" s="23">
        <f t="shared" si="15"/>
        <v>0</v>
      </c>
      <c r="E360" s="23">
        <f t="shared" si="16"/>
        <v>0</v>
      </c>
      <c r="F360" s="23">
        <f t="shared" si="17"/>
        <v>0</v>
      </c>
      <c r="H360" s="25" t="s">
        <v>249</v>
      </c>
      <c r="I360" s="1" t="s">
        <v>158</v>
      </c>
      <c r="J360" s="1" t="s">
        <v>250</v>
      </c>
      <c r="K360">
        <v>92.5</v>
      </c>
      <c r="L360" t="s">
        <v>9</v>
      </c>
      <c r="M360" t="s">
        <v>9</v>
      </c>
      <c r="N360">
        <v>3.5</v>
      </c>
      <c r="O360" t="s">
        <v>10</v>
      </c>
      <c r="P360">
        <v>7.5</v>
      </c>
      <c r="Q360" t="s">
        <v>10</v>
      </c>
      <c r="R360">
        <v>0</v>
      </c>
    </row>
    <row r="361" spans="1:18" x14ac:dyDescent="0.25">
      <c r="A361" s="1">
        <f>SUMIFS('Franchise Wastage '!H:H,'Franchise Wastage '!B:B,Sheet1!H361,'Franchise Wastage '!C:C,Sheet1!I361,'Franchise Wastage '!D:D,Sheet1!J361,'Franchise Wastage '!E:E,Sheet1!K361)</f>
        <v>7.5</v>
      </c>
      <c r="B361" s="1">
        <f>SUMIFS('Franchise Wastage '!F:F,'Franchise Wastage '!B:B,Sheet1!H361,'Franchise Wastage '!C:C,Sheet1!I361,'Franchise Wastage '!D:D,Sheet1!J361,'Franchise Wastage '!E:E,Sheet1!K361)</f>
        <v>3.5</v>
      </c>
      <c r="D361" s="23">
        <f t="shared" si="15"/>
        <v>0</v>
      </c>
      <c r="E361" s="23">
        <f t="shared" si="16"/>
        <v>0</v>
      </c>
      <c r="F361" s="23">
        <f t="shared" si="17"/>
        <v>0</v>
      </c>
      <c r="H361" s="25" t="s">
        <v>249</v>
      </c>
      <c r="I361" s="1" t="s">
        <v>158</v>
      </c>
      <c r="J361" s="1" t="s">
        <v>251</v>
      </c>
      <c r="K361">
        <v>92.5</v>
      </c>
      <c r="L361" t="s">
        <v>9</v>
      </c>
      <c r="M361" t="s">
        <v>9</v>
      </c>
      <c r="N361">
        <v>3.5</v>
      </c>
      <c r="O361" t="s">
        <v>10</v>
      </c>
      <c r="P361">
        <v>7.5</v>
      </c>
      <c r="Q361" t="s">
        <v>10</v>
      </c>
      <c r="R361">
        <v>0</v>
      </c>
    </row>
    <row r="362" spans="1:18" x14ac:dyDescent="0.25">
      <c r="A362" s="1">
        <f>SUMIFS('Franchise Wastage '!H:H,'Franchise Wastage '!B:B,Sheet1!H362,'Franchise Wastage '!C:C,Sheet1!I362,'Franchise Wastage '!D:D,Sheet1!J362,'Franchise Wastage '!E:E,Sheet1!K362)</f>
        <v>7.5</v>
      </c>
      <c r="B362" s="1">
        <f>SUMIFS('Franchise Wastage '!F:F,'Franchise Wastage '!B:B,Sheet1!H362,'Franchise Wastage '!C:C,Sheet1!I362,'Franchise Wastage '!D:D,Sheet1!J362,'Franchise Wastage '!E:E,Sheet1!K362)</f>
        <v>3.5</v>
      </c>
      <c r="D362" s="23">
        <f t="shared" si="15"/>
        <v>0</v>
      </c>
      <c r="E362" s="23">
        <f t="shared" si="16"/>
        <v>0</v>
      </c>
      <c r="F362" s="23">
        <f t="shared" si="17"/>
        <v>0</v>
      </c>
      <c r="H362" s="25" t="s">
        <v>249</v>
      </c>
      <c r="I362" s="1" t="s">
        <v>158</v>
      </c>
      <c r="J362" s="1" t="s">
        <v>252</v>
      </c>
      <c r="K362">
        <v>92.5</v>
      </c>
      <c r="L362" t="s">
        <v>9</v>
      </c>
      <c r="M362" t="s">
        <v>9</v>
      </c>
      <c r="N362">
        <v>3.5</v>
      </c>
      <c r="O362" t="s">
        <v>10</v>
      </c>
      <c r="P362">
        <v>7.5</v>
      </c>
      <c r="Q362" t="s">
        <v>10</v>
      </c>
      <c r="R362">
        <v>0</v>
      </c>
    </row>
    <row r="363" spans="1:18" x14ac:dyDescent="0.25">
      <c r="A363" s="1">
        <f>SUMIFS('Franchise Wastage '!H:H,'Franchise Wastage '!B:B,Sheet1!H363,'Franchise Wastage '!C:C,Sheet1!I363,'Franchise Wastage '!D:D,Sheet1!J363,'Franchise Wastage '!E:E,Sheet1!K363)</f>
        <v>7.5</v>
      </c>
      <c r="B363" s="1">
        <f>SUMIFS('Franchise Wastage '!F:F,'Franchise Wastage '!B:B,Sheet1!H363,'Franchise Wastage '!C:C,Sheet1!I363,'Franchise Wastage '!D:D,Sheet1!J363,'Franchise Wastage '!E:E,Sheet1!K363)</f>
        <v>3.5</v>
      </c>
      <c r="D363" s="23">
        <f t="shared" si="15"/>
        <v>0</v>
      </c>
      <c r="E363" s="23">
        <f t="shared" si="16"/>
        <v>0</v>
      </c>
      <c r="F363" s="23">
        <f t="shared" si="17"/>
        <v>0</v>
      </c>
      <c r="H363" s="25" t="s">
        <v>249</v>
      </c>
      <c r="I363" s="1" t="s">
        <v>158</v>
      </c>
      <c r="J363" s="1" t="s">
        <v>253</v>
      </c>
      <c r="K363">
        <v>92.5</v>
      </c>
      <c r="L363" t="s">
        <v>9</v>
      </c>
      <c r="M363" t="s">
        <v>9</v>
      </c>
      <c r="N363">
        <v>3.5</v>
      </c>
      <c r="O363" t="s">
        <v>10</v>
      </c>
      <c r="P363">
        <v>7.5</v>
      </c>
      <c r="Q363" t="s">
        <v>10</v>
      </c>
      <c r="R363">
        <v>0</v>
      </c>
    </row>
    <row r="364" spans="1:18" x14ac:dyDescent="0.25">
      <c r="A364" s="1">
        <f>SUMIFS('Franchise Wastage '!H:H,'Franchise Wastage '!B:B,Sheet1!H364,'Franchise Wastage '!C:C,Sheet1!I364,'Franchise Wastage '!D:D,Sheet1!J364,'Franchise Wastage '!E:E,Sheet1!K364)</f>
        <v>7.5</v>
      </c>
      <c r="B364" s="1">
        <f>SUMIFS('Franchise Wastage '!F:F,'Franchise Wastage '!B:B,Sheet1!H364,'Franchise Wastage '!C:C,Sheet1!I364,'Franchise Wastage '!D:D,Sheet1!J364,'Franchise Wastage '!E:E,Sheet1!K364)</f>
        <v>3.5</v>
      </c>
      <c r="D364" s="23">
        <f t="shared" si="15"/>
        <v>0</v>
      </c>
      <c r="E364" s="23">
        <f t="shared" si="16"/>
        <v>0</v>
      </c>
      <c r="F364" s="23">
        <f t="shared" si="17"/>
        <v>0</v>
      </c>
      <c r="H364" s="25" t="s">
        <v>249</v>
      </c>
      <c r="I364" s="1" t="s">
        <v>158</v>
      </c>
      <c r="J364" s="1" t="s">
        <v>254</v>
      </c>
      <c r="K364">
        <v>92.5</v>
      </c>
      <c r="L364" t="s">
        <v>9</v>
      </c>
      <c r="M364" t="s">
        <v>9</v>
      </c>
      <c r="N364">
        <v>3.5</v>
      </c>
      <c r="O364" t="s">
        <v>10</v>
      </c>
      <c r="P364">
        <v>7.5</v>
      </c>
      <c r="Q364" t="s">
        <v>10</v>
      </c>
      <c r="R364">
        <v>0</v>
      </c>
    </row>
    <row r="365" spans="1:18" x14ac:dyDescent="0.25">
      <c r="A365" s="1">
        <f>SUMIFS('Franchise Wastage '!H:H,'Franchise Wastage '!B:B,Sheet1!H365,'Franchise Wastage '!C:C,Sheet1!I365,'Franchise Wastage '!D:D,Sheet1!J365,'Franchise Wastage '!E:E,Sheet1!K365)</f>
        <v>7.5</v>
      </c>
      <c r="B365" s="1">
        <f>SUMIFS('Franchise Wastage '!F:F,'Franchise Wastage '!B:B,Sheet1!H365,'Franchise Wastage '!C:C,Sheet1!I365,'Franchise Wastage '!D:D,Sheet1!J365,'Franchise Wastage '!E:E,Sheet1!K365)</f>
        <v>3.5</v>
      </c>
      <c r="D365" s="23">
        <f t="shared" si="15"/>
        <v>0</v>
      </c>
      <c r="E365" s="23">
        <f t="shared" si="16"/>
        <v>0</v>
      </c>
      <c r="F365" s="23">
        <f t="shared" si="17"/>
        <v>0</v>
      </c>
      <c r="H365" s="25" t="s">
        <v>249</v>
      </c>
      <c r="I365" s="1" t="s">
        <v>158</v>
      </c>
      <c r="J365" s="1" t="s">
        <v>255</v>
      </c>
      <c r="K365">
        <v>92.5</v>
      </c>
      <c r="L365" t="s">
        <v>9</v>
      </c>
      <c r="M365" t="s">
        <v>9</v>
      </c>
      <c r="N365">
        <v>3.5</v>
      </c>
      <c r="O365" t="s">
        <v>10</v>
      </c>
      <c r="P365">
        <v>7.5</v>
      </c>
      <c r="Q365" t="s">
        <v>10</v>
      </c>
      <c r="R365">
        <v>0</v>
      </c>
    </row>
    <row r="366" spans="1:18" x14ac:dyDescent="0.25">
      <c r="A366" s="1">
        <f>SUMIFS('Franchise Wastage '!H:H,'Franchise Wastage '!B:B,Sheet1!H366,'Franchise Wastage '!C:C,Sheet1!I366,'Franchise Wastage '!D:D,Sheet1!J366,'Franchise Wastage '!E:E,Sheet1!K366)</f>
        <v>7.5</v>
      </c>
      <c r="B366" s="1">
        <f>SUMIFS('Franchise Wastage '!F:F,'Franchise Wastage '!B:B,Sheet1!H366,'Franchise Wastage '!C:C,Sheet1!I366,'Franchise Wastage '!D:D,Sheet1!J366,'Franchise Wastage '!E:E,Sheet1!K366)</f>
        <v>3.5</v>
      </c>
      <c r="D366" s="23">
        <f t="shared" si="15"/>
        <v>0</v>
      </c>
      <c r="E366" s="23">
        <f t="shared" si="16"/>
        <v>0</v>
      </c>
      <c r="F366" s="23">
        <f t="shared" si="17"/>
        <v>0</v>
      </c>
      <c r="H366" s="25" t="s">
        <v>249</v>
      </c>
      <c r="I366" s="1" t="s">
        <v>158</v>
      </c>
      <c r="J366" s="1" t="s">
        <v>256</v>
      </c>
      <c r="K366">
        <v>92.5</v>
      </c>
      <c r="L366" t="s">
        <v>9</v>
      </c>
      <c r="M366" t="s">
        <v>9</v>
      </c>
      <c r="N366">
        <v>3.5</v>
      </c>
      <c r="O366" t="s">
        <v>10</v>
      </c>
      <c r="P366">
        <v>7.5</v>
      </c>
      <c r="Q366" t="s">
        <v>10</v>
      </c>
      <c r="R366">
        <v>0</v>
      </c>
    </row>
    <row r="367" spans="1:18" x14ac:dyDescent="0.25">
      <c r="A367" s="1">
        <f>SUMIFS('Franchise Wastage '!H:H,'Franchise Wastage '!B:B,Sheet1!H367,'Franchise Wastage '!C:C,Sheet1!I367,'Franchise Wastage '!D:D,Sheet1!J367,'Franchise Wastage '!E:E,Sheet1!K367)</f>
        <v>7.5</v>
      </c>
      <c r="B367" s="1">
        <f>SUMIFS('Franchise Wastage '!F:F,'Franchise Wastage '!B:B,Sheet1!H367,'Franchise Wastage '!C:C,Sheet1!I367,'Franchise Wastage '!D:D,Sheet1!J367,'Franchise Wastage '!E:E,Sheet1!K367)</f>
        <v>3.5</v>
      </c>
      <c r="D367" s="23">
        <f t="shared" si="15"/>
        <v>0</v>
      </c>
      <c r="E367" s="23">
        <f t="shared" si="16"/>
        <v>0</v>
      </c>
      <c r="F367" s="23">
        <f t="shared" si="17"/>
        <v>0</v>
      </c>
      <c r="H367" s="25" t="s">
        <v>249</v>
      </c>
      <c r="I367" s="1" t="s">
        <v>158</v>
      </c>
      <c r="J367" s="1" t="s">
        <v>257</v>
      </c>
      <c r="K367">
        <v>92.5</v>
      </c>
      <c r="L367" t="s">
        <v>9</v>
      </c>
      <c r="M367" t="s">
        <v>9</v>
      </c>
      <c r="N367">
        <v>3.5</v>
      </c>
      <c r="O367" t="s">
        <v>10</v>
      </c>
      <c r="P367">
        <v>7.5</v>
      </c>
      <c r="Q367" t="s">
        <v>10</v>
      </c>
      <c r="R367">
        <v>0</v>
      </c>
    </row>
    <row r="368" spans="1:18" x14ac:dyDescent="0.25">
      <c r="A368" s="1">
        <f>SUMIFS('Franchise Wastage '!H:H,'Franchise Wastage '!B:B,Sheet1!H368,'Franchise Wastage '!C:C,Sheet1!I368,'Franchise Wastage '!D:D,Sheet1!J368,'Franchise Wastage '!E:E,Sheet1!K368)</f>
        <v>7.5</v>
      </c>
      <c r="B368" s="1">
        <f>SUMIFS('Franchise Wastage '!F:F,'Franchise Wastage '!B:B,Sheet1!H368,'Franchise Wastage '!C:C,Sheet1!I368,'Franchise Wastage '!D:D,Sheet1!J368,'Franchise Wastage '!E:E,Sheet1!K368)</f>
        <v>3.5</v>
      </c>
      <c r="D368" s="23">
        <f t="shared" si="15"/>
        <v>0</v>
      </c>
      <c r="E368" s="23">
        <f t="shared" si="16"/>
        <v>0</v>
      </c>
      <c r="F368" s="23">
        <f t="shared" si="17"/>
        <v>0</v>
      </c>
      <c r="H368" s="25" t="s">
        <v>249</v>
      </c>
      <c r="I368" s="1" t="s">
        <v>158</v>
      </c>
      <c r="J368" s="1" t="s">
        <v>186</v>
      </c>
      <c r="K368">
        <v>92.5</v>
      </c>
      <c r="L368" t="s">
        <v>9</v>
      </c>
      <c r="M368" t="s">
        <v>9</v>
      </c>
      <c r="N368">
        <v>3.5</v>
      </c>
      <c r="O368" t="s">
        <v>10</v>
      </c>
      <c r="P368">
        <v>7.5</v>
      </c>
      <c r="Q368" t="s">
        <v>10</v>
      </c>
      <c r="R368">
        <v>0</v>
      </c>
    </row>
    <row r="369" spans="1:18" x14ac:dyDescent="0.25">
      <c r="A369" s="1">
        <f>SUMIFS('Franchise Wastage '!H:H,'Franchise Wastage '!B:B,Sheet1!H369,'Franchise Wastage '!C:C,Sheet1!I369,'Franchise Wastage '!D:D,Sheet1!J369,'Franchise Wastage '!E:E,Sheet1!K369)</f>
        <v>7.5</v>
      </c>
      <c r="B369" s="1">
        <f>SUMIFS('Franchise Wastage '!F:F,'Franchise Wastage '!B:B,Sheet1!H369,'Franchise Wastage '!C:C,Sheet1!I369,'Franchise Wastage '!D:D,Sheet1!J369,'Franchise Wastage '!E:E,Sheet1!K369)</f>
        <v>3.5</v>
      </c>
      <c r="D369" s="23">
        <f t="shared" si="15"/>
        <v>0</v>
      </c>
      <c r="E369" s="23">
        <f t="shared" si="16"/>
        <v>0</v>
      </c>
      <c r="F369" s="23">
        <f t="shared" si="17"/>
        <v>0</v>
      </c>
      <c r="H369" s="25" t="s">
        <v>249</v>
      </c>
      <c r="I369" s="1" t="s">
        <v>158</v>
      </c>
      <c r="J369" s="1" t="s">
        <v>258</v>
      </c>
      <c r="K369">
        <v>92.5</v>
      </c>
      <c r="L369" t="s">
        <v>9</v>
      </c>
      <c r="M369" t="s">
        <v>9</v>
      </c>
      <c r="N369">
        <v>3.5</v>
      </c>
      <c r="O369" t="s">
        <v>10</v>
      </c>
      <c r="P369">
        <v>7.5</v>
      </c>
      <c r="Q369" t="s">
        <v>10</v>
      </c>
      <c r="R369">
        <v>0</v>
      </c>
    </row>
    <row r="370" spans="1:18" x14ac:dyDescent="0.25">
      <c r="A370" s="1">
        <f>SUMIFS('Franchise Wastage '!H:H,'Franchise Wastage '!B:B,Sheet1!H370,'Franchise Wastage '!C:C,Sheet1!I370,'Franchise Wastage '!D:D,Sheet1!J370,'Franchise Wastage '!E:E,Sheet1!K370)</f>
        <v>7.5</v>
      </c>
      <c r="B370" s="1">
        <f>SUMIFS('Franchise Wastage '!F:F,'Franchise Wastage '!B:B,Sheet1!H370,'Franchise Wastage '!C:C,Sheet1!I370,'Franchise Wastage '!D:D,Sheet1!J370,'Franchise Wastage '!E:E,Sheet1!K370)</f>
        <v>3.5</v>
      </c>
      <c r="D370" s="23">
        <f t="shared" si="15"/>
        <v>0</v>
      </c>
      <c r="E370" s="23">
        <f t="shared" si="16"/>
        <v>0</v>
      </c>
      <c r="F370" s="23">
        <f t="shared" si="17"/>
        <v>0</v>
      </c>
      <c r="H370" s="25" t="s">
        <v>249</v>
      </c>
      <c r="I370" s="1" t="s">
        <v>158</v>
      </c>
      <c r="J370" s="1" t="s">
        <v>259</v>
      </c>
      <c r="K370">
        <v>92.5</v>
      </c>
      <c r="L370" t="s">
        <v>9</v>
      </c>
      <c r="M370" t="s">
        <v>9</v>
      </c>
      <c r="N370">
        <v>3.5</v>
      </c>
      <c r="O370" t="s">
        <v>10</v>
      </c>
      <c r="P370">
        <v>7.5</v>
      </c>
      <c r="Q370" t="s">
        <v>10</v>
      </c>
      <c r="R370">
        <v>0</v>
      </c>
    </row>
    <row r="371" spans="1:18" x14ac:dyDescent="0.25">
      <c r="A371" s="1">
        <f>SUMIFS('Franchise Wastage '!H:H,'Franchise Wastage '!B:B,Sheet1!H371,'Franchise Wastage '!C:C,Sheet1!I371,'Franchise Wastage '!D:D,Sheet1!J371,'Franchise Wastage '!E:E,Sheet1!K371)</f>
        <v>7.5</v>
      </c>
      <c r="B371" s="1">
        <f>SUMIFS('Franchise Wastage '!F:F,'Franchise Wastage '!B:B,Sheet1!H371,'Franchise Wastage '!C:C,Sheet1!I371,'Franchise Wastage '!D:D,Sheet1!J371,'Franchise Wastage '!E:E,Sheet1!K371)</f>
        <v>3.5</v>
      </c>
      <c r="D371" s="23">
        <f t="shared" si="15"/>
        <v>0</v>
      </c>
      <c r="E371" s="23">
        <f t="shared" si="16"/>
        <v>0</v>
      </c>
      <c r="F371" s="23">
        <f t="shared" si="17"/>
        <v>0</v>
      </c>
      <c r="H371" s="25" t="s">
        <v>249</v>
      </c>
      <c r="I371" s="1" t="s">
        <v>158</v>
      </c>
      <c r="J371" s="1" t="s">
        <v>260</v>
      </c>
      <c r="K371">
        <v>92.5</v>
      </c>
      <c r="L371" t="s">
        <v>9</v>
      </c>
      <c r="M371" t="s">
        <v>9</v>
      </c>
      <c r="N371">
        <v>3.5</v>
      </c>
      <c r="O371" t="s">
        <v>10</v>
      </c>
      <c r="P371">
        <v>7.5</v>
      </c>
      <c r="Q371" t="s">
        <v>10</v>
      </c>
      <c r="R371">
        <v>0</v>
      </c>
    </row>
    <row r="372" spans="1:18" x14ac:dyDescent="0.25">
      <c r="A372" s="1">
        <f>SUMIFS('Franchise Wastage '!H:H,'Franchise Wastage '!B:B,Sheet1!H372,'Franchise Wastage '!C:C,Sheet1!I372,'Franchise Wastage '!D:D,Sheet1!J372,'Franchise Wastage '!E:E,Sheet1!K372)</f>
        <v>7.5</v>
      </c>
      <c r="B372" s="1">
        <f>SUMIFS('Franchise Wastage '!F:F,'Franchise Wastage '!B:B,Sheet1!H372,'Franchise Wastage '!C:C,Sheet1!I372,'Franchise Wastage '!D:D,Sheet1!J372,'Franchise Wastage '!E:E,Sheet1!K372)</f>
        <v>3.5</v>
      </c>
      <c r="D372" s="23">
        <f t="shared" si="15"/>
        <v>0</v>
      </c>
      <c r="E372" s="23">
        <f t="shared" si="16"/>
        <v>0</v>
      </c>
      <c r="F372" s="23">
        <f t="shared" si="17"/>
        <v>0</v>
      </c>
      <c r="H372" s="25" t="s">
        <v>249</v>
      </c>
      <c r="I372" s="1" t="s">
        <v>158</v>
      </c>
      <c r="J372" s="1" t="s">
        <v>261</v>
      </c>
      <c r="K372">
        <v>92.5</v>
      </c>
      <c r="L372" t="s">
        <v>9</v>
      </c>
      <c r="M372" t="s">
        <v>9</v>
      </c>
      <c r="N372">
        <v>3.5</v>
      </c>
      <c r="O372" t="s">
        <v>10</v>
      </c>
      <c r="P372">
        <v>7.5</v>
      </c>
      <c r="Q372" t="s">
        <v>10</v>
      </c>
      <c r="R372">
        <v>0</v>
      </c>
    </row>
    <row r="373" spans="1:18" x14ac:dyDescent="0.25">
      <c r="A373" s="1">
        <f>SUMIFS('Franchise Wastage '!H:H,'Franchise Wastage '!B:B,Sheet1!H373,'Franchise Wastage '!C:C,Sheet1!I373,'Franchise Wastage '!D:D,Sheet1!J373,'Franchise Wastage '!E:E,Sheet1!K373)</f>
        <v>7.5</v>
      </c>
      <c r="B373" s="1">
        <f>SUMIFS('Franchise Wastage '!F:F,'Franchise Wastage '!B:B,Sheet1!H373,'Franchise Wastage '!C:C,Sheet1!I373,'Franchise Wastage '!D:D,Sheet1!J373,'Franchise Wastage '!E:E,Sheet1!K373)</f>
        <v>3.5</v>
      </c>
      <c r="D373" s="23">
        <f t="shared" si="15"/>
        <v>0</v>
      </c>
      <c r="E373" s="23">
        <f t="shared" si="16"/>
        <v>0</v>
      </c>
      <c r="F373" s="23">
        <f t="shared" si="17"/>
        <v>0</v>
      </c>
      <c r="H373" s="25" t="s">
        <v>249</v>
      </c>
      <c r="I373" s="1" t="s">
        <v>158</v>
      </c>
      <c r="J373" s="1" t="s">
        <v>262</v>
      </c>
      <c r="K373">
        <v>92.5</v>
      </c>
      <c r="L373" t="s">
        <v>9</v>
      </c>
      <c r="M373" t="s">
        <v>9</v>
      </c>
      <c r="N373">
        <v>3.5</v>
      </c>
      <c r="O373" t="s">
        <v>10</v>
      </c>
      <c r="P373">
        <v>7.5</v>
      </c>
      <c r="Q373" t="s">
        <v>10</v>
      </c>
      <c r="R373">
        <v>0</v>
      </c>
    </row>
    <row r="374" spans="1:18" x14ac:dyDescent="0.25">
      <c r="A374" s="1">
        <f>SUMIFS('Franchise Wastage '!H:H,'Franchise Wastage '!B:B,Sheet1!H374,'Franchise Wastage '!C:C,Sheet1!I374,'Franchise Wastage '!D:D,Sheet1!J374,'Franchise Wastage '!E:E,Sheet1!K374)</f>
        <v>7.5</v>
      </c>
      <c r="B374" s="1">
        <f>SUMIFS('Franchise Wastage '!F:F,'Franchise Wastage '!B:B,Sheet1!H374,'Franchise Wastage '!C:C,Sheet1!I374,'Franchise Wastage '!D:D,Sheet1!J374,'Franchise Wastage '!E:E,Sheet1!K374)</f>
        <v>3.5</v>
      </c>
      <c r="D374" s="23">
        <f t="shared" si="15"/>
        <v>0</v>
      </c>
      <c r="E374" s="23">
        <f t="shared" si="16"/>
        <v>0</v>
      </c>
      <c r="F374" s="23">
        <f t="shared" si="17"/>
        <v>0</v>
      </c>
      <c r="H374" s="25" t="s">
        <v>249</v>
      </c>
      <c r="I374" s="1" t="s">
        <v>158</v>
      </c>
      <c r="J374" s="1" t="s">
        <v>263</v>
      </c>
      <c r="K374">
        <v>92.5</v>
      </c>
      <c r="L374" t="s">
        <v>9</v>
      </c>
      <c r="M374" t="s">
        <v>9</v>
      </c>
      <c r="N374">
        <v>3.5</v>
      </c>
      <c r="O374" t="s">
        <v>10</v>
      </c>
      <c r="P374">
        <v>7.5</v>
      </c>
      <c r="Q374" t="s">
        <v>10</v>
      </c>
      <c r="R374">
        <v>0</v>
      </c>
    </row>
    <row r="375" spans="1:18" x14ac:dyDescent="0.25">
      <c r="A375" s="1">
        <f>SUMIFS('Franchise Wastage '!H:H,'Franchise Wastage '!B:B,Sheet1!H375,'Franchise Wastage '!C:C,Sheet1!I375,'Franchise Wastage '!D:D,Sheet1!J375,'Franchise Wastage '!E:E,Sheet1!K375)</f>
        <v>7.5</v>
      </c>
      <c r="B375" s="1">
        <f>SUMIFS('Franchise Wastage '!F:F,'Franchise Wastage '!B:B,Sheet1!H375,'Franchise Wastage '!C:C,Sheet1!I375,'Franchise Wastage '!D:D,Sheet1!J375,'Franchise Wastage '!E:E,Sheet1!K375)</f>
        <v>3.5</v>
      </c>
      <c r="D375" s="23">
        <f t="shared" si="15"/>
        <v>0</v>
      </c>
      <c r="E375" s="23">
        <f t="shared" si="16"/>
        <v>0</v>
      </c>
      <c r="F375" s="23">
        <f t="shared" si="17"/>
        <v>0</v>
      </c>
      <c r="H375" s="25" t="s">
        <v>249</v>
      </c>
      <c r="I375" s="1" t="s">
        <v>158</v>
      </c>
      <c r="J375" s="1" t="s">
        <v>159</v>
      </c>
      <c r="K375">
        <v>92.5</v>
      </c>
      <c r="L375" t="s">
        <v>9</v>
      </c>
      <c r="M375" t="s">
        <v>9</v>
      </c>
      <c r="N375">
        <v>3.5</v>
      </c>
      <c r="O375" t="s">
        <v>10</v>
      </c>
      <c r="P375">
        <v>7.5</v>
      </c>
      <c r="Q375" t="s">
        <v>10</v>
      </c>
      <c r="R375">
        <v>0</v>
      </c>
    </row>
    <row r="376" spans="1:18" x14ac:dyDescent="0.25">
      <c r="A376" s="1">
        <f>SUMIFS('Franchise Wastage '!H:H,'Franchise Wastage '!B:B,Sheet1!H376,'Franchise Wastage '!C:C,Sheet1!I376,'Franchise Wastage '!D:D,Sheet1!J376,'Franchise Wastage '!E:E,Sheet1!K376)</f>
        <v>7.5</v>
      </c>
      <c r="B376" s="1">
        <f>SUMIFS('Franchise Wastage '!F:F,'Franchise Wastage '!B:B,Sheet1!H376,'Franchise Wastage '!C:C,Sheet1!I376,'Franchise Wastage '!D:D,Sheet1!J376,'Franchise Wastage '!E:E,Sheet1!K376)</f>
        <v>3.5</v>
      </c>
      <c r="D376" s="23">
        <f t="shared" si="15"/>
        <v>0</v>
      </c>
      <c r="E376" s="23">
        <f t="shared" si="16"/>
        <v>0</v>
      </c>
      <c r="F376" s="23">
        <f t="shared" si="17"/>
        <v>0</v>
      </c>
      <c r="H376" s="25" t="s">
        <v>249</v>
      </c>
      <c r="I376" s="1" t="s">
        <v>158</v>
      </c>
      <c r="J376" s="1" t="s">
        <v>88</v>
      </c>
      <c r="K376">
        <v>92.5</v>
      </c>
      <c r="L376" t="s">
        <v>9</v>
      </c>
      <c r="M376" t="s">
        <v>9</v>
      </c>
      <c r="N376">
        <v>3.5</v>
      </c>
      <c r="O376" t="s">
        <v>10</v>
      </c>
      <c r="P376">
        <v>7.5</v>
      </c>
      <c r="Q376" t="s">
        <v>10</v>
      </c>
      <c r="R376">
        <v>0</v>
      </c>
    </row>
    <row r="377" spans="1:18" x14ac:dyDescent="0.25">
      <c r="A377" s="1">
        <f>SUMIFS('Franchise Wastage '!H:H,'Franchise Wastage '!B:B,Sheet1!H377,'Franchise Wastage '!C:C,Sheet1!I377,'Franchise Wastage '!D:D,Sheet1!J377,'Franchise Wastage '!E:E,Sheet1!K377)</f>
        <v>7.5</v>
      </c>
      <c r="B377" s="1">
        <f>SUMIFS('Franchise Wastage '!F:F,'Franchise Wastage '!B:B,Sheet1!H377,'Franchise Wastage '!C:C,Sheet1!I377,'Franchise Wastage '!D:D,Sheet1!J377,'Franchise Wastage '!E:E,Sheet1!K377)</f>
        <v>2.5</v>
      </c>
      <c r="D377" s="23">
        <f t="shared" si="15"/>
        <v>0</v>
      </c>
      <c r="E377" s="23">
        <f t="shared" si="16"/>
        <v>0</v>
      </c>
      <c r="F377" s="23">
        <f t="shared" si="17"/>
        <v>0</v>
      </c>
      <c r="H377" s="25" t="s">
        <v>249</v>
      </c>
      <c r="I377" s="1" t="s">
        <v>160</v>
      </c>
      <c r="J377" s="1" t="s">
        <v>161</v>
      </c>
      <c r="K377">
        <v>92.5</v>
      </c>
      <c r="L377" t="s">
        <v>9</v>
      </c>
      <c r="M377" t="s">
        <v>12</v>
      </c>
      <c r="N377">
        <v>2.5</v>
      </c>
      <c r="O377" t="s">
        <v>10</v>
      </c>
      <c r="P377">
        <v>7.5</v>
      </c>
      <c r="Q377" t="s">
        <v>10</v>
      </c>
      <c r="R377">
        <v>0</v>
      </c>
    </row>
    <row r="378" spans="1:18" hidden="1" x14ac:dyDescent="0.25">
      <c r="A378" s="1">
        <f>SUMIFS('Franchise Wastage '!H:H,'Franchise Wastage '!B:B,Sheet1!H378,'Franchise Wastage '!C:C,Sheet1!I378,'Franchise Wastage '!D:D,Sheet1!J378,'Franchise Wastage '!E:E,Sheet1!K378)</f>
        <v>7.5</v>
      </c>
      <c r="B378" s="1">
        <f>SUMIFS('Franchise Wastage '!F:F,'Franchise Wastage '!B:B,Sheet1!H378,'Franchise Wastage '!C:C,Sheet1!I378,'Franchise Wastage '!D:D,Sheet1!J378,'Franchise Wastage '!E:E,Sheet1!K378)</f>
        <v>5.5</v>
      </c>
      <c r="D378" s="23">
        <f t="shared" si="15"/>
        <v>0</v>
      </c>
      <c r="E378" s="23">
        <f t="shared" si="16"/>
        <v>0</v>
      </c>
      <c r="F378" s="23">
        <f t="shared" si="17"/>
        <v>0</v>
      </c>
      <c r="H378" t="s">
        <v>249</v>
      </c>
      <c r="I378" s="1" t="s">
        <v>264</v>
      </c>
      <c r="J378" s="1" t="s">
        <v>265</v>
      </c>
      <c r="K378">
        <v>92.5</v>
      </c>
      <c r="L378" t="s">
        <v>9</v>
      </c>
      <c r="M378" t="s">
        <v>9</v>
      </c>
      <c r="N378">
        <v>5.5</v>
      </c>
      <c r="O378" t="s">
        <v>10</v>
      </c>
      <c r="P378">
        <v>7.5</v>
      </c>
      <c r="Q378" t="s">
        <v>10</v>
      </c>
      <c r="R378">
        <v>0</v>
      </c>
    </row>
    <row r="379" spans="1:18" hidden="1" x14ac:dyDescent="0.25">
      <c r="A379" s="1">
        <f>SUMIFS('Franchise Wastage '!H:H,'Franchise Wastage '!B:B,Sheet1!H379,'Franchise Wastage '!C:C,Sheet1!I379,'Franchise Wastage '!D:D,Sheet1!J379,'Franchise Wastage '!E:E,Sheet1!K379)</f>
        <v>7.5</v>
      </c>
      <c r="B379" s="1">
        <f>SUMIFS('Franchise Wastage '!F:F,'Franchise Wastage '!B:B,Sheet1!H379,'Franchise Wastage '!C:C,Sheet1!I379,'Franchise Wastage '!D:D,Sheet1!J379,'Franchise Wastage '!E:E,Sheet1!K379)</f>
        <v>5.5</v>
      </c>
      <c r="D379" s="23">
        <f t="shared" si="15"/>
        <v>0</v>
      </c>
      <c r="E379" s="23">
        <f t="shared" si="16"/>
        <v>0</v>
      </c>
      <c r="F379" s="23">
        <f t="shared" si="17"/>
        <v>0</v>
      </c>
      <c r="H379" t="s">
        <v>249</v>
      </c>
      <c r="I379" s="1" t="s">
        <v>264</v>
      </c>
      <c r="J379" s="1" t="s">
        <v>266</v>
      </c>
      <c r="K379">
        <v>92.5</v>
      </c>
      <c r="L379" t="s">
        <v>9</v>
      </c>
      <c r="M379" t="s">
        <v>9</v>
      </c>
      <c r="N379">
        <v>5.5</v>
      </c>
      <c r="O379" t="s">
        <v>10</v>
      </c>
      <c r="P379">
        <v>7.5</v>
      </c>
      <c r="Q379" t="s">
        <v>10</v>
      </c>
      <c r="R379">
        <v>0</v>
      </c>
    </row>
    <row r="380" spans="1:18" hidden="1" x14ac:dyDescent="0.25">
      <c r="A380" s="1">
        <f>SUMIFS('Franchise Wastage '!H:H,'Franchise Wastage '!B:B,Sheet1!H380,'Franchise Wastage '!C:C,Sheet1!I380,'Franchise Wastage '!D:D,Sheet1!J380,'Franchise Wastage '!E:E,Sheet1!K380)</f>
        <v>7.5</v>
      </c>
      <c r="B380" s="1">
        <f>SUMIFS('Franchise Wastage '!F:F,'Franchise Wastage '!B:B,Sheet1!H380,'Franchise Wastage '!C:C,Sheet1!I380,'Franchise Wastage '!D:D,Sheet1!J380,'Franchise Wastage '!E:E,Sheet1!K380)</f>
        <v>5.5</v>
      </c>
      <c r="D380" s="23">
        <f t="shared" si="15"/>
        <v>0</v>
      </c>
      <c r="E380" s="23">
        <f t="shared" si="16"/>
        <v>0</v>
      </c>
      <c r="F380" s="23">
        <f t="shared" si="17"/>
        <v>0</v>
      </c>
      <c r="H380" t="s">
        <v>249</v>
      </c>
      <c r="I380" s="1" t="s">
        <v>264</v>
      </c>
      <c r="J380" s="1" t="s">
        <v>267</v>
      </c>
      <c r="K380">
        <v>92.5</v>
      </c>
      <c r="L380" t="s">
        <v>9</v>
      </c>
      <c r="M380" t="s">
        <v>9</v>
      </c>
      <c r="N380">
        <v>5.5</v>
      </c>
      <c r="O380" t="s">
        <v>10</v>
      </c>
      <c r="P380">
        <v>7.5</v>
      </c>
      <c r="Q380" t="s">
        <v>10</v>
      </c>
      <c r="R380">
        <v>0</v>
      </c>
    </row>
    <row r="381" spans="1:18" hidden="1" x14ac:dyDescent="0.25">
      <c r="A381" s="1">
        <f>SUMIFS('Franchise Wastage '!H:H,'Franchise Wastage '!B:B,Sheet1!H381,'Franchise Wastage '!C:C,Sheet1!I381,'Franchise Wastage '!D:D,Sheet1!J381,'Franchise Wastage '!E:E,Sheet1!K381)</f>
        <v>7.5</v>
      </c>
      <c r="B381" s="1">
        <f>SUMIFS('Franchise Wastage '!F:F,'Franchise Wastage '!B:B,Sheet1!H381,'Franchise Wastage '!C:C,Sheet1!I381,'Franchise Wastage '!D:D,Sheet1!J381,'Franchise Wastage '!E:E,Sheet1!K381)</f>
        <v>5.5</v>
      </c>
      <c r="D381" s="23">
        <f t="shared" si="15"/>
        <v>0</v>
      </c>
      <c r="E381" s="23">
        <f t="shared" si="16"/>
        <v>0</v>
      </c>
      <c r="F381" s="23">
        <f t="shared" si="17"/>
        <v>0</v>
      </c>
      <c r="H381" t="s">
        <v>249</v>
      </c>
      <c r="I381" s="1" t="s">
        <v>264</v>
      </c>
      <c r="J381" s="1" t="s">
        <v>268</v>
      </c>
      <c r="K381">
        <v>92.5</v>
      </c>
      <c r="L381" t="s">
        <v>9</v>
      </c>
      <c r="M381" t="s">
        <v>9</v>
      </c>
      <c r="N381">
        <v>5.5</v>
      </c>
      <c r="O381" t="s">
        <v>10</v>
      </c>
      <c r="P381">
        <v>7.5</v>
      </c>
      <c r="Q381" t="s">
        <v>10</v>
      </c>
      <c r="R381">
        <v>0</v>
      </c>
    </row>
    <row r="382" spans="1:18" hidden="1" x14ac:dyDescent="0.25">
      <c r="A382" s="1">
        <f>SUMIFS('Franchise Wastage '!H:H,'Franchise Wastage '!B:B,Sheet1!H382,'Franchise Wastage '!C:C,Sheet1!I382,'Franchise Wastage '!D:D,Sheet1!J382,'Franchise Wastage '!E:E,Sheet1!K382)</f>
        <v>7.5</v>
      </c>
      <c r="B382" s="1">
        <f>SUMIFS('Franchise Wastage '!F:F,'Franchise Wastage '!B:B,Sheet1!H382,'Franchise Wastage '!C:C,Sheet1!I382,'Franchise Wastage '!D:D,Sheet1!J382,'Franchise Wastage '!E:E,Sheet1!K382)</f>
        <v>5.5</v>
      </c>
      <c r="D382" s="23">
        <f t="shared" si="15"/>
        <v>0</v>
      </c>
      <c r="E382" s="23">
        <f t="shared" si="16"/>
        <v>0</v>
      </c>
      <c r="F382" s="23">
        <f t="shared" si="17"/>
        <v>0</v>
      </c>
      <c r="H382" t="s">
        <v>249</v>
      </c>
      <c r="I382" s="1" t="s">
        <v>264</v>
      </c>
      <c r="J382" s="1" t="s">
        <v>269</v>
      </c>
      <c r="K382">
        <v>92.5</v>
      </c>
      <c r="L382" t="s">
        <v>9</v>
      </c>
      <c r="M382" t="s">
        <v>9</v>
      </c>
      <c r="N382">
        <v>5.5</v>
      </c>
      <c r="O382" t="s">
        <v>10</v>
      </c>
      <c r="P382">
        <v>7.5</v>
      </c>
      <c r="Q382" t="s">
        <v>10</v>
      </c>
      <c r="R382">
        <v>0</v>
      </c>
    </row>
    <row r="383" spans="1:18" hidden="1" x14ac:dyDescent="0.25">
      <c r="A383" s="1">
        <f>SUMIFS('Franchise Wastage '!H:H,'Franchise Wastage '!B:B,Sheet1!H383,'Franchise Wastage '!C:C,Sheet1!I383,'Franchise Wastage '!D:D,Sheet1!J383,'Franchise Wastage '!E:E,Sheet1!K383)</f>
        <v>7.5</v>
      </c>
      <c r="B383" s="1">
        <f>SUMIFS('Franchise Wastage '!F:F,'Franchise Wastage '!B:B,Sheet1!H383,'Franchise Wastage '!C:C,Sheet1!I383,'Franchise Wastage '!D:D,Sheet1!J383,'Franchise Wastage '!E:E,Sheet1!K383)</f>
        <v>5.5</v>
      </c>
      <c r="D383" s="23">
        <f t="shared" si="15"/>
        <v>0</v>
      </c>
      <c r="E383" s="23">
        <f t="shared" si="16"/>
        <v>0</v>
      </c>
      <c r="F383" s="23">
        <f t="shared" si="17"/>
        <v>0</v>
      </c>
      <c r="H383" t="s">
        <v>249</v>
      </c>
      <c r="I383" s="1" t="s">
        <v>264</v>
      </c>
      <c r="J383" s="1" t="s">
        <v>270</v>
      </c>
      <c r="K383">
        <v>92.5</v>
      </c>
      <c r="L383" t="s">
        <v>9</v>
      </c>
      <c r="M383" t="s">
        <v>9</v>
      </c>
      <c r="N383">
        <v>5.5</v>
      </c>
      <c r="O383" t="s">
        <v>10</v>
      </c>
      <c r="P383">
        <v>7.5</v>
      </c>
      <c r="Q383" t="s">
        <v>10</v>
      </c>
      <c r="R383">
        <v>0</v>
      </c>
    </row>
    <row r="384" spans="1:18" hidden="1" x14ac:dyDescent="0.25">
      <c r="A384" s="1">
        <f>SUMIFS('Franchise Wastage '!H:H,'Franchise Wastage '!B:B,Sheet1!H384,'Franchise Wastage '!C:C,Sheet1!I384,'Franchise Wastage '!D:D,Sheet1!J384,'Franchise Wastage '!E:E,Sheet1!K384)</f>
        <v>7.5</v>
      </c>
      <c r="B384" s="1">
        <f>SUMIFS('Franchise Wastage '!F:F,'Franchise Wastage '!B:B,Sheet1!H384,'Franchise Wastage '!C:C,Sheet1!I384,'Franchise Wastage '!D:D,Sheet1!J384,'Franchise Wastage '!E:E,Sheet1!K384)</f>
        <v>5.5</v>
      </c>
      <c r="D384" s="23">
        <f t="shared" si="15"/>
        <v>0</v>
      </c>
      <c r="E384" s="23">
        <f t="shared" si="16"/>
        <v>0</v>
      </c>
      <c r="F384" s="23">
        <f t="shared" si="17"/>
        <v>0</v>
      </c>
      <c r="H384" t="s">
        <v>249</v>
      </c>
      <c r="I384" s="1" t="s">
        <v>264</v>
      </c>
      <c r="J384" s="1" t="s">
        <v>271</v>
      </c>
      <c r="K384">
        <v>92.5</v>
      </c>
      <c r="L384" t="s">
        <v>9</v>
      </c>
      <c r="M384" t="s">
        <v>9</v>
      </c>
      <c r="N384">
        <v>5.5</v>
      </c>
      <c r="O384" t="s">
        <v>10</v>
      </c>
      <c r="P384">
        <v>7.5</v>
      </c>
      <c r="Q384" t="s">
        <v>10</v>
      </c>
      <c r="R384">
        <v>0</v>
      </c>
    </row>
    <row r="385" spans="1:18" hidden="1" x14ac:dyDescent="0.25">
      <c r="A385" s="1">
        <f>SUMIFS('Franchise Wastage '!H:H,'Franchise Wastage '!B:B,Sheet1!H385,'Franchise Wastage '!C:C,Sheet1!I385,'Franchise Wastage '!D:D,Sheet1!J385,'Franchise Wastage '!E:E,Sheet1!K385)</f>
        <v>7.5</v>
      </c>
      <c r="B385" s="1">
        <f>SUMIFS('Franchise Wastage '!F:F,'Franchise Wastage '!B:B,Sheet1!H385,'Franchise Wastage '!C:C,Sheet1!I385,'Franchise Wastage '!D:D,Sheet1!J385,'Franchise Wastage '!E:E,Sheet1!K385)</f>
        <v>5.5</v>
      </c>
      <c r="D385" s="23">
        <f t="shared" si="15"/>
        <v>0</v>
      </c>
      <c r="E385" s="23">
        <f t="shared" si="16"/>
        <v>0</v>
      </c>
      <c r="F385" s="23">
        <f t="shared" si="17"/>
        <v>0</v>
      </c>
      <c r="H385" t="s">
        <v>249</v>
      </c>
      <c r="I385" s="1" t="s">
        <v>264</v>
      </c>
      <c r="J385" s="1" t="s">
        <v>272</v>
      </c>
      <c r="K385">
        <v>92.5</v>
      </c>
      <c r="L385" t="s">
        <v>9</v>
      </c>
      <c r="M385" t="s">
        <v>9</v>
      </c>
      <c r="N385">
        <v>5.5</v>
      </c>
      <c r="O385" t="s">
        <v>10</v>
      </c>
      <c r="P385">
        <v>7.5</v>
      </c>
      <c r="Q385" t="s">
        <v>10</v>
      </c>
      <c r="R385">
        <v>0</v>
      </c>
    </row>
    <row r="386" spans="1:18" hidden="1" x14ac:dyDescent="0.25">
      <c r="A386" s="1">
        <f>SUMIFS('Franchise Wastage '!H:H,'Franchise Wastage '!B:B,Sheet1!H386,'Franchise Wastage '!C:C,Sheet1!I386,'Franchise Wastage '!D:D,Sheet1!J386,'Franchise Wastage '!E:E,Sheet1!K386)</f>
        <v>7.5</v>
      </c>
      <c r="B386" s="1">
        <f>SUMIFS('Franchise Wastage '!F:F,'Franchise Wastage '!B:B,Sheet1!H386,'Franchise Wastage '!C:C,Sheet1!I386,'Franchise Wastage '!D:D,Sheet1!J386,'Franchise Wastage '!E:E,Sheet1!K386)</f>
        <v>5.5</v>
      </c>
      <c r="D386" s="23">
        <f t="shared" si="15"/>
        <v>0</v>
      </c>
      <c r="E386" s="23">
        <f t="shared" si="16"/>
        <v>0</v>
      </c>
      <c r="F386" s="23">
        <f t="shared" si="17"/>
        <v>0</v>
      </c>
      <c r="H386" t="s">
        <v>249</v>
      </c>
      <c r="I386" s="1" t="s">
        <v>264</v>
      </c>
      <c r="J386" s="1" t="s">
        <v>273</v>
      </c>
      <c r="K386">
        <v>92.5</v>
      </c>
      <c r="L386" t="s">
        <v>9</v>
      </c>
      <c r="M386" t="s">
        <v>9</v>
      </c>
      <c r="N386">
        <v>5.5</v>
      </c>
      <c r="O386" t="s">
        <v>10</v>
      </c>
      <c r="P386">
        <v>7.5</v>
      </c>
      <c r="Q386" t="s">
        <v>10</v>
      </c>
      <c r="R386">
        <v>0</v>
      </c>
    </row>
    <row r="387" spans="1:18" hidden="1" x14ac:dyDescent="0.25">
      <c r="A387" s="1">
        <f>SUMIFS('Franchise Wastage '!H:H,'Franchise Wastage '!B:B,Sheet1!H387,'Franchise Wastage '!C:C,Sheet1!I387,'Franchise Wastage '!D:D,Sheet1!J387,'Franchise Wastage '!E:E,Sheet1!K387)</f>
        <v>7.5</v>
      </c>
      <c r="B387" s="1">
        <f>SUMIFS('Franchise Wastage '!F:F,'Franchise Wastage '!B:B,Sheet1!H387,'Franchise Wastage '!C:C,Sheet1!I387,'Franchise Wastage '!D:D,Sheet1!J387,'Franchise Wastage '!E:E,Sheet1!K387)</f>
        <v>5.5</v>
      </c>
      <c r="D387" s="23">
        <f t="shared" si="15"/>
        <v>0</v>
      </c>
      <c r="E387" s="23">
        <f t="shared" si="16"/>
        <v>0</v>
      </c>
      <c r="F387" s="23">
        <f t="shared" si="17"/>
        <v>0</v>
      </c>
      <c r="H387" t="s">
        <v>249</v>
      </c>
      <c r="I387" s="1" t="s">
        <v>264</v>
      </c>
      <c r="J387" s="1" t="s">
        <v>274</v>
      </c>
      <c r="K387">
        <v>92.5</v>
      </c>
      <c r="L387" t="s">
        <v>9</v>
      </c>
      <c r="M387" t="s">
        <v>9</v>
      </c>
      <c r="N387">
        <v>5.5</v>
      </c>
      <c r="O387" t="s">
        <v>10</v>
      </c>
      <c r="P387">
        <v>7.5</v>
      </c>
      <c r="Q387" t="s">
        <v>10</v>
      </c>
      <c r="R387">
        <v>0</v>
      </c>
    </row>
    <row r="388" spans="1:18" hidden="1" x14ac:dyDescent="0.25">
      <c r="A388" s="1">
        <f>SUMIFS('Franchise Wastage '!H:H,'Franchise Wastage '!B:B,Sheet1!H388,'Franchise Wastage '!C:C,Sheet1!I388,'Franchise Wastage '!D:D,Sheet1!J388,'Franchise Wastage '!E:E,Sheet1!K388)</f>
        <v>7.5</v>
      </c>
      <c r="B388" s="1">
        <f>SUMIFS('Franchise Wastage '!F:F,'Franchise Wastage '!B:B,Sheet1!H388,'Franchise Wastage '!C:C,Sheet1!I388,'Franchise Wastage '!D:D,Sheet1!J388,'Franchise Wastage '!E:E,Sheet1!K388)</f>
        <v>5.5</v>
      </c>
      <c r="D388" s="23">
        <f t="shared" si="15"/>
        <v>0</v>
      </c>
      <c r="E388" s="23">
        <f t="shared" si="16"/>
        <v>0</v>
      </c>
      <c r="F388" s="23">
        <f t="shared" si="17"/>
        <v>0</v>
      </c>
      <c r="H388" t="s">
        <v>249</v>
      </c>
      <c r="I388" s="1" t="s">
        <v>264</v>
      </c>
      <c r="J388" s="1" t="s">
        <v>275</v>
      </c>
      <c r="K388">
        <v>92.5</v>
      </c>
      <c r="L388" t="s">
        <v>9</v>
      </c>
      <c r="M388" t="s">
        <v>9</v>
      </c>
      <c r="N388">
        <v>5.5</v>
      </c>
      <c r="O388" t="s">
        <v>10</v>
      </c>
      <c r="P388">
        <v>7.5</v>
      </c>
      <c r="Q388" t="s">
        <v>10</v>
      </c>
      <c r="R388">
        <v>0</v>
      </c>
    </row>
    <row r="389" spans="1:18" hidden="1" x14ac:dyDescent="0.25">
      <c r="A389" s="1">
        <f>SUMIFS('Franchise Wastage '!H:H,'Franchise Wastage '!B:B,Sheet1!H389,'Franchise Wastage '!C:C,Sheet1!I389,'Franchise Wastage '!D:D,Sheet1!J389,'Franchise Wastage '!E:E,Sheet1!K389)</f>
        <v>7.5</v>
      </c>
      <c r="B389" s="1">
        <f>SUMIFS('Franchise Wastage '!F:F,'Franchise Wastage '!B:B,Sheet1!H389,'Franchise Wastage '!C:C,Sheet1!I389,'Franchise Wastage '!D:D,Sheet1!J389,'Franchise Wastage '!E:E,Sheet1!K389)</f>
        <v>5.5</v>
      </c>
      <c r="D389" s="23">
        <f t="shared" si="15"/>
        <v>0</v>
      </c>
      <c r="E389" s="23">
        <f t="shared" si="16"/>
        <v>0</v>
      </c>
      <c r="F389" s="23">
        <f t="shared" si="17"/>
        <v>0</v>
      </c>
      <c r="H389" t="s">
        <v>249</v>
      </c>
      <c r="I389" s="1" t="s">
        <v>264</v>
      </c>
      <c r="J389" s="1" t="s">
        <v>276</v>
      </c>
      <c r="K389">
        <v>92.5</v>
      </c>
      <c r="L389" t="s">
        <v>9</v>
      </c>
      <c r="M389" t="s">
        <v>9</v>
      </c>
      <c r="N389">
        <v>5.5</v>
      </c>
      <c r="O389" t="s">
        <v>10</v>
      </c>
      <c r="P389">
        <v>7.5</v>
      </c>
      <c r="Q389" t="s">
        <v>10</v>
      </c>
      <c r="R389">
        <v>0</v>
      </c>
    </row>
    <row r="390" spans="1:18" hidden="1" x14ac:dyDescent="0.25">
      <c r="A390" s="1">
        <f>SUMIFS('Franchise Wastage '!H:H,'Franchise Wastage '!B:B,Sheet1!H390,'Franchise Wastage '!C:C,Sheet1!I390,'Franchise Wastage '!D:D,Sheet1!J390,'Franchise Wastage '!E:E,Sheet1!K390)</f>
        <v>7.5</v>
      </c>
      <c r="B390" s="1">
        <f>SUMIFS('Franchise Wastage '!F:F,'Franchise Wastage '!B:B,Sheet1!H390,'Franchise Wastage '!C:C,Sheet1!I390,'Franchise Wastage '!D:D,Sheet1!J390,'Franchise Wastage '!E:E,Sheet1!K390)</f>
        <v>5.5</v>
      </c>
      <c r="D390" s="23">
        <f t="shared" si="15"/>
        <v>0</v>
      </c>
      <c r="E390" s="23">
        <f t="shared" si="16"/>
        <v>0</v>
      </c>
      <c r="F390" s="23">
        <f t="shared" si="17"/>
        <v>0</v>
      </c>
      <c r="H390" t="s">
        <v>249</v>
      </c>
      <c r="I390" s="1" t="s">
        <v>264</v>
      </c>
      <c r="J390" s="1" t="s">
        <v>277</v>
      </c>
      <c r="K390">
        <v>92.5</v>
      </c>
      <c r="L390" t="s">
        <v>9</v>
      </c>
      <c r="M390" t="s">
        <v>9</v>
      </c>
      <c r="N390">
        <v>5.5</v>
      </c>
      <c r="O390" t="s">
        <v>10</v>
      </c>
      <c r="P390">
        <v>7.5</v>
      </c>
      <c r="Q390" t="s">
        <v>10</v>
      </c>
      <c r="R390">
        <v>0</v>
      </c>
    </row>
    <row r="391" spans="1:18" hidden="1" x14ac:dyDescent="0.25">
      <c r="A391" s="1">
        <f>SUMIFS('Franchise Wastage '!H:H,'Franchise Wastage '!B:B,Sheet1!H391,'Franchise Wastage '!C:C,Sheet1!I391,'Franchise Wastage '!D:D,Sheet1!J391,'Franchise Wastage '!E:E,Sheet1!K391)</f>
        <v>7.5</v>
      </c>
      <c r="B391" s="1">
        <f>SUMIFS('Franchise Wastage '!F:F,'Franchise Wastage '!B:B,Sheet1!H391,'Franchise Wastage '!C:C,Sheet1!I391,'Franchise Wastage '!D:D,Sheet1!J391,'Franchise Wastage '!E:E,Sheet1!K391)</f>
        <v>5.5</v>
      </c>
      <c r="D391" s="23">
        <f t="shared" si="15"/>
        <v>0</v>
      </c>
      <c r="E391" s="23">
        <f t="shared" si="16"/>
        <v>0</v>
      </c>
      <c r="F391" s="23">
        <f t="shared" si="17"/>
        <v>0</v>
      </c>
      <c r="H391" t="s">
        <v>249</v>
      </c>
      <c r="I391" s="1" t="s">
        <v>264</v>
      </c>
      <c r="J391" s="1" t="s">
        <v>278</v>
      </c>
      <c r="K391">
        <v>92.5</v>
      </c>
      <c r="L391" t="s">
        <v>9</v>
      </c>
      <c r="M391" t="s">
        <v>9</v>
      </c>
      <c r="N391">
        <v>5.5</v>
      </c>
      <c r="O391" t="s">
        <v>10</v>
      </c>
      <c r="P391">
        <v>7.5</v>
      </c>
      <c r="Q391" t="s">
        <v>10</v>
      </c>
      <c r="R391">
        <v>0</v>
      </c>
    </row>
    <row r="392" spans="1:18" hidden="1" x14ac:dyDescent="0.25">
      <c r="A392" s="1">
        <f>SUMIFS('Franchise Wastage '!H:H,'Franchise Wastage '!B:B,Sheet1!H392,'Franchise Wastage '!C:C,Sheet1!I392,'Franchise Wastage '!D:D,Sheet1!J392,'Franchise Wastage '!E:E,Sheet1!K392)</f>
        <v>7.5</v>
      </c>
      <c r="B392" s="1">
        <f>SUMIFS('Franchise Wastage '!F:F,'Franchise Wastage '!B:B,Sheet1!H392,'Franchise Wastage '!C:C,Sheet1!I392,'Franchise Wastage '!D:D,Sheet1!J392,'Franchise Wastage '!E:E,Sheet1!K392)</f>
        <v>5.5</v>
      </c>
      <c r="D392" s="23">
        <f t="shared" ref="D392:D455" si="18">P392-A392</f>
        <v>0</v>
      </c>
      <c r="E392" s="23">
        <f t="shared" ref="E392:E455" si="19">N392-B392</f>
        <v>0</v>
      </c>
      <c r="F392" s="23">
        <f t="shared" ref="F392:F455" si="20">D392+E392</f>
        <v>0</v>
      </c>
      <c r="H392" t="s">
        <v>249</v>
      </c>
      <c r="I392" s="1" t="s">
        <v>264</v>
      </c>
      <c r="J392" s="1" t="s">
        <v>279</v>
      </c>
      <c r="K392">
        <v>92.5</v>
      </c>
      <c r="L392" t="s">
        <v>9</v>
      </c>
      <c r="M392" t="s">
        <v>9</v>
      </c>
      <c r="N392">
        <v>5.5</v>
      </c>
      <c r="O392" t="s">
        <v>10</v>
      </c>
      <c r="P392">
        <v>7.5</v>
      </c>
      <c r="Q392" t="s">
        <v>10</v>
      </c>
      <c r="R392">
        <v>0</v>
      </c>
    </row>
    <row r="393" spans="1:18" hidden="1" x14ac:dyDescent="0.25">
      <c r="A393" s="1">
        <f>SUMIFS('Franchise Wastage '!H:H,'Franchise Wastage '!B:B,Sheet1!H393,'Franchise Wastage '!C:C,Sheet1!I393,'Franchise Wastage '!D:D,Sheet1!J393,'Franchise Wastage '!E:E,Sheet1!K393)</f>
        <v>7.5</v>
      </c>
      <c r="B393" s="1">
        <f>SUMIFS('Franchise Wastage '!F:F,'Franchise Wastage '!B:B,Sheet1!H393,'Franchise Wastage '!C:C,Sheet1!I393,'Franchise Wastage '!D:D,Sheet1!J393,'Franchise Wastage '!E:E,Sheet1!K393)</f>
        <v>5.5</v>
      </c>
      <c r="D393" s="23">
        <f t="shared" si="18"/>
        <v>0</v>
      </c>
      <c r="E393" s="23">
        <f t="shared" si="19"/>
        <v>0</v>
      </c>
      <c r="F393" s="23">
        <f t="shared" si="20"/>
        <v>0</v>
      </c>
      <c r="H393" t="s">
        <v>249</v>
      </c>
      <c r="I393" s="1" t="s">
        <v>264</v>
      </c>
      <c r="J393" s="1" t="s">
        <v>280</v>
      </c>
      <c r="K393">
        <v>92.5</v>
      </c>
      <c r="L393" t="s">
        <v>9</v>
      </c>
      <c r="M393" t="s">
        <v>9</v>
      </c>
      <c r="N393">
        <v>5.5</v>
      </c>
      <c r="O393" t="s">
        <v>10</v>
      </c>
      <c r="P393">
        <v>7.5</v>
      </c>
      <c r="Q393" t="s">
        <v>10</v>
      </c>
      <c r="R393">
        <v>0</v>
      </c>
    </row>
    <row r="394" spans="1:18" hidden="1" x14ac:dyDescent="0.25">
      <c r="A394" s="1">
        <f>SUMIFS('Franchise Wastage '!H:H,'Franchise Wastage '!B:B,Sheet1!H394,'Franchise Wastage '!C:C,Sheet1!I394,'Franchise Wastage '!D:D,Sheet1!J394,'Franchise Wastage '!E:E,Sheet1!K394)</f>
        <v>7.5</v>
      </c>
      <c r="B394" s="1">
        <f>SUMIFS('Franchise Wastage '!F:F,'Franchise Wastage '!B:B,Sheet1!H394,'Franchise Wastage '!C:C,Sheet1!I394,'Franchise Wastage '!D:D,Sheet1!J394,'Franchise Wastage '!E:E,Sheet1!K394)</f>
        <v>5.5</v>
      </c>
      <c r="D394" s="23">
        <f t="shared" si="18"/>
        <v>0</v>
      </c>
      <c r="E394" s="23">
        <f t="shared" si="19"/>
        <v>0</v>
      </c>
      <c r="F394" s="23">
        <f t="shared" si="20"/>
        <v>0</v>
      </c>
      <c r="H394" t="s">
        <v>249</v>
      </c>
      <c r="I394" s="1" t="s">
        <v>264</v>
      </c>
      <c r="J394" s="1" t="s">
        <v>281</v>
      </c>
      <c r="K394">
        <v>92.5</v>
      </c>
      <c r="L394" t="s">
        <v>9</v>
      </c>
      <c r="M394" t="s">
        <v>9</v>
      </c>
      <c r="N394">
        <v>5.5</v>
      </c>
      <c r="O394" t="s">
        <v>10</v>
      </c>
      <c r="P394">
        <v>7.5</v>
      </c>
      <c r="Q394" t="s">
        <v>10</v>
      </c>
      <c r="R394">
        <v>0</v>
      </c>
    </row>
    <row r="395" spans="1:18" hidden="1" x14ac:dyDescent="0.25">
      <c r="A395" s="1">
        <f>SUMIFS('Franchise Wastage '!H:H,'Franchise Wastage '!B:B,Sheet1!H395,'Franchise Wastage '!C:C,Sheet1!I395,'Franchise Wastage '!D:D,Sheet1!J395,'Franchise Wastage '!E:E,Sheet1!K395)</f>
        <v>7.5</v>
      </c>
      <c r="B395" s="1">
        <f>SUMIFS('Franchise Wastage '!F:F,'Franchise Wastage '!B:B,Sheet1!H395,'Franchise Wastage '!C:C,Sheet1!I395,'Franchise Wastage '!D:D,Sheet1!J395,'Franchise Wastage '!E:E,Sheet1!K395)</f>
        <v>5.5</v>
      </c>
      <c r="D395" s="23">
        <f t="shared" si="18"/>
        <v>0</v>
      </c>
      <c r="E395" s="23">
        <f t="shared" si="19"/>
        <v>0</v>
      </c>
      <c r="F395" s="23">
        <f t="shared" si="20"/>
        <v>0</v>
      </c>
      <c r="H395" t="s">
        <v>249</v>
      </c>
      <c r="I395" s="1" t="s">
        <v>264</v>
      </c>
      <c r="J395" s="1" t="s">
        <v>282</v>
      </c>
      <c r="K395">
        <v>92.5</v>
      </c>
      <c r="L395" t="s">
        <v>9</v>
      </c>
      <c r="M395" t="s">
        <v>9</v>
      </c>
      <c r="N395">
        <v>5.5</v>
      </c>
      <c r="O395" t="s">
        <v>10</v>
      </c>
      <c r="P395">
        <v>7.5</v>
      </c>
      <c r="Q395" t="s">
        <v>10</v>
      </c>
      <c r="R395">
        <v>0</v>
      </c>
    </row>
    <row r="396" spans="1:18" hidden="1" x14ac:dyDescent="0.25">
      <c r="A396" s="1">
        <f>SUMIFS('Franchise Wastage '!H:H,'Franchise Wastage '!B:B,Sheet1!H396,'Franchise Wastage '!C:C,Sheet1!I396,'Franchise Wastage '!D:D,Sheet1!J396,'Franchise Wastage '!E:E,Sheet1!K396)</f>
        <v>7.5</v>
      </c>
      <c r="B396" s="1">
        <f>SUMIFS('Franchise Wastage '!F:F,'Franchise Wastage '!B:B,Sheet1!H396,'Franchise Wastage '!C:C,Sheet1!I396,'Franchise Wastage '!D:D,Sheet1!J396,'Franchise Wastage '!E:E,Sheet1!K396)</f>
        <v>5.5</v>
      </c>
      <c r="D396" s="23">
        <f t="shared" si="18"/>
        <v>0</v>
      </c>
      <c r="E396" s="23">
        <f t="shared" si="19"/>
        <v>0</v>
      </c>
      <c r="F396" s="23">
        <f t="shared" si="20"/>
        <v>0</v>
      </c>
      <c r="H396" t="s">
        <v>249</v>
      </c>
      <c r="I396" s="1" t="s">
        <v>264</v>
      </c>
      <c r="J396" s="1" t="s">
        <v>283</v>
      </c>
      <c r="K396">
        <v>92.5</v>
      </c>
      <c r="L396" t="s">
        <v>9</v>
      </c>
      <c r="M396" t="s">
        <v>9</v>
      </c>
      <c r="N396">
        <v>5.5</v>
      </c>
      <c r="O396" t="s">
        <v>10</v>
      </c>
      <c r="P396">
        <v>7.5</v>
      </c>
      <c r="Q396" t="s">
        <v>10</v>
      </c>
      <c r="R396">
        <v>0</v>
      </c>
    </row>
    <row r="397" spans="1:18" hidden="1" x14ac:dyDescent="0.25">
      <c r="A397" s="1">
        <f>SUMIFS('Franchise Wastage '!H:H,'Franchise Wastage '!B:B,Sheet1!H397,'Franchise Wastage '!C:C,Sheet1!I397,'Franchise Wastage '!D:D,Sheet1!J397,'Franchise Wastage '!E:E,Sheet1!K397)</f>
        <v>7.5</v>
      </c>
      <c r="B397" s="1">
        <f>SUMIFS('Franchise Wastage '!F:F,'Franchise Wastage '!B:B,Sheet1!H397,'Franchise Wastage '!C:C,Sheet1!I397,'Franchise Wastage '!D:D,Sheet1!J397,'Franchise Wastage '!E:E,Sheet1!K397)</f>
        <v>5.5</v>
      </c>
      <c r="D397" s="23">
        <f t="shared" si="18"/>
        <v>0</v>
      </c>
      <c r="E397" s="23">
        <f t="shared" si="19"/>
        <v>0</v>
      </c>
      <c r="F397" s="23">
        <f t="shared" si="20"/>
        <v>0</v>
      </c>
      <c r="H397" t="s">
        <v>249</v>
      </c>
      <c r="I397" s="1" t="s">
        <v>264</v>
      </c>
      <c r="J397" s="1" t="s">
        <v>284</v>
      </c>
      <c r="K397">
        <v>92.5</v>
      </c>
      <c r="L397" t="s">
        <v>9</v>
      </c>
      <c r="M397" t="s">
        <v>9</v>
      </c>
      <c r="N397">
        <v>5.5</v>
      </c>
      <c r="O397" t="s">
        <v>10</v>
      </c>
      <c r="P397">
        <v>7.5</v>
      </c>
      <c r="Q397" t="s">
        <v>10</v>
      </c>
      <c r="R397">
        <v>0</v>
      </c>
    </row>
    <row r="398" spans="1:18" hidden="1" x14ac:dyDescent="0.25">
      <c r="A398" s="1">
        <f>SUMIFS('Franchise Wastage '!H:H,'Franchise Wastage '!B:B,Sheet1!H398,'Franchise Wastage '!C:C,Sheet1!I398,'Franchise Wastage '!D:D,Sheet1!J398,'Franchise Wastage '!E:E,Sheet1!K398)</f>
        <v>7.5</v>
      </c>
      <c r="B398" s="1">
        <f>SUMIFS('Franchise Wastage '!F:F,'Franchise Wastage '!B:B,Sheet1!H398,'Franchise Wastage '!C:C,Sheet1!I398,'Franchise Wastage '!D:D,Sheet1!J398,'Franchise Wastage '!E:E,Sheet1!K398)</f>
        <v>5.5</v>
      </c>
      <c r="D398" s="23">
        <f t="shared" si="18"/>
        <v>0</v>
      </c>
      <c r="E398" s="23">
        <f t="shared" si="19"/>
        <v>0</v>
      </c>
      <c r="F398" s="23">
        <f t="shared" si="20"/>
        <v>0</v>
      </c>
      <c r="H398" t="s">
        <v>249</v>
      </c>
      <c r="I398" s="1" t="s">
        <v>264</v>
      </c>
      <c r="J398" s="1" t="s">
        <v>285</v>
      </c>
      <c r="K398">
        <v>92.5</v>
      </c>
      <c r="L398" t="s">
        <v>9</v>
      </c>
      <c r="M398" t="s">
        <v>9</v>
      </c>
      <c r="N398">
        <v>5.5</v>
      </c>
      <c r="O398" t="s">
        <v>10</v>
      </c>
      <c r="P398">
        <v>7.5</v>
      </c>
      <c r="Q398" t="s">
        <v>10</v>
      </c>
      <c r="R398">
        <v>0</v>
      </c>
    </row>
    <row r="399" spans="1:18" hidden="1" x14ac:dyDescent="0.25">
      <c r="A399" s="1">
        <f>SUMIFS('Franchise Wastage '!H:H,'Franchise Wastage '!B:B,Sheet1!H399,'Franchise Wastage '!C:C,Sheet1!I399,'Franchise Wastage '!D:D,Sheet1!J399,'Franchise Wastage '!E:E,Sheet1!K399)</f>
        <v>7.5</v>
      </c>
      <c r="B399" s="1">
        <f>SUMIFS('Franchise Wastage '!F:F,'Franchise Wastage '!B:B,Sheet1!H399,'Franchise Wastage '!C:C,Sheet1!I399,'Franchise Wastage '!D:D,Sheet1!J399,'Franchise Wastage '!E:E,Sheet1!K399)</f>
        <v>5.5</v>
      </c>
      <c r="D399" s="23">
        <f t="shared" si="18"/>
        <v>0</v>
      </c>
      <c r="E399" s="23">
        <f t="shared" si="19"/>
        <v>0</v>
      </c>
      <c r="F399" s="23">
        <f t="shared" si="20"/>
        <v>0</v>
      </c>
      <c r="H399" t="s">
        <v>249</v>
      </c>
      <c r="I399" s="1" t="s">
        <v>264</v>
      </c>
      <c r="J399" s="1" t="s">
        <v>286</v>
      </c>
      <c r="K399">
        <v>92.5</v>
      </c>
      <c r="L399" t="s">
        <v>9</v>
      </c>
      <c r="M399" t="s">
        <v>9</v>
      </c>
      <c r="N399">
        <v>5.5</v>
      </c>
      <c r="O399" t="s">
        <v>10</v>
      </c>
      <c r="P399">
        <v>7.5</v>
      </c>
      <c r="Q399" t="s">
        <v>10</v>
      </c>
      <c r="R399">
        <v>0</v>
      </c>
    </row>
    <row r="400" spans="1:18" hidden="1" x14ac:dyDescent="0.25">
      <c r="A400" s="1">
        <f>SUMIFS('Franchise Wastage '!H:H,'Franchise Wastage '!B:B,Sheet1!H400,'Franchise Wastage '!C:C,Sheet1!I400,'Franchise Wastage '!D:D,Sheet1!J400,'Franchise Wastage '!E:E,Sheet1!K400)</f>
        <v>7.5</v>
      </c>
      <c r="B400" s="1">
        <f>SUMIFS('Franchise Wastage '!F:F,'Franchise Wastage '!B:B,Sheet1!H400,'Franchise Wastage '!C:C,Sheet1!I400,'Franchise Wastage '!D:D,Sheet1!J400,'Franchise Wastage '!E:E,Sheet1!K400)</f>
        <v>5.5</v>
      </c>
      <c r="D400" s="23">
        <f t="shared" si="18"/>
        <v>0</v>
      </c>
      <c r="E400" s="23">
        <f t="shared" si="19"/>
        <v>0</v>
      </c>
      <c r="F400" s="23">
        <f t="shared" si="20"/>
        <v>0</v>
      </c>
      <c r="H400" t="s">
        <v>249</v>
      </c>
      <c r="I400" s="1" t="s">
        <v>264</v>
      </c>
      <c r="J400" s="1" t="s">
        <v>287</v>
      </c>
      <c r="K400">
        <v>92.5</v>
      </c>
      <c r="L400" t="s">
        <v>9</v>
      </c>
      <c r="M400" t="s">
        <v>9</v>
      </c>
      <c r="N400">
        <v>5.5</v>
      </c>
      <c r="O400" t="s">
        <v>10</v>
      </c>
      <c r="P400">
        <v>7.5</v>
      </c>
      <c r="Q400" t="s">
        <v>10</v>
      </c>
      <c r="R400">
        <v>0</v>
      </c>
    </row>
    <row r="401" spans="1:18" hidden="1" x14ac:dyDescent="0.25">
      <c r="A401" s="1">
        <f>SUMIFS('Franchise Wastage '!H:H,'Franchise Wastage '!B:B,Sheet1!H401,'Franchise Wastage '!C:C,Sheet1!I401,'Franchise Wastage '!D:D,Sheet1!J401,'Franchise Wastage '!E:E,Sheet1!K401)</f>
        <v>7.5</v>
      </c>
      <c r="B401" s="1">
        <f>SUMIFS('Franchise Wastage '!F:F,'Franchise Wastage '!B:B,Sheet1!H401,'Franchise Wastage '!C:C,Sheet1!I401,'Franchise Wastage '!D:D,Sheet1!J401,'Franchise Wastage '!E:E,Sheet1!K401)</f>
        <v>5.5</v>
      </c>
      <c r="D401" s="23">
        <f t="shared" si="18"/>
        <v>0</v>
      </c>
      <c r="E401" s="23">
        <f t="shared" si="19"/>
        <v>0</v>
      </c>
      <c r="F401" s="23">
        <f t="shared" si="20"/>
        <v>0</v>
      </c>
      <c r="H401" t="s">
        <v>249</v>
      </c>
      <c r="I401" s="1" t="s">
        <v>264</v>
      </c>
      <c r="J401" s="1" t="s">
        <v>288</v>
      </c>
      <c r="K401">
        <v>92.5</v>
      </c>
      <c r="L401" t="s">
        <v>9</v>
      </c>
      <c r="M401" t="s">
        <v>9</v>
      </c>
      <c r="N401">
        <v>5.5</v>
      </c>
      <c r="O401" t="s">
        <v>10</v>
      </c>
      <c r="P401">
        <v>7.5</v>
      </c>
      <c r="Q401" t="s">
        <v>10</v>
      </c>
      <c r="R401">
        <v>0</v>
      </c>
    </row>
    <row r="402" spans="1:18" hidden="1" x14ac:dyDescent="0.25">
      <c r="A402" s="1">
        <f>SUMIFS('Franchise Wastage '!H:H,'Franchise Wastage '!B:B,Sheet1!H402,'Franchise Wastage '!C:C,Sheet1!I402,'Franchise Wastage '!D:D,Sheet1!J402,'Franchise Wastage '!E:E,Sheet1!K402)</f>
        <v>7.5</v>
      </c>
      <c r="B402" s="1">
        <f>SUMIFS('Franchise Wastage '!F:F,'Franchise Wastage '!B:B,Sheet1!H402,'Franchise Wastage '!C:C,Sheet1!I402,'Franchise Wastage '!D:D,Sheet1!J402,'Franchise Wastage '!E:E,Sheet1!K402)</f>
        <v>5.5</v>
      </c>
      <c r="D402" s="23">
        <f t="shared" si="18"/>
        <v>0</v>
      </c>
      <c r="E402" s="23">
        <f t="shared" si="19"/>
        <v>0</v>
      </c>
      <c r="F402" s="23">
        <f t="shared" si="20"/>
        <v>0</v>
      </c>
      <c r="H402" t="s">
        <v>249</v>
      </c>
      <c r="I402" s="1" t="s">
        <v>264</v>
      </c>
      <c r="J402" s="1" t="s">
        <v>289</v>
      </c>
      <c r="K402">
        <v>92.5</v>
      </c>
      <c r="L402" t="s">
        <v>9</v>
      </c>
      <c r="M402" t="s">
        <v>9</v>
      </c>
      <c r="N402">
        <v>5.5</v>
      </c>
      <c r="O402" t="s">
        <v>10</v>
      </c>
      <c r="P402">
        <v>7.5</v>
      </c>
      <c r="Q402" t="s">
        <v>10</v>
      </c>
      <c r="R402">
        <v>0</v>
      </c>
    </row>
    <row r="403" spans="1:18" hidden="1" x14ac:dyDescent="0.25">
      <c r="A403" s="1">
        <f>SUMIFS('Franchise Wastage '!H:H,'Franchise Wastage '!B:B,Sheet1!H403,'Franchise Wastage '!C:C,Sheet1!I403,'Franchise Wastage '!D:D,Sheet1!J403,'Franchise Wastage '!E:E,Sheet1!K403)</f>
        <v>7.5</v>
      </c>
      <c r="B403" s="1">
        <f>SUMIFS('Franchise Wastage '!F:F,'Franchise Wastage '!B:B,Sheet1!H403,'Franchise Wastage '!C:C,Sheet1!I403,'Franchise Wastage '!D:D,Sheet1!J403,'Franchise Wastage '!E:E,Sheet1!K403)</f>
        <v>5.5</v>
      </c>
      <c r="D403" s="23">
        <f t="shared" si="18"/>
        <v>0</v>
      </c>
      <c r="E403" s="23">
        <f t="shared" si="19"/>
        <v>0</v>
      </c>
      <c r="F403" s="23">
        <f t="shared" si="20"/>
        <v>0</v>
      </c>
      <c r="H403" t="s">
        <v>249</v>
      </c>
      <c r="I403" s="1" t="s">
        <v>264</v>
      </c>
      <c r="J403" s="1" t="s">
        <v>290</v>
      </c>
      <c r="K403">
        <v>92.5</v>
      </c>
      <c r="L403" t="s">
        <v>9</v>
      </c>
      <c r="M403" t="s">
        <v>9</v>
      </c>
      <c r="N403">
        <v>5.5</v>
      </c>
      <c r="O403" t="s">
        <v>10</v>
      </c>
      <c r="P403">
        <v>7.5</v>
      </c>
      <c r="Q403" t="s">
        <v>10</v>
      </c>
      <c r="R403">
        <v>0</v>
      </c>
    </row>
    <row r="404" spans="1:18" hidden="1" x14ac:dyDescent="0.25">
      <c r="A404" s="1">
        <f>SUMIFS('Franchise Wastage '!H:H,'Franchise Wastage '!B:B,Sheet1!H404,'Franchise Wastage '!C:C,Sheet1!I404,'Franchise Wastage '!D:D,Sheet1!J404,'Franchise Wastage '!E:E,Sheet1!K404)</f>
        <v>7.5</v>
      </c>
      <c r="B404" s="1">
        <f>SUMIFS('Franchise Wastage '!F:F,'Franchise Wastage '!B:B,Sheet1!H404,'Franchise Wastage '!C:C,Sheet1!I404,'Franchise Wastage '!D:D,Sheet1!J404,'Franchise Wastage '!E:E,Sheet1!K404)</f>
        <v>5.5</v>
      </c>
      <c r="D404" s="23">
        <f t="shared" si="18"/>
        <v>0</v>
      </c>
      <c r="E404" s="23">
        <f t="shared" si="19"/>
        <v>0</v>
      </c>
      <c r="F404" s="23">
        <f t="shared" si="20"/>
        <v>0</v>
      </c>
      <c r="H404" t="s">
        <v>249</v>
      </c>
      <c r="I404" s="1" t="s">
        <v>264</v>
      </c>
      <c r="J404" s="1" t="s">
        <v>291</v>
      </c>
      <c r="K404">
        <v>92.5</v>
      </c>
      <c r="L404" t="s">
        <v>9</v>
      </c>
      <c r="M404" t="s">
        <v>9</v>
      </c>
      <c r="N404">
        <v>5.5</v>
      </c>
      <c r="O404" t="s">
        <v>10</v>
      </c>
      <c r="P404">
        <v>7.5</v>
      </c>
      <c r="Q404" t="s">
        <v>10</v>
      </c>
      <c r="R404">
        <v>0</v>
      </c>
    </row>
    <row r="405" spans="1:18" hidden="1" x14ac:dyDescent="0.25">
      <c r="A405" s="1">
        <f>SUMIFS('Franchise Wastage '!H:H,'Franchise Wastage '!B:B,Sheet1!H405,'Franchise Wastage '!C:C,Sheet1!I405,'Franchise Wastage '!D:D,Sheet1!J405,'Franchise Wastage '!E:E,Sheet1!K405)</f>
        <v>7.5</v>
      </c>
      <c r="B405" s="1">
        <f>SUMIFS('Franchise Wastage '!F:F,'Franchise Wastage '!B:B,Sheet1!H405,'Franchise Wastage '!C:C,Sheet1!I405,'Franchise Wastage '!D:D,Sheet1!J405,'Franchise Wastage '!E:E,Sheet1!K405)</f>
        <v>5.5</v>
      </c>
      <c r="D405" s="23">
        <f t="shared" si="18"/>
        <v>0</v>
      </c>
      <c r="E405" s="23">
        <f t="shared" si="19"/>
        <v>0</v>
      </c>
      <c r="F405" s="23">
        <f t="shared" si="20"/>
        <v>0</v>
      </c>
      <c r="H405" t="s">
        <v>249</v>
      </c>
      <c r="I405" s="1" t="s">
        <v>264</v>
      </c>
      <c r="J405" s="1" t="s">
        <v>292</v>
      </c>
      <c r="K405">
        <v>92.5</v>
      </c>
      <c r="L405" t="s">
        <v>9</v>
      </c>
      <c r="M405" t="s">
        <v>9</v>
      </c>
      <c r="N405">
        <v>5.5</v>
      </c>
      <c r="O405" t="s">
        <v>10</v>
      </c>
      <c r="P405">
        <v>7.5</v>
      </c>
      <c r="Q405" t="s">
        <v>10</v>
      </c>
      <c r="R405">
        <v>0</v>
      </c>
    </row>
    <row r="406" spans="1:18" hidden="1" x14ac:dyDescent="0.25">
      <c r="A406" s="1">
        <f>SUMIFS('Franchise Wastage '!H:H,'Franchise Wastage '!B:B,Sheet1!H406,'Franchise Wastage '!C:C,Sheet1!I406,'Franchise Wastage '!D:D,Sheet1!J406,'Franchise Wastage '!E:E,Sheet1!K406)</f>
        <v>7.5</v>
      </c>
      <c r="B406" s="1">
        <f>SUMIFS('Franchise Wastage '!F:F,'Franchise Wastage '!B:B,Sheet1!H406,'Franchise Wastage '!C:C,Sheet1!I406,'Franchise Wastage '!D:D,Sheet1!J406,'Franchise Wastage '!E:E,Sheet1!K406)</f>
        <v>5.5</v>
      </c>
      <c r="D406" s="23">
        <f t="shared" si="18"/>
        <v>0</v>
      </c>
      <c r="E406" s="23">
        <f t="shared" si="19"/>
        <v>0</v>
      </c>
      <c r="F406" s="23">
        <f t="shared" si="20"/>
        <v>0</v>
      </c>
      <c r="H406" t="s">
        <v>249</v>
      </c>
      <c r="I406" s="1" t="s">
        <v>264</v>
      </c>
      <c r="J406" s="1" t="s">
        <v>293</v>
      </c>
      <c r="K406">
        <v>92.5</v>
      </c>
      <c r="L406" t="s">
        <v>9</v>
      </c>
      <c r="M406" t="s">
        <v>9</v>
      </c>
      <c r="N406">
        <v>5.5</v>
      </c>
      <c r="O406" t="s">
        <v>10</v>
      </c>
      <c r="P406">
        <v>7.5</v>
      </c>
      <c r="Q406" t="s">
        <v>10</v>
      </c>
      <c r="R406">
        <v>0</v>
      </c>
    </row>
    <row r="407" spans="1:18" hidden="1" x14ac:dyDescent="0.25">
      <c r="A407" s="1">
        <f>SUMIFS('Franchise Wastage '!H:H,'Franchise Wastage '!B:B,Sheet1!H407,'Franchise Wastage '!C:C,Sheet1!I407,'Franchise Wastage '!D:D,Sheet1!J407,'Franchise Wastage '!E:E,Sheet1!K407)</f>
        <v>7.5</v>
      </c>
      <c r="B407" s="1">
        <f>SUMIFS('Franchise Wastage '!F:F,'Franchise Wastage '!B:B,Sheet1!H407,'Franchise Wastage '!C:C,Sheet1!I407,'Franchise Wastage '!D:D,Sheet1!J407,'Franchise Wastage '!E:E,Sheet1!K407)</f>
        <v>5.5</v>
      </c>
      <c r="D407" s="23">
        <f t="shared" si="18"/>
        <v>0</v>
      </c>
      <c r="E407" s="23">
        <f t="shared" si="19"/>
        <v>0</v>
      </c>
      <c r="F407" s="23">
        <f t="shared" si="20"/>
        <v>0</v>
      </c>
      <c r="H407" t="s">
        <v>249</v>
      </c>
      <c r="I407" s="1" t="s">
        <v>264</v>
      </c>
      <c r="J407" s="1" t="s">
        <v>294</v>
      </c>
      <c r="K407">
        <v>92.5</v>
      </c>
      <c r="L407" t="s">
        <v>9</v>
      </c>
      <c r="M407" t="s">
        <v>9</v>
      </c>
      <c r="N407">
        <v>5.5</v>
      </c>
      <c r="O407" t="s">
        <v>10</v>
      </c>
      <c r="P407">
        <v>7.5</v>
      </c>
      <c r="Q407" t="s">
        <v>10</v>
      </c>
      <c r="R407">
        <v>0</v>
      </c>
    </row>
    <row r="408" spans="1:18" hidden="1" x14ac:dyDescent="0.25">
      <c r="A408" s="1">
        <f>SUMIFS('Franchise Wastage '!H:H,'Franchise Wastage '!B:B,Sheet1!H408,'Franchise Wastage '!C:C,Sheet1!I408,'Franchise Wastage '!D:D,Sheet1!J408,'Franchise Wastage '!E:E,Sheet1!K408)</f>
        <v>7.5</v>
      </c>
      <c r="B408" s="1">
        <f>SUMIFS('Franchise Wastage '!F:F,'Franchise Wastage '!B:B,Sheet1!H408,'Franchise Wastage '!C:C,Sheet1!I408,'Franchise Wastage '!D:D,Sheet1!J408,'Franchise Wastage '!E:E,Sheet1!K408)</f>
        <v>5.5</v>
      </c>
      <c r="D408" s="23">
        <f t="shared" si="18"/>
        <v>0</v>
      </c>
      <c r="E408" s="23">
        <f t="shared" si="19"/>
        <v>0</v>
      </c>
      <c r="F408" s="23">
        <f t="shared" si="20"/>
        <v>0</v>
      </c>
      <c r="H408" t="s">
        <v>249</v>
      </c>
      <c r="I408" s="1" t="s">
        <v>264</v>
      </c>
      <c r="J408" s="1" t="s">
        <v>295</v>
      </c>
      <c r="K408">
        <v>92.5</v>
      </c>
      <c r="L408" t="s">
        <v>9</v>
      </c>
      <c r="M408" t="s">
        <v>9</v>
      </c>
      <c r="N408">
        <v>5.5</v>
      </c>
      <c r="O408" t="s">
        <v>10</v>
      </c>
      <c r="P408">
        <v>7.5</v>
      </c>
      <c r="Q408" t="s">
        <v>10</v>
      </c>
      <c r="R408">
        <v>0</v>
      </c>
    </row>
    <row r="409" spans="1:18" hidden="1" x14ac:dyDescent="0.25">
      <c r="A409" s="1">
        <f>SUMIFS('Franchise Wastage '!H:H,'Franchise Wastage '!B:B,Sheet1!H409,'Franchise Wastage '!C:C,Sheet1!I409,'Franchise Wastage '!D:D,Sheet1!J409,'Franchise Wastage '!E:E,Sheet1!K409)</f>
        <v>7.5</v>
      </c>
      <c r="B409" s="1">
        <f>SUMIFS('Franchise Wastage '!F:F,'Franchise Wastage '!B:B,Sheet1!H409,'Franchise Wastage '!C:C,Sheet1!I409,'Franchise Wastage '!D:D,Sheet1!J409,'Franchise Wastage '!E:E,Sheet1!K409)</f>
        <v>5.5</v>
      </c>
      <c r="D409" s="23">
        <f t="shared" si="18"/>
        <v>0</v>
      </c>
      <c r="E409" s="23">
        <f t="shared" si="19"/>
        <v>0</v>
      </c>
      <c r="F409" s="23">
        <f t="shared" si="20"/>
        <v>0</v>
      </c>
      <c r="H409" t="s">
        <v>249</v>
      </c>
      <c r="I409" s="1" t="s">
        <v>264</v>
      </c>
      <c r="J409" s="1" t="s">
        <v>296</v>
      </c>
      <c r="K409">
        <v>92.5</v>
      </c>
      <c r="L409" t="s">
        <v>9</v>
      </c>
      <c r="M409" t="s">
        <v>9</v>
      </c>
      <c r="N409">
        <v>5.5</v>
      </c>
      <c r="O409" t="s">
        <v>10</v>
      </c>
      <c r="P409">
        <v>7.5</v>
      </c>
      <c r="Q409" t="s">
        <v>10</v>
      </c>
      <c r="R409">
        <v>0</v>
      </c>
    </row>
    <row r="410" spans="1:18" hidden="1" x14ac:dyDescent="0.25">
      <c r="A410" s="1">
        <f>SUMIFS('Franchise Wastage '!H:H,'Franchise Wastage '!B:B,Sheet1!H410,'Franchise Wastage '!C:C,Sheet1!I410,'Franchise Wastage '!D:D,Sheet1!J410,'Franchise Wastage '!E:E,Sheet1!K410)</f>
        <v>11</v>
      </c>
      <c r="B410" s="1">
        <f>SUMIFS('Franchise Wastage '!F:F,'Franchise Wastage '!B:B,Sheet1!H410,'Franchise Wastage '!C:C,Sheet1!I410,'Franchise Wastage '!D:D,Sheet1!J410,'Franchise Wastage '!E:E,Sheet1!K410)</f>
        <v>0.6</v>
      </c>
      <c r="D410" s="23">
        <f t="shared" si="18"/>
        <v>0</v>
      </c>
      <c r="E410" s="23">
        <f t="shared" si="19"/>
        <v>0</v>
      </c>
      <c r="F410" s="23">
        <f t="shared" si="20"/>
        <v>0</v>
      </c>
      <c r="H410" t="s">
        <v>2157</v>
      </c>
      <c r="I410" s="1" t="s">
        <v>297</v>
      </c>
      <c r="J410" s="1" t="s">
        <v>298</v>
      </c>
      <c r="K410">
        <v>70</v>
      </c>
      <c r="L410" t="s">
        <v>9</v>
      </c>
      <c r="M410" t="s">
        <v>9</v>
      </c>
      <c r="N410">
        <v>0.6</v>
      </c>
      <c r="O410" t="s">
        <v>10</v>
      </c>
      <c r="P410">
        <v>11</v>
      </c>
      <c r="Q410" t="s">
        <v>10</v>
      </c>
      <c r="R410">
        <v>0</v>
      </c>
    </row>
    <row r="411" spans="1:18" x14ac:dyDescent="0.25">
      <c r="A411" s="1">
        <f>SUMIFS('Franchise Wastage '!H:H,'Franchise Wastage '!B:B,Sheet1!H411,'Franchise Wastage '!C:C,Sheet1!I411,'Franchise Wastage '!D:D,Sheet1!J411,'Franchise Wastage '!E:E,Sheet1!K411)</f>
        <v>12</v>
      </c>
      <c r="B411" s="1">
        <f>SUMIFS('Franchise Wastage '!F:F,'Franchise Wastage '!B:B,Sheet1!H411,'Franchise Wastage '!C:C,Sheet1!I411,'Franchise Wastage '!D:D,Sheet1!J411,'Franchise Wastage '!E:E,Sheet1!K411)</f>
        <v>0.6</v>
      </c>
      <c r="D411" s="23">
        <f t="shared" si="18"/>
        <v>0</v>
      </c>
      <c r="E411" s="23">
        <f t="shared" si="19"/>
        <v>0</v>
      </c>
      <c r="F411" s="23">
        <f t="shared" si="20"/>
        <v>0</v>
      </c>
      <c r="H411" s="25" t="s">
        <v>2157</v>
      </c>
      <c r="I411" s="1" t="s">
        <v>470</v>
      </c>
      <c r="J411" s="1" t="s">
        <v>472</v>
      </c>
      <c r="K411">
        <v>65</v>
      </c>
      <c r="L411" t="s">
        <v>9</v>
      </c>
      <c r="M411" t="s">
        <v>9</v>
      </c>
      <c r="N411">
        <v>0.6</v>
      </c>
      <c r="O411" t="s">
        <v>10</v>
      </c>
      <c r="P411">
        <v>12</v>
      </c>
      <c r="Q411" t="s">
        <v>10</v>
      </c>
      <c r="R411">
        <v>0</v>
      </c>
    </row>
    <row r="412" spans="1:18" hidden="1" x14ac:dyDescent="0.25">
      <c r="A412" s="1">
        <f>SUMIFS('Franchise Wastage '!H:H,'Franchise Wastage '!B:B,Sheet1!H412,'Franchise Wastage '!C:C,Sheet1!I412,'Franchise Wastage '!D:D,Sheet1!J412,'Franchise Wastage '!E:E,Sheet1!K412)</f>
        <v>13</v>
      </c>
      <c r="B412" s="1">
        <f>SUMIFS('Franchise Wastage '!F:F,'Franchise Wastage '!B:B,Sheet1!H412,'Franchise Wastage '!C:C,Sheet1!I412,'Franchise Wastage '!D:D,Sheet1!J412,'Franchise Wastage '!E:E,Sheet1!K412)</f>
        <v>0.8</v>
      </c>
      <c r="D412" s="23">
        <f t="shared" si="18"/>
        <v>0</v>
      </c>
      <c r="E412" s="23">
        <f t="shared" si="19"/>
        <v>0</v>
      </c>
      <c r="F412" s="23">
        <f t="shared" si="20"/>
        <v>0</v>
      </c>
      <c r="H412" t="s">
        <v>2157</v>
      </c>
      <c r="I412" s="1" t="s">
        <v>299</v>
      </c>
      <c r="J412" s="1" t="s">
        <v>14</v>
      </c>
      <c r="K412">
        <v>80</v>
      </c>
      <c r="L412" t="s">
        <v>9</v>
      </c>
      <c r="M412" t="s">
        <v>9</v>
      </c>
      <c r="N412">
        <v>0.8</v>
      </c>
      <c r="O412" t="s">
        <v>10</v>
      </c>
      <c r="P412">
        <v>13</v>
      </c>
      <c r="Q412" t="s">
        <v>10</v>
      </c>
      <c r="R412">
        <v>0</v>
      </c>
    </row>
    <row r="413" spans="1:18" hidden="1" x14ac:dyDescent="0.25">
      <c r="A413" s="1">
        <f>SUMIFS('Franchise Wastage '!H:H,'Franchise Wastage '!B:B,Sheet1!H413,'Franchise Wastage '!C:C,Sheet1!I413,'Franchise Wastage '!D:D,Sheet1!J413,'Franchise Wastage '!E:E,Sheet1!K413)</f>
        <v>14</v>
      </c>
      <c r="B413" s="1">
        <f>SUMIFS('Franchise Wastage '!F:F,'Franchise Wastage '!B:B,Sheet1!H413,'Franchise Wastage '!C:C,Sheet1!I413,'Franchise Wastage '!D:D,Sheet1!J413,'Franchise Wastage '!E:E,Sheet1!K413)</f>
        <v>0.9</v>
      </c>
      <c r="D413" s="23">
        <f t="shared" si="18"/>
        <v>0</v>
      </c>
      <c r="E413" s="23">
        <f t="shared" si="19"/>
        <v>0</v>
      </c>
      <c r="F413" s="23">
        <f t="shared" si="20"/>
        <v>0</v>
      </c>
      <c r="H413" t="s">
        <v>2157</v>
      </c>
      <c r="I413" s="1" t="s">
        <v>38</v>
      </c>
      <c r="J413" s="1" t="s">
        <v>39</v>
      </c>
      <c r="K413">
        <v>70</v>
      </c>
      <c r="L413" t="s">
        <v>9</v>
      </c>
      <c r="M413" t="s">
        <v>9</v>
      </c>
      <c r="N413">
        <v>0.9</v>
      </c>
      <c r="O413" t="s">
        <v>10</v>
      </c>
      <c r="P413">
        <v>14</v>
      </c>
      <c r="Q413" t="s">
        <v>10</v>
      </c>
      <c r="R413">
        <v>0</v>
      </c>
    </row>
    <row r="414" spans="1:18" hidden="1" x14ac:dyDescent="0.25">
      <c r="A414" s="1">
        <f>SUMIFS('Franchise Wastage '!H:H,'Franchise Wastage '!B:B,Sheet1!H414,'Franchise Wastage '!C:C,Sheet1!I414,'Franchise Wastage '!D:D,Sheet1!J414,'Franchise Wastage '!E:E,Sheet1!K414)</f>
        <v>9</v>
      </c>
      <c r="B414" s="1">
        <f>SUMIFS('Franchise Wastage '!F:F,'Franchise Wastage '!B:B,Sheet1!H414,'Franchise Wastage '!C:C,Sheet1!I414,'Franchise Wastage '!D:D,Sheet1!J414,'Franchise Wastage '!E:E,Sheet1!K414)</f>
        <v>1</v>
      </c>
      <c r="D414" s="23">
        <f t="shared" si="18"/>
        <v>0</v>
      </c>
      <c r="E414" s="23">
        <f t="shared" si="19"/>
        <v>0</v>
      </c>
      <c r="F414" s="23">
        <f t="shared" si="20"/>
        <v>0</v>
      </c>
      <c r="H414" t="s">
        <v>2157</v>
      </c>
      <c r="I414" s="1" t="s">
        <v>158</v>
      </c>
      <c r="J414" s="1" t="s">
        <v>300</v>
      </c>
      <c r="K414">
        <v>80</v>
      </c>
      <c r="L414" t="s">
        <v>9</v>
      </c>
      <c r="M414" t="s">
        <v>9</v>
      </c>
      <c r="N414">
        <v>1</v>
      </c>
      <c r="O414" t="s">
        <v>10</v>
      </c>
      <c r="P414">
        <v>9</v>
      </c>
      <c r="Q414" t="s">
        <v>10</v>
      </c>
      <c r="R414">
        <v>0</v>
      </c>
    </row>
    <row r="415" spans="1:18" hidden="1" x14ac:dyDescent="0.25">
      <c r="A415" s="1">
        <f>SUMIFS('Franchise Wastage '!H:H,'Franchise Wastage '!B:B,Sheet1!H415,'Franchise Wastage '!C:C,Sheet1!I415,'Franchise Wastage '!D:D,Sheet1!J415,'Franchise Wastage '!E:E,Sheet1!K415)</f>
        <v>9</v>
      </c>
      <c r="B415" s="1">
        <f>SUMIFS('Franchise Wastage '!F:F,'Franchise Wastage '!B:B,Sheet1!H415,'Franchise Wastage '!C:C,Sheet1!I415,'Franchise Wastage '!D:D,Sheet1!J415,'Franchise Wastage '!E:E,Sheet1!K415)</f>
        <v>1</v>
      </c>
      <c r="D415" s="23">
        <f t="shared" si="18"/>
        <v>0</v>
      </c>
      <c r="E415" s="23">
        <f t="shared" si="19"/>
        <v>0</v>
      </c>
      <c r="F415" s="23">
        <f t="shared" si="20"/>
        <v>0</v>
      </c>
      <c r="H415" t="s">
        <v>2157</v>
      </c>
      <c r="I415" s="1" t="s">
        <v>158</v>
      </c>
      <c r="J415" s="1" t="s">
        <v>90</v>
      </c>
      <c r="K415">
        <v>80</v>
      </c>
      <c r="L415" t="s">
        <v>9</v>
      </c>
      <c r="M415" t="s">
        <v>9</v>
      </c>
      <c r="N415">
        <v>1</v>
      </c>
      <c r="O415" t="s">
        <v>10</v>
      </c>
      <c r="P415">
        <v>9</v>
      </c>
      <c r="Q415" t="s">
        <v>10</v>
      </c>
      <c r="R415">
        <v>0</v>
      </c>
    </row>
    <row r="416" spans="1:18" hidden="1" x14ac:dyDescent="0.25">
      <c r="A416" s="1">
        <f>SUMIFS('Franchise Wastage '!H:H,'Franchise Wastage '!B:B,Sheet1!H416,'Franchise Wastage '!C:C,Sheet1!I416,'Franchise Wastage '!D:D,Sheet1!J416,'Franchise Wastage '!E:E,Sheet1!K416)</f>
        <v>9</v>
      </c>
      <c r="B416" s="1">
        <f>SUMIFS('Franchise Wastage '!F:F,'Franchise Wastage '!B:B,Sheet1!H416,'Franchise Wastage '!C:C,Sheet1!I416,'Franchise Wastage '!D:D,Sheet1!J416,'Franchise Wastage '!E:E,Sheet1!K416)</f>
        <v>1</v>
      </c>
      <c r="D416" s="23">
        <f t="shared" si="18"/>
        <v>0</v>
      </c>
      <c r="E416" s="23">
        <f t="shared" si="19"/>
        <v>0</v>
      </c>
      <c r="F416" s="23">
        <f t="shared" si="20"/>
        <v>0</v>
      </c>
      <c r="H416" t="s">
        <v>2157</v>
      </c>
      <c r="I416" s="1" t="s">
        <v>158</v>
      </c>
      <c r="J416" s="1" t="s">
        <v>250</v>
      </c>
      <c r="K416">
        <v>80</v>
      </c>
      <c r="L416" t="s">
        <v>9</v>
      </c>
      <c r="M416" t="s">
        <v>9</v>
      </c>
      <c r="N416">
        <v>1</v>
      </c>
      <c r="O416" t="s">
        <v>10</v>
      </c>
      <c r="P416">
        <v>9</v>
      </c>
      <c r="Q416" t="s">
        <v>10</v>
      </c>
      <c r="R416">
        <v>0</v>
      </c>
    </row>
    <row r="417" spans="1:18" hidden="1" x14ac:dyDescent="0.25">
      <c r="A417" s="1">
        <f>SUMIFS('Franchise Wastage '!H:H,'Franchise Wastage '!B:B,Sheet1!H417,'Franchise Wastage '!C:C,Sheet1!I417,'Franchise Wastage '!D:D,Sheet1!J417,'Franchise Wastage '!E:E,Sheet1!K417)</f>
        <v>9</v>
      </c>
      <c r="B417" s="1">
        <f>SUMIFS('Franchise Wastage '!F:F,'Franchise Wastage '!B:B,Sheet1!H417,'Franchise Wastage '!C:C,Sheet1!I417,'Franchise Wastage '!D:D,Sheet1!J417,'Franchise Wastage '!E:E,Sheet1!K417)</f>
        <v>1</v>
      </c>
      <c r="D417" s="23">
        <f t="shared" si="18"/>
        <v>0</v>
      </c>
      <c r="E417" s="23">
        <f t="shared" si="19"/>
        <v>0</v>
      </c>
      <c r="F417" s="23">
        <f t="shared" si="20"/>
        <v>0</v>
      </c>
      <c r="H417" t="s">
        <v>2157</v>
      </c>
      <c r="I417" s="1" t="s">
        <v>158</v>
      </c>
      <c r="J417" s="1" t="s">
        <v>251</v>
      </c>
      <c r="K417">
        <v>80</v>
      </c>
      <c r="L417" t="s">
        <v>9</v>
      </c>
      <c r="M417" t="s">
        <v>9</v>
      </c>
      <c r="N417">
        <v>1</v>
      </c>
      <c r="O417" t="s">
        <v>10</v>
      </c>
      <c r="P417">
        <v>9</v>
      </c>
      <c r="Q417" t="s">
        <v>10</v>
      </c>
      <c r="R417">
        <v>0</v>
      </c>
    </row>
    <row r="418" spans="1:18" hidden="1" x14ac:dyDescent="0.25">
      <c r="A418" s="1">
        <f>SUMIFS('Franchise Wastage '!H:H,'Franchise Wastage '!B:B,Sheet1!H418,'Franchise Wastage '!C:C,Sheet1!I418,'Franchise Wastage '!D:D,Sheet1!J418,'Franchise Wastage '!E:E,Sheet1!K418)</f>
        <v>9</v>
      </c>
      <c r="B418" s="1">
        <f>SUMIFS('Franchise Wastage '!F:F,'Franchise Wastage '!B:B,Sheet1!H418,'Franchise Wastage '!C:C,Sheet1!I418,'Franchise Wastage '!D:D,Sheet1!J418,'Franchise Wastage '!E:E,Sheet1!K418)</f>
        <v>1</v>
      </c>
      <c r="D418" s="23">
        <f t="shared" si="18"/>
        <v>0</v>
      </c>
      <c r="E418" s="23">
        <f t="shared" si="19"/>
        <v>0</v>
      </c>
      <c r="F418" s="23">
        <f t="shared" si="20"/>
        <v>0</v>
      </c>
      <c r="H418" t="s">
        <v>2157</v>
      </c>
      <c r="I418" s="1" t="s">
        <v>158</v>
      </c>
      <c r="J418" s="1" t="s">
        <v>301</v>
      </c>
      <c r="K418">
        <v>80</v>
      </c>
      <c r="L418" t="s">
        <v>9</v>
      </c>
      <c r="M418" t="s">
        <v>9</v>
      </c>
      <c r="N418">
        <v>1</v>
      </c>
      <c r="O418" t="s">
        <v>10</v>
      </c>
      <c r="P418">
        <v>9</v>
      </c>
      <c r="Q418" t="s">
        <v>10</v>
      </c>
      <c r="R418">
        <v>0</v>
      </c>
    </row>
    <row r="419" spans="1:18" hidden="1" x14ac:dyDescent="0.25">
      <c r="A419" s="1">
        <f>SUMIFS('Franchise Wastage '!H:H,'Franchise Wastage '!B:B,Sheet1!H419,'Franchise Wastage '!C:C,Sheet1!I419,'Franchise Wastage '!D:D,Sheet1!J419,'Franchise Wastage '!E:E,Sheet1!K419)</f>
        <v>9</v>
      </c>
      <c r="B419" s="1">
        <f>SUMIFS('Franchise Wastage '!F:F,'Franchise Wastage '!B:B,Sheet1!H419,'Franchise Wastage '!C:C,Sheet1!I419,'Franchise Wastage '!D:D,Sheet1!J419,'Franchise Wastage '!E:E,Sheet1!K419)</f>
        <v>1</v>
      </c>
      <c r="D419" s="23">
        <f t="shared" si="18"/>
        <v>0</v>
      </c>
      <c r="E419" s="23">
        <f t="shared" si="19"/>
        <v>0</v>
      </c>
      <c r="F419" s="23">
        <f t="shared" si="20"/>
        <v>0</v>
      </c>
      <c r="H419" t="s">
        <v>2157</v>
      </c>
      <c r="I419" s="1" t="s">
        <v>158</v>
      </c>
      <c r="J419" s="1" t="s">
        <v>174</v>
      </c>
      <c r="K419">
        <v>80</v>
      </c>
      <c r="L419" t="s">
        <v>9</v>
      </c>
      <c r="M419" t="s">
        <v>9</v>
      </c>
      <c r="N419">
        <v>1</v>
      </c>
      <c r="O419" t="s">
        <v>10</v>
      </c>
      <c r="P419">
        <v>9</v>
      </c>
      <c r="Q419" t="s">
        <v>10</v>
      </c>
      <c r="R419">
        <v>0</v>
      </c>
    </row>
    <row r="420" spans="1:18" hidden="1" x14ac:dyDescent="0.25">
      <c r="A420" s="1">
        <f>SUMIFS('Franchise Wastage '!H:H,'Franchise Wastage '!B:B,Sheet1!H420,'Franchise Wastage '!C:C,Sheet1!I420,'Franchise Wastage '!D:D,Sheet1!J420,'Franchise Wastage '!E:E,Sheet1!K420)</f>
        <v>9</v>
      </c>
      <c r="B420" s="1">
        <f>SUMIFS('Franchise Wastage '!F:F,'Franchise Wastage '!B:B,Sheet1!H420,'Franchise Wastage '!C:C,Sheet1!I420,'Franchise Wastage '!D:D,Sheet1!J420,'Franchise Wastage '!E:E,Sheet1!K420)</f>
        <v>1</v>
      </c>
      <c r="D420" s="23">
        <f t="shared" si="18"/>
        <v>0</v>
      </c>
      <c r="E420" s="23">
        <f t="shared" si="19"/>
        <v>0</v>
      </c>
      <c r="F420" s="23">
        <f t="shared" si="20"/>
        <v>0</v>
      </c>
      <c r="H420" t="s">
        <v>2157</v>
      </c>
      <c r="I420" s="1" t="s">
        <v>158</v>
      </c>
      <c r="J420" s="1" t="s">
        <v>252</v>
      </c>
      <c r="K420">
        <v>80</v>
      </c>
      <c r="L420" t="s">
        <v>9</v>
      </c>
      <c r="M420" t="s">
        <v>9</v>
      </c>
      <c r="N420">
        <v>1</v>
      </c>
      <c r="O420" t="s">
        <v>10</v>
      </c>
      <c r="P420">
        <v>9</v>
      </c>
      <c r="Q420" t="s">
        <v>10</v>
      </c>
      <c r="R420">
        <v>0</v>
      </c>
    </row>
    <row r="421" spans="1:18" hidden="1" x14ac:dyDescent="0.25">
      <c r="A421" s="1">
        <f>SUMIFS('Franchise Wastage '!H:H,'Franchise Wastage '!B:B,Sheet1!H421,'Franchise Wastage '!C:C,Sheet1!I421,'Franchise Wastage '!D:D,Sheet1!J421,'Franchise Wastage '!E:E,Sheet1!K421)</f>
        <v>9</v>
      </c>
      <c r="B421" s="1">
        <f>SUMIFS('Franchise Wastage '!F:F,'Franchise Wastage '!B:B,Sheet1!H421,'Franchise Wastage '!C:C,Sheet1!I421,'Franchise Wastage '!D:D,Sheet1!J421,'Franchise Wastage '!E:E,Sheet1!K421)</f>
        <v>1</v>
      </c>
      <c r="D421" s="23">
        <f t="shared" si="18"/>
        <v>0</v>
      </c>
      <c r="E421" s="23">
        <f t="shared" si="19"/>
        <v>0</v>
      </c>
      <c r="F421" s="23">
        <f t="shared" si="20"/>
        <v>0</v>
      </c>
      <c r="H421" t="s">
        <v>2157</v>
      </c>
      <c r="I421" s="1" t="s">
        <v>158</v>
      </c>
      <c r="J421" s="1" t="s">
        <v>302</v>
      </c>
      <c r="K421">
        <v>80</v>
      </c>
      <c r="L421" t="s">
        <v>9</v>
      </c>
      <c r="M421" t="s">
        <v>9</v>
      </c>
      <c r="N421">
        <v>1</v>
      </c>
      <c r="O421" t="s">
        <v>10</v>
      </c>
      <c r="P421">
        <v>9</v>
      </c>
      <c r="Q421" t="s">
        <v>10</v>
      </c>
      <c r="R421">
        <v>0</v>
      </c>
    </row>
    <row r="422" spans="1:18" hidden="1" x14ac:dyDescent="0.25">
      <c r="A422" s="1">
        <f>SUMIFS('Franchise Wastage '!H:H,'Franchise Wastage '!B:B,Sheet1!H422,'Franchise Wastage '!C:C,Sheet1!I422,'Franchise Wastage '!D:D,Sheet1!J422,'Franchise Wastage '!E:E,Sheet1!K422)</f>
        <v>9</v>
      </c>
      <c r="B422" s="1">
        <f>SUMIFS('Franchise Wastage '!F:F,'Franchise Wastage '!B:B,Sheet1!H422,'Franchise Wastage '!C:C,Sheet1!I422,'Franchise Wastage '!D:D,Sheet1!J422,'Franchise Wastage '!E:E,Sheet1!K422)</f>
        <v>1</v>
      </c>
      <c r="D422" s="23">
        <f t="shared" si="18"/>
        <v>0</v>
      </c>
      <c r="E422" s="23">
        <f t="shared" si="19"/>
        <v>0</v>
      </c>
      <c r="F422" s="23">
        <f t="shared" si="20"/>
        <v>0</v>
      </c>
      <c r="H422" t="s">
        <v>2157</v>
      </c>
      <c r="I422" s="1" t="s">
        <v>158</v>
      </c>
      <c r="J422" s="1" t="s">
        <v>253</v>
      </c>
      <c r="K422">
        <v>80</v>
      </c>
      <c r="L422" t="s">
        <v>9</v>
      </c>
      <c r="M422" t="s">
        <v>9</v>
      </c>
      <c r="N422">
        <v>1</v>
      </c>
      <c r="O422" t="s">
        <v>10</v>
      </c>
      <c r="P422">
        <v>9</v>
      </c>
      <c r="Q422" t="s">
        <v>10</v>
      </c>
      <c r="R422">
        <v>0</v>
      </c>
    </row>
    <row r="423" spans="1:18" hidden="1" x14ac:dyDescent="0.25">
      <c r="A423" s="1">
        <f>SUMIFS('Franchise Wastage '!H:H,'Franchise Wastage '!B:B,Sheet1!H423,'Franchise Wastage '!C:C,Sheet1!I423,'Franchise Wastage '!D:D,Sheet1!J423,'Franchise Wastage '!E:E,Sheet1!K423)</f>
        <v>9</v>
      </c>
      <c r="B423" s="1">
        <f>SUMIFS('Franchise Wastage '!F:F,'Franchise Wastage '!B:B,Sheet1!H423,'Franchise Wastage '!C:C,Sheet1!I423,'Franchise Wastage '!D:D,Sheet1!J423,'Franchise Wastage '!E:E,Sheet1!K423)</f>
        <v>1</v>
      </c>
      <c r="D423" s="23">
        <f t="shared" si="18"/>
        <v>0</v>
      </c>
      <c r="E423" s="23">
        <f t="shared" si="19"/>
        <v>0</v>
      </c>
      <c r="F423" s="23">
        <f t="shared" si="20"/>
        <v>0</v>
      </c>
      <c r="H423" t="s">
        <v>2157</v>
      </c>
      <c r="I423" s="1" t="s">
        <v>158</v>
      </c>
      <c r="J423" s="1" t="s">
        <v>254</v>
      </c>
      <c r="K423">
        <v>80</v>
      </c>
      <c r="L423" t="s">
        <v>9</v>
      </c>
      <c r="M423" t="s">
        <v>9</v>
      </c>
      <c r="N423">
        <v>1</v>
      </c>
      <c r="O423" t="s">
        <v>10</v>
      </c>
      <c r="P423">
        <v>9</v>
      </c>
      <c r="Q423" t="s">
        <v>10</v>
      </c>
      <c r="R423">
        <v>0</v>
      </c>
    </row>
    <row r="424" spans="1:18" hidden="1" x14ac:dyDescent="0.25">
      <c r="A424" s="1">
        <f>SUMIFS('Franchise Wastage '!H:H,'Franchise Wastage '!B:B,Sheet1!H424,'Franchise Wastage '!C:C,Sheet1!I424,'Franchise Wastage '!D:D,Sheet1!J424,'Franchise Wastage '!E:E,Sheet1!K424)</f>
        <v>9</v>
      </c>
      <c r="B424" s="1">
        <f>SUMIFS('Franchise Wastage '!F:F,'Franchise Wastage '!B:B,Sheet1!H424,'Franchise Wastage '!C:C,Sheet1!I424,'Franchise Wastage '!D:D,Sheet1!J424,'Franchise Wastage '!E:E,Sheet1!K424)</f>
        <v>1</v>
      </c>
      <c r="D424" s="23">
        <f t="shared" si="18"/>
        <v>0</v>
      </c>
      <c r="E424" s="23">
        <f t="shared" si="19"/>
        <v>0</v>
      </c>
      <c r="F424" s="23">
        <f t="shared" si="20"/>
        <v>0</v>
      </c>
      <c r="H424" t="s">
        <v>2157</v>
      </c>
      <c r="I424" s="1" t="s">
        <v>158</v>
      </c>
      <c r="J424" s="1" t="s">
        <v>303</v>
      </c>
      <c r="K424">
        <v>80</v>
      </c>
      <c r="L424" t="s">
        <v>9</v>
      </c>
      <c r="M424" t="s">
        <v>9</v>
      </c>
      <c r="N424">
        <v>1</v>
      </c>
      <c r="O424" t="s">
        <v>10</v>
      </c>
      <c r="P424">
        <v>9</v>
      </c>
      <c r="Q424" t="s">
        <v>10</v>
      </c>
      <c r="R424">
        <v>0</v>
      </c>
    </row>
    <row r="425" spans="1:18" x14ac:dyDescent="0.25">
      <c r="A425" s="1">
        <f>SUMIFS('Franchise Wastage '!H:H,'Franchise Wastage '!B:B,Sheet1!H425,'Franchise Wastage '!C:C,Sheet1!I425,'Franchise Wastage '!D:D,Sheet1!J425,'Franchise Wastage '!E:E,Sheet1!K425)</f>
        <v>11</v>
      </c>
      <c r="B425" s="1">
        <f>SUMIFS('Franchise Wastage '!F:F,'Franchise Wastage '!B:B,Sheet1!H425,'Franchise Wastage '!C:C,Sheet1!I425,'Franchise Wastage '!D:D,Sheet1!J425,'Franchise Wastage '!E:E,Sheet1!K425)</f>
        <v>1</v>
      </c>
      <c r="D425" s="23">
        <f t="shared" si="18"/>
        <v>0</v>
      </c>
      <c r="E425" s="23">
        <f t="shared" si="19"/>
        <v>0</v>
      </c>
      <c r="F425" s="23">
        <f t="shared" si="20"/>
        <v>0</v>
      </c>
      <c r="H425" s="25" t="s">
        <v>2157</v>
      </c>
      <c r="I425" s="1" t="s">
        <v>158</v>
      </c>
      <c r="J425" s="1" t="s">
        <v>255</v>
      </c>
      <c r="K425">
        <v>75</v>
      </c>
      <c r="L425" t="s">
        <v>9</v>
      </c>
      <c r="M425" t="s">
        <v>12</v>
      </c>
      <c r="N425">
        <v>1</v>
      </c>
      <c r="O425" t="s">
        <v>10</v>
      </c>
      <c r="P425">
        <v>11</v>
      </c>
      <c r="Q425" t="s">
        <v>10</v>
      </c>
      <c r="R425">
        <v>0</v>
      </c>
    </row>
    <row r="426" spans="1:18" hidden="1" x14ac:dyDescent="0.25">
      <c r="A426" s="1">
        <f>SUMIFS('Franchise Wastage '!H:H,'Franchise Wastage '!B:B,Sheet1!H426,'Franchise Wastage '!C:C,Sheet1!I426,'Franchise Wastage '!D:D,Sheet1!J426,'Franchise Wastage '!E:E,Sheet1!K426)</f>
        <v>9</v>
      </c>
      <c r="B426" s="1">
        <f>SUMIFS('Franchise Wastage '!F:F,'Franchise Wastage '!B:B,Sheet1!H426,'Franchise Wastage '!C:C,Sheet1!I426,'Franchise Wastage '!D:D,Sheet1!J426,'Franchise Wastage '!E:E,Sheet1!K426)</f>
        <v>1</v>
      </c>
      <c r="D426" s="23">
        <f t="shared" si="18"/>
        <v>0</v>
      </c>
      <c r="E426" s="23">
        <f t="shared" si="19"/>
        <v>0</v>
      </c>
      <c r="F426" s="23">
        <f t="shared" si="20"/>
        <v>0</v>
      </c>
      <c r="H426" t="s">
        <v>2157</v>
      </c>
      <c r="I426" s="1" t="s">
        <v>158</v>
      </c>
      <c r="J426" s="1" t="s">
        <v>255</v>
      </c>
      <c r="K426">
        <v>80</v>
      </c>
      <c r="L426" t="s">
        <v>9</v>
      </c>
      <c r="M426" t="s">
        <v>9</v>
      </c>
      <c r="N426">
        <v>1</v>
      </c>
      <c r="O426" t="s">
        <v>10</v>
      </c>
      <c r="P426">
        <v>9</v>
      </c>
      <c r="Q426" t="s">
        <v>10</v>
      </c>
      <c r="R426">
        <v>0</v>
      </c>
    </row>
    <row r="427" spans="1:18" hidden="1" x14ac:dyDescent="0.25">
      <c r="A427" s="1">
        <f>SUMIFS('Franchise Wastage '!H:H,'Franchise Wastage '!B:B,Sheet1!H427,'Franchise Wastage '!C:C,Sheet1!I427,'Franchise Wastage '!D:D,Sheet1!J427,'Franchise Wastage '!E:E,Sheet1!K427)</f>
        <v>9</v>
      </c>
      <c r="B427" s="1">
        <f>SUMIFS('Franchise Wastage '!F:F,'Franchise Wastage '!B:B,Sheet1!H427,'Franchise Wastage '!C:C,Sheet1!I427,'Franchise Wastage '!D:D,Sheet1!J427,'Franchise Wastage '!E:E,Sheet1!K427)</f>
        <v>1</v>
      </c>
      <c r="D427" s="23">
        <f t="shared" si="18"/>
        <v>0</v>
      </c>
      <c r="E427" s="23">
        <f t="shared" si="19"/>
        <v>0</v>
      </c>
      <c r="F427" s="23">
        <f t="shared" si="20"/>
        <v>0</v>
      </c>
      <c r="H427" t="s">
        <v>2157</v>
      </c>
      <c r="I427" s="1" t="s">
        <v>158</v>
      </c>
      <c r="J427" s="1" t="s">
        <v>193</v>
      </c>
      <c r="K427">
        <v>80</v>
      </c>
      <c r="L427" t="s">
        <v>9</v>
      </c>
      <c r="M427" t="s">
        <v>9</v>
      </c>
      <c r="N427">
        <v>1</v>
      </c>
      <c r="O427" t="s">
        <v>10</v>
      </c>
      <c r="P427">
        <v>9</v>
      </c>
      <c r="Q427" t="s">
        <v>10</v>
      </c>
      <c r="R427">
        <v>0</v>
      </c>
    </row>
    <row r="428" spans="1:18" hidden="1" x14ac:dyDescent="0.25">
      <c r="A428" s="1">
        <f>SUMIFS('Franchise Wastage '!H:H,'Franchise Wastage '!B:B,Sheet1!H428,'Franchise Wastage '!C:C,Sheet1!I428,'Franchise Wastage '!D:D,Sheet1!J428,'Franchise Wastage '!E:E,Sheet1!K428)</f>
        <v>9</v>
      </c>
      <c r="B428" s="1">
        <f>SUMIFS('Franchise Wastage '!F:F,'Franchise Wastage '!B:B,Sheet1!H428,'Franchise Wastage '!C:C,Sheet1!I428,'Franchise Wastage '!D:D,Sheet1!J428,'Franchise Wastage '!E:E,Sheet1!K428)</f>
        <v>1</v>
      </c>
      <c r="D428" s="23">
        <f t="shared" si="18"/>
        <v>0</v>
      </c>
      <c r="E428" s="23">
        <f t="shared" si="19"/>
        <v>0</v>
      </c>
      <c r="F428" s="23">
        <f t="shared" si="20"/>
        <v>0</v>
      </c>
      <c r="H428" t="s">
        <v>2157</v>
      </c>
      <c r="I428" s="1" t="s">
        <v>158</v>
      </c>
      <c r="J428" s="1" t="s">
        <v>256</v>
      </c>
      <c r="K428">
        <v>80</v>
      </c>
      <c r="L428" t="s">
        <v>9</v>
      </c>
      <c r="M428" t="s">
        <v>9</v>
      </c>
      <c r="N428">
        <v>1</v>
      </c>
      <c r="O428" t="s">
        <v>10</v>
      </c>
      <c r="P428">
        <v>9</v>
      </c>
      <c r="Q428" t="s">
        <v>10</v>
      </c>
      <c r="R428">
        <v>0</v>
      </c>
    </row>
    <row r="429" spans="1:18" hidden="1" x14ac:dyDescent="0.25">
      <c r="A429" s="1">
        <f>SUMIFS('Franchise Wastage '!H:H,'Franchise Wastage '!B:B,Sheet1!H429,'Franchise Wastage '!C:C,Sheet1!I429,'Franchise Wastage '!D:D,Sheet1!J429,'Franchise Wastage '!E:E,Sheet1!K429)</f>
        <v>13</v>
      </c>
      <c r="B429" s="1">
        <f>SUMIFS('Franchise Wastage '!F:F,'Franchise Wastage '!B:B,Sheet1!H429,'Franchise Wastage '!C:C,Sheet1!I429,'Franchise Wastage '!D:D,Sheet1!J429,'Franchise Wastage '!E:E,Sheet1!K429)</f>
        <v>0.6</v>
      </c>
      <c r="D429" s="23">
        <f t="shared" si="18"/>
        <v>0</v>
      </c>
      <c r="E429" s="23">
        <f t="shared" si="19"/>
        <v>0</v>
      </c>
      <c r="F429" s="23">
        <f t="shared" si="20"/>
        <v>0</v>
      </c>
      <c r="H429" s="23" t="s">
        <v>2157</v>
      </c>
      <c r="I429" s="1" t="s">
        <v>158</v>
      </c>
      <c r="J429" s="1" t="s">
        <v>257</v>
      </c>
      <c r="K429">
        <v>65</v>
      </c>
      <c r="L429" t="s">
        <v>9</v>
      </c>
      <c r="M429" t="s">
        <v>9</v>
      </c>
      <c r="N429">
        <v>0.6</v>
      </c>
      <c r="O429" t="s">
        <v>10</v>
      </c>
      <c r="P429">
        <v>13</v>
      </c>
      <c r="Q429" t="s">
        <v>10</v>
      </c>
      <c r="R429">
        <v>0</v>
      </c>
    </row>
    <row r="430" spans="1:18" hidden="1" x14ac:dyDescent="0.25">
      <c r="A430" s="1">
        <f>SUMIFS('Franchise Wastage '!H:H,'Franchise Wastage '!B:B,Sheet1!H430,'Franchise Wastage '!C:C,Sheet1!I430,'Franchise Wastage '!D:D,Sheet1!J430,'Franchise Wastage '!E:E,Sheet1!K430)</f>
        <v>13</v>
      </c>
      <c r="B430" s="1">
        <f>SUMIFS('Franchise Wastage '!F:F,'Franchise Wastage '!B:B,Sheet1!H430,'Franchise Wastage '!C:C,Sheet1!I430,'Franchise Wastage '!D:D,Sheet1!J430,'Franchise Wastage '!E:E,Sheet1!K430)</f>
        <v>0.7</v>
      </c>
      <c r="D430" s="23">
        <f t="shared" si="18"/>
        <v>0</v>
      </c>
      <c r="E430" s="23">
        <f t="shared" si="19"/>
        <v>0</v>
      </c>
      <c r="F430" s="23">
        <f t="shared" si="20"/>
        <v>0</v>
      </c>
      <c r="H430" s="23" t="s">
        <v>2157</v>
      </c>
      <c r="I430" s="1" t="s">
        <v>158</v>
      </c>
      <c r="J430" s="1" t="s">
        <v>257</v>
      </c>
      <c r="K430">
        <v>80</v>
      </c>
      <c r="L430" t="s">
        <v>9</v>
      </c>
      <c r="M430" t="s">
        <v>9</v>
      </c>
      <c r="N430">
        <v>0.7</v>
      </c>
      <c r="O430" t="s">
        <v>10</v>
      </c>
      <c r="P430">
        <v>13</v>
      </c>
      <c r="Q430" t="s">
        <v>10</v>
      </c>
      <c r="R430">
        <v>0</v>
      </c>
    </row>
    <row r="431" spans="1:18" hidden="1" x14ac:dyDescent="0.25">
      <c r="A431" s="1">
        <f>SUMIFS('Franchise Wastage '!H:H,'Franchise Wastage '!B:B,Sheet1!H431,'Franchise Wastage '!C:C,Sheet1!I431,'Franchise Wastage '!D:D,Sheet1!J431,'Franchise Wastage '!E:E,Sheet1!K431)</f>
        <v>9</v>
      </c>
      <c r="B431" s="1">
        <f>SUMIFS('Franchise Wastage '!F:F,'Franchise Wastage '!B:B,Sheet1!H431,'Franchise Wastage '!C:C,Sheet1!I431,'Franchise Wastage '!D:D,Sheet1!J431,'Franchise Wastage '!E:E,Sheet1!K431)</f>
        <v>1</v>
      </c>
      <c r="D431" s="23">
        <f t="shared" si="18"/>
        <v>0</v>
      </c>
      <c r="E431" s="23">
        <f t="shared" si="19"/>
        <v>0</v>
      </c>
      <c r="F431" s="23">
        <f t="shared" si="20"/>
        <v>0</v>
      </c>
      <c r="H431" t="s">
        <v>2157</v>
      </c>
      <c r="I431" s="1" t="s">
        <v>158</v>
      </c>
      <c r="J431" s="1" t="s">
        <v>186</v>
      </c>
      <c r="K431">
        <v>80</v>
      </c>
      <c r="L431" t="s">
        <v>9</v>
      </c>
      <c r="M431" t="s">
        <v>9</v>
      </c>
      <c r="N431">
        <v>1</v>
      </c>
      <c r="O431" t="s">
        <v>10</v>
      </c>
      <c r="P431">
        <v>9</v>
      </c>
      <c r="Q431" t="s">
        <v>10</v>
      </c>
      <c r="R431">
        <v>0</v>
      </c>
    </row>
    <row r="432" spans="1:18" hidden="1" x14ac:dyDescent="0.25">
      <c r="A432" s="1">
        <f>SUMIFS('Franchise Wastage '!H:H,'Franchise Wastage '!B:B,Sheet1!H432,'Franchise Wastage '!C:C,Sheet1!I432,'Franchise Wastage '!D:D,Sheet1!J432,'Franchise Wastage '!E:E,Sheet1!K432)</f>
        <v>9</v>
      </c>
      <c r="B432" s="1">
        <f>SUMIFS('Franchise Wastage '!F:F,'Franchise Wastage '!B:B,Sheet1!H432,'Franchise Wastage '!C:C,Sheet1!I432,'Franchise Wastage '!D:D,Sheet1!J432,'Franchise Wastage '!E:E,Sheet1!K432)</f>
        <v>1</v>
      </c>
      <c r="D432" s="23">
        <f t="shared" si="18"/>
        <v>0</v>
      </c>
      <c r="E432" s="23">
        <f t="shared" si="19"/>
        <v>0</v>
      </c>
      <c r="F432" s="23">
        <f t="shared" si="20"/>
        <v>0</v>
      </c>
      <c r="H432" t="s">
        <v>2157</v>
      </c>
      <c r="I432" s="1" t="s">
        <v>158</v>
      </c>
      <c r="J432" s="1" t="s">
        <v>304</v>
      </c>
      <c r="K432">
        <v>80</v>
      </c>
      <c r="L432" t="s">
        <v>9</v>
      </c>
      <c r="M432" t="s">
        <v>9</v>
      </c>
      <c r="N432">
        <v>1</v>
      </c>
      <c r="O432" t="s">
        <v>10</v>
      </c>
      <c r="P432">
        <v>9</v>
      </c>
      <c r="Q432" t="s">
        <v>10</v>
      </c>
      <c r="R432">
        <v>0</v>
      </c>
    </row>
    <row r="433" spans="1:18" hidden="1" x14ac:dyDescent="0.25">
      <c r="A433" s="1">
        <f>SUMIFS('Franchise Wastage '!H:H,'Franchise Wastage '!B:B,Sheet1!H433,'Franchise Wastage '!C:C,Sheet1!I433,'Franchise Wastage '!D:D,Sheet1!J433,'Franchise Wastage '!E:E,Sheet1!K433)</f>
        <v>13</v>
      </c>
      <c r="B433" s="1">
        <f>SUMIFS('Franchise Wastage '!F:F,'Franchise Wastage '!B:B,Sheet1!H433,'Franchise Wastage '!C:C,Sheet1!I433,'Franchise Wastage '!D:D,Sheet1!J433,'Franchise Wastage '!E:E,Sheet1!K433)</f>
        <v>0.6</v>
      </c>
      <c r="D433" s="23">
        <f t="shared" si="18"/>
        <v>0</v>
      </c>
      <c r="E433" s="23">
        <f t="shared" si="19"/>
        <v>0</v>
      </c>
      <c r="F433" s="23">
        <f t="shared" si="20"/>
        <v>0</v>
      </c>
      <c r="H433" s="23" t="s">
        <v>2157</v>
      </c>
      <c r="I433" s="1" t="s">
        <v>158</v>
      </c>
      <c r="J433" s="1" t="s">
        <v>258</v>
      </c>
      <c r="K433">
        <v>65</v>
      </c>
      <c r="L433" t="s">
        <v>9</v>
      </c>
      <c r="M433" t="s">
        <v>9</v>
      </c>
      <c r="N433">
        <v>0.6</v>
      </c>
      <c r="O433" t="s">
        <v>10</v>
      </c>
      <c r="P433">
        <v>13</v>
      </c>
      <c r="Q433" t="s">
        <v>10</v>
      </c>
      <c r="R433">
        <v>0</v>
      </c>
    </row>
    <row r="434" spans="1:18" hidden="1" x14ac:dyDescent="0.25">
      <c r="A434" s="1">
        <f>SUMIFS('Franchise Wastage '!H:H,'Franchise Wastage '!B:B,Sheet1!H434,'Franchise Wastage '!C:C,Sheet1!I434,'Franchise Wastage '!D:D,Sheet1!J434,'Franchise Wastage '!E:E,Sheet1!K434)</f>
        <v>13</v>
      </c>
      <c r="B434" s="1">
        <f>SUMIFS('Franchise Wastage '!F:F,'Franchise Wastage '!B:B,Sheet1!H434,'Franchise Wastage '!C:C,Sheet1!I434,'Franchise Wastage '!D:D,Sheet1!J434,'Franchise Wastage '!E:E,Sheet1!K434)</f>
        <v>0.7</v>
      </c>
      <c r="D434" s="23">
        <f t="shared" si="18"/>
        <v>0</v>
      </c>
      <c r="E434" s="23">
        <f t="shared" si="19"/>
        <v>0</v>
      </c>
      <c r="F434" s="23">
        <f t="shared" si="20"/>
        <v>0</v>
      </c>
      <c r="H434" s="23" t="s">
        <v>2157</v>
      </c>
      <c r="I434" s="1" t="s">
        <v>158</v>
      </c>
      <c r="J434" s="1" t="s">
        <v>258</v>
      </c>
      <c r="K434">
        <v>80</v>
      </c>
      <c r="L434" t="s">
        <v>9</v>
      </c>
      <c r="M434" t="s">
        <v>9</v>
      </c>
      <c r="N434">
        <v>0.7</v>
      </c>
      <c r="O434" t="s">
        <v>10</v>
      </c>
      <c r="P434">
        <v>13</v>
      </c>
      <c r="Q434" t="s">
        <v>10</v>
      </c>
      <c r="R434">
        <v>0</v>
      </c>
    </row>
    <row r="435" spans="1:18" hidden="1" x14ac:dyDescent="0.25">
      <c r="A435" s="1">
        <f>SUMIFS('Franchise Wastage '!H:H,'Franchise Wastage '!B:B,Sheet1!H435,'Franchise Wastage '!C:C,Sheet1!I435,'Franchise Wastage '!D:D,Sheet1!J435,'Franchise Wastage '!E:E,Sheet1!K435)</f>
        <v>13</v>
      </c>
      <c r="B435" s="1">
        <f>SUMIFS('Franchise Wastage '!F:F,'Franchise Wastage '!B:B,Sheet1!H435,'Franchise Wastage '!C:C,Sheet1!I435,'Franchise Wastage '!D:D,Sheet1!J435,'Franchise Wastage '!E:E,Sheet1!K435)</f>
        <v>0.7</v>
      </c>
      <c r="D435" s="23">
        <f t="shared" si="18"/>
        <v>0</v>
      </c>
      <c r="E435" s="23">
        <f t="shared" si="19"/>
        <v>0</v>
      </c>
      <c r="F435" s="23">
        <f t="shared" si="20"/>
        <v>0</v>
      </c>
      <c r="H435" t="s">
        <v>2157</v>
      </c>
      <c r="I435" s="1" t="s">
        <v>158</v>
      </c>
      <c r="J435" s="1" t="s">
        <v>259</v>
      </c>
      <c r="K435">
        <v>80</v>
      </c>
      <c r="L435" t="s">
        <v>9</v>
      </c>
      <c r="M435" t="s">
        <v>9</v>
      </c>
      <c r="N435">
        <v>0.7</v>
      </c>
      <c r="O435" t="s">
        <v>10</v>
      </c>
      <c r="P435">
        <v>13</v>
      </c>
      <c r="Q435" t="s">
        <v>10</v>
      </c>
      <c r="R435">
        <v>0</v>
      </c>
    </row>
    <row r="436" spans="1:18" hidden="1" x14ac:dyDescent="0.25">
      <c r="A436" s="1">
        <f>SUMIFS('Franchise Wastage '!H:H,'Franchise Wastage '!B:B,Sheet1!H436,'Franchise Wastage '!C:C,Sheet1!I436,'Franchise Wastage '!D:D,Sheet1!J436,'Franchise Wastage '!E:E,Sheet1!K436)</f>
        <v>9</v>
      </c>
      <c r="B436" s="1">
        <f>SUMIFS('Franchise Wastage '!F:F,'Franchise Wastage '!B:B,Sheet1!H436,'Franchise Wastage '!C:C,Sheet1!I436,'Franchise Wastage '!D:D,Sheet1!J436,'Franchise Wastage '!E:E,Sheet1!K436)</f>
        <v>1</v>
      </c>
      <c r="D436" s="23">
        <f t="shared" si="18"/>
        <v>0</v>
      </c>
      <c r="E436" s="23">
        <f t="shared" si="19"/>
        <v>0</v>
      </c>
      <c r="F436" s="23">
        <f t="shared" si="20"/>
        <v>0</v>
      </c>
      <c r="H436" t="s">
        <v>2157</v>
      </c>
      <c r="I436" s="1" t="s">
        <v>158</v>
      </c>
      <c r="J436" s="1" t="s">
        <v>261</v>
      </c>
      <c r="K436">
        <v>80</v>
      </c>
      <c r="L436" t="s">
        <v>9</v>
      </c>
      <c r="M436" t="s">
        <v>9</v>
      </c>
      <c r="N436">
        <v>1</v>
      </c>
      <c r="O436" t="s">
        <v>10</v>
      </c>
      <c r="P436">
        <v>9</v>
      </c>
      <c r="Q436" t="s">
        <v>10</v>
      </c>
      <c r="R436">
        <v>0</v>
      </c>
    </row>
    <row r="437" spans="1:18" hidden="1" x14ac:dyDescent="0.25">
      <c r="A437" s="1">
        <f>SUMIFS('Franchise Wastage '!H:H,'Franchise Wastage '!B:B,Sheet1!H437,'Franchise Wastage '!C:C,Sheet1!I437,'Franchise Wastage '!D:D,Sheet1!J437,'Franchise Wastage '!E:E,Sheet1!K437)</f>
        <v>9</v>
      </c>
      <c r="B437" s="1">
        <f>SUMIFS('Franchise Wastage '!F:F,'Franchise Wastage '!B:B,Sheet1!H437,'Franchise Wastage '!C:C,Sheet1!I437,'Franchise Wastage '!D:D,Sheet1!J437,'Franchise Wastage '!E:E,Sheet1!K437)</f>
        <v>1</v>
      </c>
      <c r="D437" s="23">
        <f t="shared" si="18"/>
        <v>0</v>
      </c>
      <c r="E437" s="23">
        <f t="shared" si="19"/>
        <v>0</v>
      </c>
      <c r="F437" s="23">
        <f t="shared" si="20"/>
        <v>0</v>
      </c>
      <c r="H437" t="s">
        <v>2157</v>
      </c>
      <c r="I437" s="1" t="s">
        <v>158</v>
      </c>
      <c r="J437" s="1" t="s">
        <v>262</v>
      </c>
      <c r="K437">
        <v>80</v>
      </c>
      <c r="L437" t="s">
        <v>9</v>
      </c>
      <c r="M437" t="s">
        <v>9</v>
      </c>
      <c r="N437">
        <v>1</v>
      </c>
      <c r="O437" t="s">
        <v>10</v>
      </c>
      <c r="P437">
        <v>9</v>
      </c>
      <c r="Q437" t="s">
        <v>10</v>
      </c>
      <c r="R437">
        <v>0</v>
      </c>
    </row>
    <row r="438" spans="1:18" hidden="1" x14ac:dyDescent="0.25">
      <c r="A438" s="1">
        <f>SUMIFS('Franchise Wastage '!H:H,'Franchise Wastage '!B:B,Sheet1!H438,'Franchise Wastage '!C:C,Sheet1!I438,'Franchise Wastage '!D:D,Sheet1!J438,'Franchise Wastage '!E:E,Sheet1!K438)</f>
        <v>9</v>
      </c>
      <c r="B438" s="1">
        <f>SUMIFS('Franchise Wastage '!F:F,'Franchise Wastage '!B:B,Sheet1!H438,'Franchise Wastage '!C:C,Sheet1!I438,'Franchise Wastage '!D:D,Sheet1!J438,'Franchise Wastage '!E:E,Sheet1!K438)</f>
        <v>1</v>
      </c>
      <c r="D438" s="23">
        <f t="shared" si="18"/>
        <v>0</v>
      </c>
      <c r="E438" s="23">
        <f t="shared" si="19"/>
        <v>0</v>
      </c>
      <c r="F438" s="23">
        <f t="shared" si="20"/>
        <v>0</v>
      </c>
      <c r="H438" t="s">
        <v>2157</v>
      </c>
      <c r="I438" s="1" t="s">
        <v>158</v>
      </c>
      <c r="J438" s="1" t="s">
        <v>305</v>
      </c>
      <c r="K438">
        <v>80</v>
      </c>
      <c r="L438" t="s">
        <v>9</v>
      </c>
      <c r="M438" t="s">
        <v>9</v>
      </c>
      <c r="N438">
        <v>1</v>
      </c>
      <c r="O438" t="s">
        <v>10</v>
      </c>
      <c r="P438">
        <v>9</v>
      </c>
      <c r="Q438" t="s">
        <v>10</v>
      </c>
      <c r="R438">
        <v>0</v>
      </c>
    </row>
    <row r="439" spans="1:18" hidden="1" x14ac:dyDescent="0.25">
      <c r="A439" s="1">
        <f>SUMIFS('Franchise Wastage '!H:H,'Franchise Wastage '!B:B,Sheet1!H439,'Franchise Wastage '!C:C,Sheet1!I439,'Franchise Wastage '!D:D,Sheet1!J439,'Franchise Wastage '!E:E,Sheet1!K439)</f>
        <v>9</v>
      </c>
      <c r="B439" s="1">
        <f>SUMIFS('Franchise Wastage '!F:F,'Franchise Wastage '!B:B,Sheet1!H439,'Franchise Wastage '!C:C,Sheet1!I439,'Franchise Wastage '!D:D,Sheet1!J439,'Franchise Wastage '!E:E,Sheet1!K439)</f>
        <v>1</v>
      </c>
      <c r="D439" s="23">
        <f t="shared" si="18"/>
        <v>0</v>
      </c>
      <c r="E439" s="23">
        <f t="shared" si="19"/>
        <v>0</v>
      </c>
      <c r="F439" s="23">
        <f t="shared" si="20"/>
        <v>0</v>
      </c>
      <c r="H439" t="s">
        <v>2157</v>
      </c>
      <c r="I439" s="1" t="s">
        <v>158</v>
      </c>
      <c r="J439" s="1" t="s">
        <v>263</v>
      </c>
      <c r="K439">
        <v>80</v>
      </c>
      <c r="L439" t="s">
        <v>9</v>
      </c>
      <c r="M439" t="s">
        <v>9</v>
      </c>
      <c r="N439">
        <v>1</v>
      </c>
      <c r="O439" t="s">
        <v>10</v>
      </c>
      <c r="P439">
        <v>9</v>
      </c>
      <c r="Q439" t="s">
        <v>10</v>
      </c>
      <c r="R439">
        <v>0</v>
      </c>
    </row>
    <row r="440" spans="1:18" hidden="1" x14ac:dyDescent="0.25">
      <c r="A440" s="1">
        <f>SUMIFS('Franchise Wastage '!H:H,'Franchise Wastage '!B:B,Sheet1!H440,'Franchise Wastage '!C:C,Sheet1!I440,'Franchise Wastage '!D:D,Sheet1!J440,'Franchise Wastage '!E:E,Sheet1!K440)</f>
        <v>9</v>
      </c>
      <c r="B440" s="1">
        <f>SUMIFS('Franchise Wastage '!F:F,'Franchise Wastage '!B:B,Sheet1!H440,'Franchise Wastage '!C:C,Sheet1!I440,'Franchise Wastage '!D:D,Sheet1!J440,'Franchise Wastage '!E:E,Sheet1!K440)</f>
        <v>1</v>
      </c>
      <c r="D440" s="23">
        <f t="shared" si="18"/>
        <v>0</v>
      </c>
      <c r="E440" s="23">
        <f t="shared" si="19"/>
        <v>0</v>
      </c>
      <c r="F440" s="23">
        <f t="shared" si="20"/>
        <v>0</v>
      </c>
      <c r="H440" t="s">
        <v>2157</v>
      </c>
      <c r="I440" s="1" t="s">
        <v>158</v>
      </c>
      <c r="J440" s="1" t="s">
        <v>306</v>
      </c>
      <c r="K440">
        <v>80</v>
      </c>
      <c r="L440" t="s">
        <v>9</v>
      </c>
      <c r="M440" t="s">
        <v>9</v>
      </c>
      <c r="N440">
        <v>1</v>
      </c>
      <c r="O440" t="s">
        <v>10</v>
      </c>
      <c r="P440">
        <v>9</v>
      </c>
      <c r="Q440" t="s">
        <v>10</v>
      </c>
      <c r="R440">
        <v>0</v>
      </c>
    </row>
    <row r="441" spans="1:18" hidden="1" x14ac:dyDescent="0.25">
      <c r="A441" s="1">
        <f>SUMIFS('Franchise Wastage '!H:H,'Franchise Wastage '!B:B,Sheet1!H441,'Franchise Wastage '!C:C,Sheet1!I441,'Franchise Wastage '!D:D,Sheet1!J441,'Franchise Wastage '!E:E,Sheet1!K441)</f>
        <v>9</v>
      </c>
      <c r="B441" s="1">
        <f>SUMIFS('Franchise Wastage '!F:F,'Franchise Wastage '!B:B,Sheet1!H441,'Franchise Wastage '!C:C,Sheet1!I441,'Franchise Wastage '!D:D,Sheet1!J441,'Franchise Wastage '!E:E,Sheet1!K441)</f>
        <v>1</v>
      </c>
      <c r="D441" s="23">
        <f t="shared" si="18"/>
        <v>0</v>
      </c>
      <c r="E441" s="23">
        <f t="shared" si="19"/>
        <v>0</v>
      </c>
      <c r="F441" s="23">
        <f t="shared" si="20"/>
        <v>0</v>
      </c>
      <c r="H441" t="s">
        <v>2157</v>
      </c>
      <c r="I441" s="1" t="s">
        <v>158</v>
      </c>
      <c r="J441" s="1" t="s">
        <v>159</v>
      </c>
      <c r="K441">
        <v>80</v>
      </c>
      <c r="L441" t="s">
        <v>9</v>
      </c>
      <c r="M441" t="s">
        <v>9</v>
      </c>
      <c r="N441">
        <v>1</v>
      </c>
      <c r="O441" t="s">
        <v>10</v>
      </c>
      <c r="P441">
        <v>9</v>
      </c>
      <c r="Q441" t="s">
        <v>10</v>
      </c>
      <c r="R441">
        <v>0</v>
      </c>
    </row>
    <row r="442" spans="1:18" hidden="1" x14ac:dyDescent="0.25">
      <c r="A442" s="1">
        <f>SUMIFS('Franchise Wastage '!H:H,'Franchise Wastage '!B:B,Sheet1!H442,'Franchise Wastage '!C:C,Sheet1!I442,'Franchise Wastage '!D:D,Sheet1!J442,'Franchise Wastage '!E:E,Sheet1!K442)</f>
        <v>9</v>
      </c>
      <c r="B442" s="1">
        <f>SUMIFS('Franchise Wastage '!F:F,'Franchise Wastage '!B:B,Sheet1!H442,'Franchise Wastage '!C:C,Sheet1!I442,'Franchise Wastage '!D:D,Sheet1!J442,'Franchise Wastage '!E:E,Sheet1!K442)</f>
        <v>1</v>
      </c>
      <c r="D442" s="23">
        <f t="shared" si="18"/>
        <v>0</v>
      </c>
      <c r="E442" s="23">
        <f t="shared" si="19"/>
        <v>0</v>
      </c>
      <c r="F442" s="23">
        <f t="shared" si="20"/>
        <v>0</v>
      </c>
      <c r="H442" t="s">
        <v>2157</v>
      </c>
      <c r="I442" s="1" t="s">
        <v>158</v>
      </c>
      <c r="J442" s="1" t="s">
        <v>88</v>
      </c>
      <c r="K442">
        <v>80</v>
      </c>
      <c r="L442" t="s">
        <v>9</v>
      </c>
      <c r="M442" t="s">
        <v>9</v>
      </c>
      <c r="N442">
        <v>1</v>
      </c>
      <c r="O442" t="s">
        <v>10</v>
      </c>
      <c r="P442">
        <v>9</v>
      </c>
      <c r="Q442" t="s">
        <v>10</v>
      </c>
      <c r="R442">
        <v>0</v>
      </c>
    </row>
    <row r="443" spans="1:18" hidden="1" x14ac:dyDescent="0.25">
      <c r="A443" s="1">
        <f>SUMIFS('Franchise Wastage '!H:H,'Franchise Wastage '!B:B,Sheet1!H443,'Franchise Wastage '!C:C,Sheet1!I443,'Franchise Wastage '!D:D,Sheet1!J443,'Franchise Wastage '!E:E,Sheet1!K443)</f>
        <v>9</v>
      </c>
      <c r="B443" s="1">
        <f>SUMIFS('Franchise Wastage '!F:F,'Franchise Wastage '!B:B,Sheet1!H443,'Franchise Wastage '!C:C,Sheet1!I443,'Franchise Wastage '!D:D,Sheet1!J443,'Franchise Wastage '!E:E,Sheet1!K443)</f>
        <v>1</v>
      </c>
      <c r="D443" s="23">
        <f t="shared" si="18"/>
        <v>0</v>
      </c>
      <c r="E443" s="23">
        <f t="shared" si="19"/>
        <v>0</v>
      </c>
      <c r="F443" s="23">
        <f t="shared" si="20"/>
        <v>0</v>
      </c>
      <c r="H443" t="s">
        <v>2157</v>
      </c>
      <c r="I443" s="1" t="s">
        <v>158</v>
      </c>
      <c r="J443" s="1" t="s">
        <v>307</v>
      </c>
      <c r="K443">
        <v>80</v>
      </c>
      <c r="L443" t="s">
        <v>9</v>
      </c>
      <c r="M443" t="s">
        <v>9</v>
      </c>
      <c r="N443">
        <v>1</v>
      </c>
      <c r="O443" t="s">
        <v>10</v>
      </c>
      <c r="P443">
        <v>9</v>
      </c>
      <c r="Q443" t="s">
        <v>10</v>
      </c>
      <c r="R443">
        <v>0</v>
      </c>
    </row>
    <row r="444" spans="1:18" hidden="1" x14ac:dyDescent="0.25">
      <c r="A444" s="1">
        <f>SUMIFS('Franchise Wastage '!H:H,'Franchise Wastage '!B:B,Sheet1!H444,'Franchise Wastage '!C:C,Sheet1!I444,'Franchise Wastage '!D:D,Sheet1!J444,'Franchise Wastage '!E:E,Sheet1!K444)</f>
        <v>9</v>
      </c>
      <c r="B444" s="1">
        <f>SUMIFS('Franchise Wastage '!F:F,'Franchise Wastage '!B:B,Sheet1!H444,'Franchise Wastage '!C:C,Sheet1!I444,'Franchise Wastage '!D:D,Sheet1!J444,'Franchise Wastage '!E:E,Sheet1!K444)</f>
        <v>1</v>
      </c>
      <c r="D444" s="23">
        <f t="shared" si="18"/>
        <v>0</v>
      </c>
      <c r="E444" s="23">
        <f t="shared" si="19"/>
        <v>0</v>
      </c>
      <c r="F444" s="23">
        <f t="shared" si="20"/>
        <v>0</v>
      </c>
      <c r="H444" t="s">
        <v>2157</v>
      </c>
      <c r="I444" s="1" t="s">
        <v>158</v>
      </c>
      <c r="J444" s="1" t="s">
        <v>49</v>
      </c>
      <c r="K444">
        <v>80</v>
      </c>
      <c r="L444" t="s">
        <v>9</v>
      </c>
      <c r="M444" t="s">
        <v>9</v>
      </c>
      <c r="N444">
        <v>1</v>
      </c>
      <c r="O444" t="s">
        <v>10</v>
      </c>
      <c r="P444">
        <v>9</v>
      </c>
      <c r="Q444" t="s">
        <v>10</v>
      </c>
      <c r="R444">
        <v>0</v>
      </c>
    </row>
    <row r="445" spans="1:18" hidden="1" x14ac:dyDescent="0.25">
      <c r="A445" s="1">
        <f>SUMIFS('Franchise Wastage '!H:H,'Franchise Wastage '!B:B,Sheet1!H445,'Franchise Wastage '!C:C,Sheet1!I445,'Franchise Wastage '!D:D,Sheet1!J445,'Franchise Wastage '!E:E,Sheet1!K445)</f>
        <v>12</v>
      </c>
      <c r="B445" s="1">
        <f>SUMIFS('Franchise Wastage '!F:F,'Franchise Wastage '!B:B,Sheet1!H445,'Franchise Wastage '!C:C,Sheet1!I445,'Franchise Wastage '!D:D,Sheet1!J445,'Franchise Wastage '!E:E,Sheet1!K445)</f>
        <v>0.8</v>
      </c>
      <c r="D445" s="23">
        <f t="shared" si="18"/>
        <v>0</v>
      </c>
      <c r="E445" s="23">
        <f t="shared" si="19"/>
        <v>0</v>
      </c>
      <c r="F445" s="23">
        <f t="shared" si="20"/>
        <v>0</v>
      </c>
      <c r="H445" t="s">
        <v>2157</v>
      </c>
      <c r="I445" s="1" t="s">
        <v>308</v>
      </c>
      <c r="J445" s="1" t="s">
        <v>309</v>
      </c>
      <c r="K445">
        <v>70</v>
      </c>
      <c r="L445" t="s">
        <v>9</v>
      </c>
      <c r="M445" t="s">
        <v>12</v>
      </c>
      <c r="N445">
        <v>0.8</v>
      </c>
      <c r="O445" t="s">
        <v>10</v>
      </c>
      <c r="P445">
        <v>12</v>
      </c>
      <c r="Q445" t="s">
        <v>10</v>
      </c>
      <c r="R445">
        <v>0</v>
      </c>
    </row>
    <row r="446" spans="1:18" hidden="1" x14ac:dyDescent="0.25">
      <c r="A446" s="1">
        <f>SUMIFS('Franchise Wastage '!H:H,'Franchise Wastage '!B:B,Sheet1!H446,'Franchise Wastage '!C:C,Sheet1!I446,'Franchise Wastage '!D:D,Sheet1!J446,'Franchise Wastage '!E:E,Sheet1!K446)</f>
        <v>9</v>
      </c>
      <c r="B446" s="1">
        <f>SUMIFS('Franchise Wastage '!F:F,'Franchise Wastage '!B:B,Sheet1!H446,'Franchise Wastage '!C:C,Sheet1!I446,'Franchise Wastage '!D:D,Sheet1!J446,'Franchise Wastage '!E:E,Sheet1!K446)</f>
        <v>0.9</v>
      </c>
      <c r="D446" s="23">
        <f t="shared" si="18"/>
        <v>0</v>
      </c>
      <c r="E446" s="23">
        <f t="shared" si="19"/>
        <v>0</v>
      </c>
      <c r="F446" s="23">
        <f t="shared" si="20"/>
        <v>0</v>
      </c>
      <c r="H446" t="s">
        <v>2157</v>
      </c>
      <c r="I446" s="1" t="s">
        <v>264</v>
      </c>
      <c r="J446" s="1" t="s">
        <v>310</v>
      </c>
      <c r="K446">
        <v>80</v>
      </c>
      <c r="L446" t="s">
        <v>9</v>
      </c>
      <c r="M446" t="s">
        <v>9</v>
      </c>
      <c r="N446">
        <v>0.9</v>
      </c>
      <c r="O446" t="s">
        <v>10</v>
      </c>
      <c r="P446">
        <v>9</v>
      </c>
      <c r="Q446" t="s">
        <v>10</v>
      </c>
      <c r="R446">
        <v>0</v>
      </c>
    </row>
    <row r="447" spans="1:18" hidden="1" x14ac:dyDescent="0.25">
      <c r="A447" s="1">
        <f>SUMIFS('Franchise Wastage '!H:H,'Franchise Wastage '!B:B,Sheet1!H447,'Franchise Wastage '!C:C,Sheet1!I447,'Franchise Wastage '!D:D,Sheet1!J447,'Franchise Wastage '!E:E,Sheet1!K447)</f>
        <v>9</v>
      </c>
      <c r="B447" s="1">
        <f>SUMIFS('Franchise Wastage '!F:F,'Franchise Wastage '!B:B,Sheet1!H447,'Franchise Wastage '!C:C,Sheet1!I447,'Franchise Wastage '!D:D,Sheet1!J447,'Franchise Wastage '!E:E,Sheet1!K447)</f>
        <v>0.9</v>
      </c>
      <c r="D447" s="23">
        <f t="shared" si="18"/>
        <v>0</v>
      </c>
      <c r="E447" s="23">
        <f t="shared" si="19"/>
        <v>0</v>
      </c>
      <c r="F447" s="23">
        <f t="shared" si="20"/>
        <v>0</v>
      </c>
      <c r="H447" t="s">
        <v>2157</v>
      </c>
      <c r="I447" s="1" t="s">
        <v>264</v>
      </c>
      <c r="J447" s="1" t="s">
        <v>311</v>
      </c>
      <c r="K447">
        <v>80</v>
      </c>
      <c r="L447" t="s">
        <v>9</v>
      </c>
      <c r="M447" t="s">
        <v>9</v>
      </c>
      <c r="N447">
        <v>0.9</v>
      </c>
      <c r="O447" t="s">
        <v>10</v>
      </c>
      <c r="P447">
        <v>9</v>
      </c>
      <c r="Q447" t="s">
        <v>10</v>
      </c>
      <c r="R447">
        <v>0</v>
      </c>
    </row>
    <row r="448" spans="1:18" hidden="1" x14ac:dyDescent="0.25">
      <c r="A448" s="1">
        <f>SUMIFS('Franchise Wastage '!H:H,'Franchise Wastage '!B:B,Sheet1!H448,'Franchise Wastage '!C:C,Sheet1!I448,'Franchise Wastage '!D:D,Sheet1!J448,'Franchise Wastage '!E:E,Sheet1!K448)</f>
        <v>9</v>
      </c>
      <c r="B448" s="1">
        <f>SUMIFS('Franchise Wastage '!F:F,'Franchise Wastage '!B:B,Sheet1!H448,'Franchise Wastage '!C:C,Sheet1!I448,'Franchise Wastage '!D:D,Sheet1!J448,'Franchise Wastage '!E:E,Sheet1!K448)</f>
        <v>0.9</v>
      </c>
      <c r="D448" s="23">
        <f t="shared" si="18"/>
        <v>0</v>
      </c>
      <c r="E448" s="23">
        <f t="shared" si="19"/>
        <v>0</v>
      </c>
      <c r="F448" s="23">
        <f t="shared" si="20"/>
        <v>0</v>
      </c>
      <c r="H448" t="s">
        <v>2157</v>
      </c>
      <c r="I448" s="1" t="s">
        <v>264</v>
      </c>
      <c r="J448" s="1" t="s">
        <v>174</v>
      </c>
      <c r="K448">
        <v>80</v>
      </c>
      <c r="L448" t="s">
        <v>9</v>
      </c>
      <c r="M448" t="s">
        <v>9</v>
      </c>
      <c r="N448">
        <v>0.9</v>
      </c>
      <c r="O448" t="s">
        <v>10</v>
      </c>
      <c r="P448">
        <v>9</v>
      </c>
      <c r="Q448" t="s">
        <v>10</v>
      </c>
      <c r="R448">
        <v>0</v>
      </c>
    </row>
    <row r="449" spans="1:18" hidden="1" x14ac:dyDescent="0.25">
      <c r="A449" s="1">
        <f>SUMIFS('Franchise Wastage '!H:H,'Franchise Wastage '!B:B,Sheet1!H449,'Franchise Wastage '!C:C,Sheet1!I449,'Franchise Wastage '!D:D,Sheet1!J449,'Franchise Wastage '!E:E,Sheet1!K449)</f>
        <v>9</v>
      </c>
      <c r="B449" s="1">
        <f>SUMIFS('Franchise Wastage '!F:F,'Franchise Wastage '!B:B,Sheet1!H449,'Franchise Wastage '!C:C,Sheet1!I449,'Franchise Wastage '!D:D,Sheet1!J449,'Franchise Wastage '!E:E,Sheet1!K449)</f>
        <v>0.9</v>
      </c>
      <c r="D449" s="23">
        <f t="shared" si="18"/>
        <v>0</v>
      </c>
      <c r="E449" s="23">
        <f t="shared" si="19"/>
        <v>0</v>
      </c>
      <c r="F449" s="23">
        <f t="shared" si="20"/>
        <v>0</v>
      </c>
      <c r="H449" t="s">
        <v>2157</v>
      </c>
      <c r="I449" s="1" t="s">
        <v>264</v>
      </c>
      <c r="J449" s="1" t="s">
        <v>261</v>
      </c>
      <c r="K449">
        <v>80</v>
      </c>
      <c r="L449" t="s">
        <v>9</v>
      </c>
      <c r="M449" t="s">
        <v>9</v>
      </c>
      <c r="N449">
        <v>0.9</v>
      </c>
      <c r="O449" t="s">
        <v>10</v>
      </c>
      <c r="P449">
        <v>9</v>
      </c>
      <c r="Q449" t="s">
        <v>10</v>
      </c>
      <c r="R449">
        <v>0</v>
      </c>
    </row>
    <row r="450" spans="1:18" hidden="1" x14ac:dyDescent="0.25">
      <c r="A450" s="1">
        <f>SUMIFS('Franchise Wastage '!H:H,'Franchise Wastage '!B:B,Sheet1!H450,'Franchise Wastage '!C:C,Sheet1!I450,'Franchise Wastage '!D:D,Sheet1!J450,'Franchise Wastage '!E:E,Sheet1!K450)</f>
        <v>9</v>
      </c>
      <c r="B450" s="1">
        <f>SUMIFS('Franchise Wastage '!F:F,'Franchise Wastage '!B:B,Sheet1!H450,'Franchise Wastage '!C:C,Sheet1!I450,'Franchise Wastage '!D:D,Sheet1!J450,'Franchise Wastage '!E:E,Sheet1!K450)</f>
        <v>0.9</v>
      </c>
      <c r="D450" s="23">
        <f t="shared" si="18"/>
        <v>0</v>
      </c>
      <c r="E450" s="23">
        <f t="shared" si="19"/>
        <v>0</v>
      </c>
      <c r="F450" s="23">
        <f t="shared" si="20"/>
        <v>0</v>
      </c>
      <c r="H450" t="s">
        <v>2157</v>
      </c>
      <c r="I450" s="1" t="s">
        <v>264</v>
      </c>
      <c r="J450" s="1" t="s">
        <v>312</v>
      </c>
      <c r="K450">
        <v>80</v>
      </c>
      <c r="L450" t="s">
        <v>9</v>
      </c>
      <c r="M450" t="s">
        <v>9</v>
      </c>
      <c r="N450">
        <v>0.9</v>
      </c>
      <c r="O450" t="s">
        <v>10</v>
      </c>
      <c r="P450">
        <v>9</v>
      </c>
      <c r="Q450" t="s">
        <v>10</v>
      </c>
      <c r="R450">
        <v>0</v>
      </c>
    </row>
    <row r="451" spans="1:18" hidden="1" x14ac:dyDescent="0.25">
      <c r="A451" s="1">
        <f>SUMIFS('Franchise Wastage '!H:H,'Franchise Wastage '!B:B,Sheet1!H451,'Franchise Wastage '!C:C,Sheet1!I451,'Franchise Wastage '!D:D,Sheet1!J451,'Franchise Wastage '!E:E,Sheet1!K451)</f>
        <v>9</v>
      </c>
      <c r="B451" s="1">
        <f>SUMIFS('Franchise Wastage '!F:F,'Franchise Wastage '!B:B,Sheet1!H451,'Franchise Wastage '!C:C,Sheet1!I451,'Franchise Wastage '!D:D,Sheet1!J451,'Franchise Wastage '!E:E,Sheet1!K451)</f>
        <v>0.9</v>
      </c>
      <c r="D451" s="23">
        <f t="shared" si="18"/>
        <v>0</v>
      </c>
      <c r="E451" s="23">
        <f t="shared" si="19"/>
        <v>0</v>
      </c>
      <c r="F451" s="23">
        <f t="shared" si="20"/>
        <v>0</v>
      </c>
      <c r="H451" t="s">
        <v>2157</v>
      </c>
      <c r="I451" s="1" t="s">
        <v>264</v>
      </c>
      <c r="J451" s="1" t="s">
        <v>251</v>
      </c>
      <c r="K451">
        <v>80</v>
      </c>
      <c r="L451" t="s">
        <v>9</v>
      </c>
      <c r="M451" t="s">
        <v>9</v>
      </c>
      <c r="N451">
        <v>0.9</v>
      </c>
      <c r="O451" t="s">
        <v>10</v>
      </c>
      <c r="P451">
        <v>9</v>
      </c>
      <c r="Q451" t="s">
        <v>10</v>
      </c>
      <c r="R451">
        <v>0</v>
      </c>
    </row>
    <row r="452" spans="1:18" hidden="1" x14ac:dyDescent="0.25">
      <c r="A452" s="1">
        <f>SUMIFS('Franchise Wastage '!H:H,'Franchise Wastage '!B:B,Sheet1!H452,'Franchise Wastage '!C:C,Sheet1!I452,'Franchise Wastage '!D:D,Sheet1!J452,'Franchise Wastage '!E:E,Sheet1!K452)</f>
        <v>9</v>
      </c>
      <c r="B452" s="1">
        <f>SUMIFS('Franchise Wastage '!F:F,'Franchise Wastage '!B:B,Sheet1!H452,'Franchise Wastage '!C:C,Sheet1!I452,'Franchise Wastage '!D:D,Sheet1!J452,'Franchise Wastage '!E:E,Sheet1!K452)</f>
        <v>0.9</v>
      </c>
      <c r="D452" s="23">
        <f t="shared" si="18"/>
        <v>0</v>
      </c>
      <c r="E452" s="23">
        <f t="shared" si="19"/>
        <v>0</v>
      </c>
      <c r="F452" s="23">
        <f t="shared" si="20"/>
        <v>0</v>
      </c>
      <c r="H452" t="s">
        <v>2157</v>
      </c>
      <c r="I452" s="1" t="s">
        <v>264</v>
      </c>
      <c r="J452" s="1" t="s">
        <v>313</v>
      </c>
      <c r="K452">
        <v>80</v>
      </c>
      <c r="L452" t="s">
        <v>9</v>
      </c>
      <c r="M452" t="s">
        <v>9</v>
      </c>
      <c r="N452">
        <v>0.9</v>
      </c>
      <c r="O452" t="s">
        <v>10</v>
      </c>
      <c r="P452">
        <v>9</v>
      </c>
      <c r="Q452" t="s">
        <v>10</v>
      </c>
      <c r="R452">
        <v>0</v>
      </c>
    </row>
    <row r="453" spans="1:18" hidden="1" x14ac:dyDescent="0.25">
      <c r="A453" s="1">
        <f>SUMIFS('Franchise Wastage '!H:H,'Franchise Wastage '!B:B,Sheet1!H453,'Franchise Wastage '!C:C,Sheet1!I453,'Franchise Wastage '!D:D,Sheet1!J453,'Franchise Wastage '!E:E,Sheet1!K453)</f>
        <v>9</v>
      </c>
      <c r="B453" s="1">
        <f>SUMIFS('Franchise Wastage '!F:F,'Franchise Wastage '!B:B,Sheet1!H453,'Franchise Wastage '!C:C,Sheet1!I453,'Franchise Wastage '!D:D,Sheet1!J453,'Franchise Wastage '!E:E,Sheet1!K453)</f>
        <v>0.9</v>
      </c>
      <c r="D453" s="23">
        <f t="shared" si="18"/>
        <v>0</v>
      </c>
      <c r="E453" s="23">
        <f t="shared" si="19"/>
        <v>0</v>
      </c>
      <c r="F453" s="23">
        <f t="shared" si="20"/>
        <v>0</v>
      </c>
      <c r="H453" t="s">
        <v>2157</v>
      </c>
      <c r="I453" s="1" t="s">
        <v>264</v>
      </c>
      <c r="J453" s="1" t="s">
        <v>314</v>
      </c>
      <c r="K453">
        <v>80</v>
      </c>
      <c r="L453" t="s">
        <v>9</v>
      </c>
      <c r="M453" t="s">
        <v>9</v>
      </c>
      <c r="N453">
        <v>0.9</v>
      </c>
      <c r="O453" t="s">
        <v>10</v>
      </c>
      <c r="P453">
        <v>9</v>
      </c>
      <c r="Q453" t="s">
        <v>10</v>
      </c>
      <c r="R453">
        <v>0</v>
      </c>
    </row>
    <row r="454" spans="1:18" hidden="1" x14ac:dyDescent="0.25">
      <c r="A454" s="1">
        <f>SUMIFS('Franchise Wastage '!H:H,'Franchise Wastage '!B:B,Sheet1!H454,'Franchise Wastage '!C:C,Sheet1!I454,'Franchise Wastage '!D:D,Sheet1!J454,'Franchise Wastage '!E:E,Sheet1!K454)</f>
        <v>10</v>
      </c>
      <c r="B454" s="1">
        <f>SUMIFS('Franchise Wastage '!F:F,'Franchise Wastage '!B:B,Sheet1!H454,'Franchise Wastage '!C:C,Sheet1!I454,'Franchise Wastage '!D:D,Sheet1!J454,'Franchise Wastage '!E:E,Sheet1!K454)</f>
        <v>2</v>
      </c>
      <c r="D454" s="23">
        <f t="shared" si="18"/>
        <v>0</v>
      </c>
      <c r="E454" s="23">
        <f t="shared" si="19"/>
        <v>0</v>
      </c>
      <c r="F454" s="23">
        <f t="shared" si="20"/>
        <v>0</v>
      </c>
      <c r="H454" s="23" t="s">
        <v>2157</v>
      </c>
      <c r="I454" s="1" t="s">
        <v>264</v>
      </c>
      <c r="J454" s="1" t="s">
        <v>315</v>
      </c>
      <c r="K454">
        <v>70</v>
      </c>
      <c r="L454" t="s">
        <v>9</v>
      </c>
      <c r="M454" t="s">
        <v>9</v>
      </c>
      <c r="N454">
        <v>2</v>
      </c>
      <c r="O454" t="s">
        <v>10</v>
      </c>
      <c r="P454">
        <v>10</v>
      </c>
      <c r="Q454" t="s">
        <v>10</v>
      </c>
      <c r="R454">
        <v>0</v>
      </c>
    </row>
    <row r="455" spans="1:18" hidden="1" x14ac:dyDescent="0.25">
      <c r="A455" s="1">
        <f>SUMIFS('Franchise Wastage '!H:H,'Franchise Wastage '!B:B,Sheet1!H455,'Franchise Wastage '!C:C,Sheet1!I455,'Franchise Wastage '!D:D,Sheet1!J455,'Franchise Wastage '!E:E,Sheet1!K455)</f>
        <v>10</v>
      </c>
      <c r="B455" s="1">
        <f>SUMIFS('Franchise Wastage '!F:F,'Franchise Wastage '!B:B,Sheet1!H455,'Franchise Wastage '!C:C,Sheet1!I455,'Franchise Wastage '!D:D,Sheet1!J455,'Franchise Wastage '!E:E,Sheet1!K455)</f>
        <v>2</v>
      </c>
      <c r="D455" s="23">
        <f t="shared" si="18"/>
        <v>0</v>
      </c>
      <c r="E455" s="23">
        <f t="shared" si="19"/>
        <v>0</v>
      </c>
      <c r="F455" s="23">
        <f t="shared" si="20"/>
        <v>0</v>
      </c>
      <c r="H455" s="23" t="s">
        <v>2157</v>
      </c>
      <c r="I455" s="1" t="s">
        <v>264</v>
      </c>
      <c r="J455" s="1" t="s">
        <v>315</v>
      </c>
      <c r="K455">
        <v>80</v>
      </c>
      <c r="L455" t="s">
        <v>9</v>
      </c>
      <c r="M455" t="s">
        <v>9</v>
      </c>
      <c r="N455">
        <v>2</v>
      </c>
      <c r="O455" t="s">
        <v>10</v>
      </c>
      <c r="P455">
        <v>10</v>
      </c>
      <c r="Q455" t="s">
        <v>10</v>
      </c>
      <c r="R455">
        <v>0</v>
      </c>
    </row>
    <row r="456" spans="1:18" hidden="1" x14ac:dyDescent="0.25">
      <c r="A456" s="1">
        <f>SUMIFS('Franchise Wastage '!H:H,'Franchise Wastage '!B:B,Sheet1!H456,'Franchise Wastage '!C:C,Sheet1!I456,'Franchise Wastage '!D:D,Sheet1!J456,'Franchise Wastage '!E:E,Sheet1!K456)</f>
        <v>9</v>
      </c>
      <c r="B456" s="1">
        <f>SUMIFS('Franchise Wastage '!F:F,'Franchise Wastage '!B:B,Sheet1!H456,'Franchise Wastage '!C:C,Sheet1!I456,'Franchise Wastage '!D:D,Sheet1!J456,'Franchise Wastage '!E:E,Sheet1!K456)</f>
        <v>0.9</v>
      </c>
      <c r="D456" s="23">
        <f t="shared" ref="D456:D519" si="21">P456-A456</f>
        <v>0</v>
      </c>
      <c r="E456" s="23">
        <f t="shared" ref="E456:E519" si="22">N456-B456</f>
        <v>0</v>
      </c>
      <c r="F456" s="23">
        <f t="shared" ref="F456:F519" si="23">D456+E456</f>
        <v>0</v>
      </c>
      <c r="H456" t="s">
        <v>2157</v>
      </c>
      <c r="I456" s="1" t="s">
        <v>264</v>
      </c>
      <c r="J456" s="1" t="s">
        <v>88</v>
      </c>
      <c r="K456">
        <v>80</v>
      </c>
      <c r="L456" t="s">
        <v>9</v>
      </c>
      <c r="M456" t="s">
        <v>9</v>
      </c>
      <c r="N456">
        <v>0.9</v>
      </c>
      <c r="O456" t="s">
        <v>10</v>
      </c>
      <c r="P456">
        <v>9</v>
      </c>
      <c r="Q456" t="s">
        <v>10</v>
      </c>
      <c r="R456">
        <v>0</v>
      </c>
    </row>
    <row r="457" spans="1:18" hidden="1" x14ac:dyDescent="0.25">
      <c r="A457" s="1">
        <f>SUMIFS('Franchise Wastage '!H:H,'Franchise Wastage '!B:B,Sheet1!H457,'Franchise Wastage '!C:C,Sheet1!I457,'Franchise Wastage '!D:D,Sheet1!J457,'Franchise Wastage '!E:E,Sheet1!K457)</f>
        <v>9</v>
      </c>
      <c r="B457" s="1">
        <f>SUMIFS('Franchise Wastage '!F:F,'Franchise Wastage '!B:B,Sheet1!H457,'Franchise Wastage '!C:C,Sheet1!I457,'Franchise Wastage '!D:D,Sheet1!J457,'Franchise Wastage '!E:E,Sheet1!K457)</f>
        <v>0.9</v>
      </c>
      <c r="D457" s="23">
        <f t="shared" si="21"/>
        <v>0</v>
      </c>
      <c r="E457" s="23">
        <f t="shared" si="22"/>
        <v>0</v>
      </c>
      <c r="F457" s="23">
        <f t="shared" si="23"/>
        <v>0</v>
      </c>
      <c r="H457" t="s">
        <v>2157</v>
      </c>
      <c r="I457" s="1" t="s">
        <v>264</v>
      </c>
      <c r="J457" s="1" t="s">
        <v>316</v>
      </c>
      <c r="K457">
        <v>80</v>
      </c>
      <c r="L457" t="s">
        <v>9</v>
      </c>
      <c r="M457" t="s">
        <v>9</v>
      </c>
      <c r="N457">
        <v>0.9</v>
      </c>
      <c r="O457" t="s">
        <v>10</v>
      </c>
      <c r="P457">
        <v>9</v>
      </c>
      <c r="Q457" t="s">
        <v>10</v>
      </c>
      <c r="R457">
        <v>0</v>
      </c>
    </row>
    <row r="458" spans="1:18" hidden="1" x14ac:dyDescent="0.25">
      <c r="A458" s="1">
        <f>SUMIFS('Franchise Wastage '!H:H,'Franchise Wastage '!B:B,Sheet1!H458,'Franchise Wastage '!C:C,Sheet1!I458,'Franchise Wastage '!D:D,Sheet1!J458,'Franchise Wastage '!E:E,Sheet1!K458)</f>
        <v>10</v>
      </c>
      <c r="B458" s="1">
        <f>SUMIFS('Franchise Wastage '!F:F,'Franchise Wastage '!B:B,Sheet1!H458,'Franchise Wastage '!C:C,Sheet1!I458,'Franchise Wastage '!D:D,Sheet1!J458,'Franchise Wastage '!E:E,Sheet1!K458)</f>
        <v>2</v>
      </c>
      <c r="D458" s="23">
        <f t="shared" si="21"/>
        <v>0</v>
      </c>
      <c r="E458" s="23">
        <f t="shared" si="22"/>
        <v>0</v>
      </c>
      <c r="F458" s="23">
        <f t="shared" si="23"/>
        <v>0</v>
      </c>
      <c r="H458" t="s">
        <v>2157</v>
      </c>
      <c r="I458" s="1" t="s">
        <v>264</v>
      </c>
      <c r="J458" s="1" t="s">
        <v>317</v>
      </c>
      <c r="K458">
        <v>80</v>
      </c>
      <c r="L458" t="s">
        <v>9</v>
      </c>
      <c r="M458" t="s">
        <v>9</v>
      </c>
      <c r="N458">
        <v>2</v>
      </c>
      <c r="O458" t="s">
        <v>10</v>
      </c>
      <c r="P458">
        <v>10</v>
      </c>
      <c r="Q458" t="s">
        <v>10</v>
      </c>
      <c r="R458">
        <v>0</v>
      </c>
    </row>
    <row r="459" spans="1:18" hidden="1" x14ac:dyDescent="0.25">
      <c r="A459" s="1">
        <f>SUMIFS('Franchise Wastage '!H:H,'Franchise Wastage '!B:B,Sheet1!H459,'Franchise Wastage '!C:C,Sheet1!I459,'Franchise Wastage '!D:D,Sheet1!J459,'Franchise Wastage '!E:E,Sheet1!K459)</f>
        <v>10</v>
      </c>
      <c r="B459" s="1">
        <f>SUMIFS('Franchise Wastage '!F:F,'Franchise Wastage '!B:B,Sheet1!H459,'Franchise Wastage '!C:C,Sheet1!I459,'Franchise Wastage '!D:D,Sheet1!J459,'Franchise Wastage '!E:E,Sheet1!K459)</f>
        <v>2</v>
      </c>
      <c r="D459" s="23">
        <f t="shared" si="21"/>
        <v>0</v>
      </c>
      <c r="E459" s="23">
        <f t="shared" si="22"/>
        <v>0</v>
      </c>
      <c r="F459" s="23">
        <f t="shared" si="23"/>
        <v>0</v>
      </c>
      <c r="H459" t="s">
        <v>2157</v>
      </c>
      <c r="I459" s="1" t="s">
        <v>264</v>
      </c>
      <c r="J459" s="1" t="s">
        <v>318</v>
      </c>
      <c r="K459">
        <v>80</v>
      </c>
      <c r="L459" t="s">
        <v>9</v>
      </c>
      <c r="M459" t="s">
        <v>9</v>
      </c>
      <c r="N459">
        <v>2</v>
      </c>
      <c r="O459" t="s">
        <v>10</v>
      </c>
      <c r="P459">
        <v>10</v>
      </c>
      <c r="Q459" t="s">
        <v>10</v>
      </c>
      <c r="R459">
        <v>0</v>
      </c>
    </row>
    <row r="460" spans="1:18" hidden="1" x14ac:dyDescent="0.25">
      <c r="A460" s="1">
        <f>SUMIFS('Franchise Wastage '!H:H,'Franchise Wastage '!B:B,Sheet1!H460,'Franchise Wastage '!C:C,Sheet1!I460,'Franchise Wastage '!D:D,Sheet1!J460,'Franchise Wastage '!E:E,Sheet1!K460)</f>
        <v>10</v>
      </c>
      <c r="B460" s="1">
        <f>SUMIFS('Franchise Wastage '!F:F,'Franchise Wastage '!B:B,Sheet1!H460,'Franchise Wastage '!C:C,Sheet1!I460,'Franchise Wastage '!D:D,Sheet1!J460,'Franchise Wastage '!E:E,Sheet1!K460)</f>
        <v>2</v>
      </c>
      <c r="D460" s="23">
        <f t="shared" si="21"/>
        <v>0</v>
      </c>
      <c r="E460" s="23">
        <f t="shared" si="22"/>
        <v>0</v>
      </c>
      <c r="F460" s="23">
        <f t="shared" si="23"/>
        <v>0</v>
      </c>
      <c r="H460" t="s">
        <v>2157</v>
      </c>
      <c r="I460" s="1" t="s">
        <v>264</v>
      </c>
      <c r="J460" s="1" t="s">
        <v>319</v>
      </c>
      <c r="K460">
        <v>80</v>
      </c>
      <c r="L460" t="s">
        <v>9</v>
      </c>
      <c r="M460" t="s">
        <v>9</v>
      </c>
      <c r="N460">
        <v>2</v>
      </c>
      <c r="O460" t="s">
        <v>10</v>
      </c>
      <c r="P460">
        <v>10</v>
      </c>
      <c r="Q460" t="s">
        <v>10</v>
      </c>
      <c r="R460">
        <v>0</v>
      </c>
    </row>
    <row r="461" spans="1:18" hidden="1" x14ac:dyDescent="0.25">
      <c r="A461" s="1">
        <f>SUMIFS('Franchise Wastage '!H:H,'Franchise Wastage '!B:B,Sheet1!H461,'Franchise Wastage '!C:C,Sheet1!I461,'Franchise Wastage '!D:D,Sheet1!J461,'Franchise Wastage '!E:E,Sheet1!K461)</f>
        <v>10</v>
      </c>
      <c r="B461" s="1">
        <f>SUMIFS('Franchise Wastage '!F:F,'Franchise Wastage '!B:B,Sheet1!H461,'Franchise Wastage '!C:C,Sheet1!I461,'Franchise Wastage '!D:D,Sheet1!J461,'Franchise Wastage '!E:E,Sheet1!K461)</f>
        <v>2</v>
      </c>
      <c r="D461" s="23">
        <f t="shared" si="21"/>
        <v>0</v>
      </c>
      <c r="E461" s="23">
        <f t="shared" si="22"/>
        <v>0</v>
      </c>
      <c r="F461" s="23">
        <f t="shared" si="23"/>
        <v>0</v>
      </c>
      <c r="H461" t="s">
        <v>2157</v>
      </c>
      <c r="I461" s="1" t="s">
        <v>264</v>
      </c>
      <c r="J461" s="1" t="s">
        <v>320</v>
      </c>
      <c r="K461">
        <v>80</v>
      </c>
      <c r="L461" t="s">
        <v>9</v>
      </c>
      <c r="M461" t="s">
        <v>9</v>
      </c>
      <c r="N461">
        <v>2</v>
      </c>
      <c r="O461" t="s">
        <v>10</v>
      </c>
      <c r="P461">
        <v>10</v>
      </c>
      <c r="Q461" t="s">
        <v>10</v>
      </c>
      <c r="R461">
        <v>0</v>
      </c>
    </row>
    <row r="462" spans="1:18" hidden="1" x14ac:dyDescent="0.25">
      <c r="A462" s="1">
        <f>SUMIFS('Franchise Wastage '!H:H,'Franchise Wastage '!B:B,Sheet1!H462,'Franchise Wastage '!C:C,Sheet1!I462,'Franchise Wastage '!D:D,Sheet1!J462,'Franchise Wastage '!E:E,Sheet1!K462)</f>
        <v>10</v>
      </c>
      <c r="B462" s="1">
        <f>SUMIFS('Franchise Wastage '!F:F,'Franchise Wastage '!B:B,Sheet1!H462,'Franchise Wastage '!C:C,Sheet1!I462,'Franchise Wastage '!D:D,Sheet1!J462,'Franchise Wastage '!E:E,Sheet1!K462)</f>
        <v>2</v>
      </c>
      <c r="D462" s="23">
        <f t="shared" si="21"/>
        <v>0</v>
      </c>
      <c r="E462" s="23">
        <f t="shared" si="22"/>
        <v>0</v>
      </c>
      <c r="F462" s="23">
        <f t="shared" si="23"/>
        <v>0</v>
      </c>
      <c r="H462" t="s">
        <v>2157</v>
      </c>
      <c r="I462" s="1" t="s">
        <v>264</v>
      </c>
      <c r="J462" s="1" t="s">
        <v>321</v>
      </c>
      <c r="K462">
        <v>80</v>
      </c>
      <c r="L462" t="s">
        <v>9</v>
      </c>
      <c r="M462" t="s">
        <v>9</v>
      </c>
      <c r="N462">
        <v>2</v>
      </c>
      <c r="O462" t="s">
        <v>10</v>
      </c>
      <c r="P462">
        <v>10</v>
      </c>
      <c r="Q462" t="s">
        <v>10</v>
      </c>
      <c r="R462">
        <v>0</v>
      </c>
    </row>
    <row r="463" spans="1:18" hidden="1" x14ac:dyDescent="0.25">
      <c r="A463" s="1">
        <f>SUMIFS('Franchise Wastage '!H:H,'Franchise Wastage '!B:B,Sheet1!H463,'Franchise Wastage '!C:C,Sheet1!I463,'Franchise Wastage '!D:D,Sheet1!J463,'Franchise Wastage '!E:E,Sheet1!K463)</f>
        <v>10</v>
      </c>
      <c r="B463" s="1">
        <f>SUMIFS('Franchise Wastage '!F:F,'Franchise Wastage '!B:B,Sheet1!H463,'Franchise Wastage '!C:C,Sheet1!I463,'Franchise Wastage '!D:D,Sheet1!J463,'Franchise Wastage '!E:E,Sheet1!K463)</f>
        <v>2</v>
      </c>
      <c r="D463" s="23">
        <f t="shared" si="21"/>
        <v>0</v>
      </c>
      <c r="E463" s="23">
        <f t="shared" si="22"/>
        <v>0</v>
      </c>
      <c r="F463" s="23">
        <f t="shared" si="23"/>
        <v>0</v>
      </c>
      <c r="H463" t="s">
        <v>2157</v>
      </c>
      <c r="I463" s="1" t="s">
        <v>264</v>
      </c>
      <c r="J463" s="1" t="s">
        <v>322</v>
      </c>
      <c r="K463">
        <v>80</v>
      </c>
      <c r="L463" t="s">
        <v>9</v>
      </c>
      <c r="M463" t="s">
        <v>9</v>
      </c>
      <c r="N463">
        <v>2</v>
      </c>
      <c r="O463" t="s">
        <v>10</v>
      </c>
      <c r="P463">
        <v>10</v>
      </c>
      <c r="Q463" t="s">
        <v>10</v>
      </c>
      <c r="R463">
        <v>0</v>
      </c>
    </row>
    <row r="464" spans="1:18" hidden="1" x14ac:dyDescent="0.25">
      <c r="A464" s="1">
        <f>SUMIFS('Franchise Wastage '!H:H,'Franchise Wastage '!B:B,Sheet1!H464,'Franchise Wastage '!C:C,Sheet1!I464,'Franchise Wastage '!D:D,Sheet1!J464,'Franchise Wastage '!E:E,Sheet1!K464)</f>
        <v>9</v>
      </c>
      <c r="B464" s="1">
        <f>SUMIFS('Franchise Wastage '!F:F,'Franchise Wastage '!B:B,Sheet1!H464,'Franchise Wastage '!C:C,Sheet1!I464,'Franchise Wastage '!D:D,Sheet1!J464,'Franchise Wastage '!E:E,Sheet1!K464)</f>
        <v>0.9</v>
      </c>
      <c r="D464" s="23">
        <f t="shared" si="21"/>
        <v>0</v>
      </c>
      <c r="E464" s="23">
        <f t="shared" si="22"/>
        <v>0</v>
      </c>
      <c r="F464" s="23">
        <f t="shared" si="23"/>
        <v>0</v>
      </c>
      <c r="H464" t="s">
        <v>2157</v>
      </c>
      <c r="I464" s="1" t="s">
        <v>264</v>
      </c>
      <c r="J464" s="1" t="s">
        <v>323</v>
      </c>
      <c r="K464">
        <v>80</v>
      </c>
      <c r="L464" t="s">
        <v>9</v>
      </c>
      <c r="M464" t="s">
        <v>9</v>
      </c>
      <c r="N464">
        <v>0.9</v>
      </c>
      <c r="O464" t="s">
        <v>10</v>
      </c>
      <c r="P464">
        <v>9</v>
      </c>
      <c r="Q464" t="s">
        <v>10</v>
      </c>
      <c r="R464">
        <v>0</v>
      </c>
    </row>
    <row r="465" spans="1:18" hidden="1" x14ac:dyDescent="0.25">
      <c r="A465" s="1">
        <f>SUMIFS('Franchise Wastage '!H:H,'Franchise Wastage '!B:B,Sheet1!H465,'Franchise Wastage '!C:C,Sheet1!I465,'Franchise Wastage '!D:D,Sheet1!J465,'Franchise Wastage '!E:E,Sheet1!K465)</f>
        <v>10</v>
      </c>
      <c r="B465" s="1">
        <f>SUMIFS('Franchise Wastage '!F:F,'Franchise Wastage '!B:B,Sheet1!H465,'Franchise Wastage '!C:C,Sheet1!I465,'Franchise Wastage '!D:D,Sheet1!J465,'Franchise Wastage '!E:E,Sheet1!K465)</f>
        <v>2</v>
      </c>
      <c r="D465" s="23">
        <f t="shared" si="21"/>
        <v>0</v>
      </c>
      <c r="E465" s="23">
        <f t="shared" si="22"/>
        <v>0</v>
      </c>
      <c r="F465" s="23">
        <f t="shared" si="23"/>
        <v>0</v>
      </c>
      <c r="H465" t="s">
        <v>2157</v>
      </c>
      <c r="I465" s="1" t="s">
        <v>264</v>
      </c>
      <c r="J465" s="1" t="s">
        <v>324</v>
      </c>
      <c r="K465">
        <v>80</v>
      </c>
      <c r="L465" t="s">
        <v>9</v>
      </c>
      <c r="M465" t="s">
        <v>9</v>
      </c>
      <c r="N465">
        <v>2</v>
      </c>
      <c r="O465" t="s">
        <v>10</v>
      </c>
      <c r="P465">
        <v>10</v>
      </c>
      <c r="Q465" t="s">
        <v>10</v>
      </c>
      <c r="R465">
        <v>0</v>
      </c>
    </row>
    <row r="466" spans="1:18" hidden="1" x14ac:dyDescent="0.25">
      <c r="A466" s="1">
        <f>SUMIFS('Franchise Wastage '!H:H,'Franchise Wastage '!B:B,Sheet1!H466,'Franchise Wastage '!C:C,Sheet1!I466,'Franchise Wastage '!D:D,Sheet1!J466,'Franchise Wastage '!E:E,Sheet1!K466)</f>
        <v>10</v>
      </c>
      <c r="B466" s="1">
        <f>SUMIFS('Franchise Wastage '!F:F,'Franchise Wastage '!B:B,Sheet1!H466,'Franchise Wastage '!C:C,Sheet1!I466,'Franchise Wastage '!D:D,Sheet1!J466,'Franchise Wastage '!E:E,Sheet1!K466)</f>
        <v>2</v>
      </c>
      <c r="D466" s="23">
        <f t="shared" si="21"/>
        <v>0</v>
      </c>
      <c r="E466" s="23">
        <f t="shared" si="22"/>
        <v>0</v>
      </c>
      <c r="F466" s="23">
        <f t="shared" si="23"/>
        <v>0</v>
      </c>
      <c r="H466" t="s">
        <v>2157</v>
      </c>
      <c r="I466" s="1" t="s">
        <v>264</v>
      </c>
      <c r="J466" s="1" t="s">
        <v>325</v>
      </c>
      <c r="K466">
        <v>80</v>
      </c>
      <c r="L466" t="s">
        <v>9</v>
      </c>
      <c r="M466" t="s">
        <v>9</v>
      </c>
      <c r="N466">
        <v>2</v>
      </c>
      <c r="O466" t="s">
        <v>10</v>
      </c>
      <c r="P466">
        <v>10</v>
      </c>
      <c r="Q466" t="s">
        <v>10</v>
      </c>
      <c r="R466">
        <v>0</v>
      </c>
    </row>
    <row r="467" spans="1:18" hidden="1" x14ac:dyDescent="0.25">
      <c r="A467" s="1">
        <f>SUMIFS('Franchise Wastage '!H:H,'Franchise Wastage '!B:B,Sheet1!H467,'Franchise Wastage '!C:C,Sheet1!I467,'Franchise Wastage '!D:D,Sheet1!J467,'Franchise Wastage '!E:E,Sheet1!K467)</f>
        <v>9</v>
      </c>
      <c r="B467" s="1">
        <f>SUMIFS('Franchise Wastage '!F:F,'Franchise Wastage '!B:B,Sheet1!H467,'Franchise Wastage '!C:C,Sheet1!I467,'Franchise Wastage '!D:D,Sheet1!J467,'Franchise Wastage '!E:E,Sheet1!K467)</f>
        <v>0.93</v>
      </c>
      <c r="D467" s="23">
        <f t="shared" si="21"/>
        <v>0</v>
      </c>
      <c r="E467" s="23">
        <f t="shared" si="22"/>
        <v>0</v>
      </c>
      <c r="F467" s="23">
        <f t="shared" si="23"/>
        <v>0</v>
      </c>
      <c r="H467" t="s">
        <v>2157</v>
      </c>
      <c r="I467" s="1" t="s">
        <v>164</v>
      </c>
      <c r="J467" s="1" t="s">
        <v>165</v>
      </c>
      <c r="K467">
        <v>75</v>
      </c>
      <c r="L467" t="s">
        <v>9</v>
      </c>
      <c r="M467" t="s">
        <v>12</v>
      </c>
      <c r="N467">
        <v>0.93</v>
      </c>
      <c r="O467" t="s">
        <v>10</v>
      </c>
      <c r="P467">
        <v>9</v>
      </c>
      <c r="Q467" t="s">
        <v>10</v>
      </c>
      <c r="R467">
        <v>0</v>
      </c>
    </row>
    <row r="468" spans="1:18" hidden="1" x14ac:dyDescent="0.25">
      <c r="A468" s="1">
        <f>SUMIFS('Franchise Wastage '!H:H,'Franchise Wastage '!B:B,Sheet1!H468,'Franchise Wastage '!C:C,Sheet1!I468,'Franchise Wastage '!D:D,Sheet1!J468,'Franchise Wastage '!E:E,Sheet1!K468)</f>
        <v>13</v>
      </c>
      <c r="B468" s="1">
        <f>SUMIFS('Franchise Wastage '!F:F,'Franchise Wastage '!B:B,Sheet1!H468,'Franchise Wastage '!C:C,Sheet1!I468,'Franchise Wastage '!D:D,Sheet1!J468,'Franchise Wastage '!E:E,Sheet1!K468)</f>
        <v>0.6</v>
      </c>
      <c r="D468" s="23">
        <f t="shared" si="21"/>
        <v>0</v>
      </c>
      <c r="E468" s="23">
        <f t="shared" si="22"/>
        <v>0</v>
      </c>
      <c r="F468" s="23">
        <f t="shared" si="23"/>
        <v>0</v>
      </c>
      <c r="H468" s="23" t="s">
        <v>2157</v>
      </c>
      <c r="I468" s="1" t="s">
        <v>164</v>
      </c>
      <c r="J468" s="1" t="s">
        <v>326</v>
      </c>
      <c r="K468">
        <v>65</v>
      </c>
      <c r="L468" t="s">
        <v>9</v>
      </c>
      <c r="M468" t="s">
        <v>12</v>
      </c>
      <c r="N468">
        <v>0.6</v>
      </c>
      <c r="O468" t="s">
        <v>10</v>
      </c>
      <c r="P468">
        <v>13</v>
      </c>
      <c r="Q468" t="s">
        <v>10</v>
      </c>
      <c r="R468">
        <v>0</v>
      </c>
    </row>
    <row r="469" spans="1:18" x14ac:dyDescent="0.25">
      <c r="A469" s="1">
        <f>SUMIFS('Franchise Wastage '!H:H,'Franchise Wastage '!B:B,Sheet1!H469,'Franchise Wastage '!C:C,Sheet1!I469,'Franchise Wastage '!D:D,Sheet1!J469,'Franchise Wastage '!E:E,Sheet1!K469)</f>
        <v>11</v>
      </c>
      <c r="B469" s="1">
        <f>SUMIFS('Franchise Wastage '!F:F,'Franchise Wastage '!B:B,Sheet1!H469,'Franchise Wastage '!C:C,Sheet1!I469,'Franchise Wastage '!D:D,Sheet1!J469,'Franchise Wastage '!E:E,Sheet1!K469)</f>
        <v>0.6</v>
      </c>
      <c r="D469" s="23">
        <f t="shared" si="21"/>
        <v>0</v>
      </c>
      <c r="E469" s="23">
        <f t="shared" si="22"/>
        <v>0</v>
      </c>
      <c r="F469" s="23">
        <f t="shared" si="23"/>
        <v>0</v>
      </c>
      <c r="H469" s="26" t="s">
        <v>2157</v>
      </c>
      <c r="I469" s="1" t="s">
        <v>164</v>
      </c>
      <c r="J469" s="1" t="s">
        <v>326</v>
      </c>
      <c r="K469">
        <v>75</v>
      </c>
      <c r="L469" t="s">
        <v>9</v>
      </c>
      <c r="M469" t="s">
        <v>12</v>
      </c>
      <c r="N469">
        <v>0.6</v>
      </c>
      <c r="O469" t="s">
        <v>10</v>
      </c>
      <c r="P469">
        <v>11</v>
      </c>
      <c r="Q469" t="s">
        <v>10</v>
      </c>
      <c r="R469">
        <v>0</v>
      </c>
    </row>
    <row r="470" spans="1:18" hidden="1" x14ac:dyDescent="0.25">
      <c r="A470" s="1">
        <f>SUMIFS('Franchise Wastage '!H:H,'Franchise Wastage '!B:B,Sheet1!H470,'Franchise Wastage '!C:C,Sheet1!I470,'Franchise Wastage '!D:D,Sheet1!J470,'Franchise Wastage '!E:E,Sheet1!K470)</f>
        <v>10</v>
      </c>
      <c r="B470" s="1">
        <f>SUMIFS('Franchise Wastage '!F:F,'Franchise Wastage '!B:B,Sheet1!H470,'Franchise Wastage '!C:C,Sheet1!I470,'Franchise Wastage '!D:D,Sheet1!J470,'Franchise Wastage '!E:E,Sheet1!K470)</f>
        <v>0.7</v>
      </c>
      <c r="D470" s="23">
        <f t="shared" si="21"/>
        <v>0</v>
      </c>
      <c r="E470" s="23">
        <f t="shared" si="22"/>
        <v>0</v>
      </c>
      <c r="F470" s="23">
        <f t="shared" si="23"/>
        <v>0</v>
      </c>
      <c r="H470" s="23" t="s">
        <v>2157</v>
      </c>
      <c r="I470" s="1" t="s">
        <v>164</v>
      </c>
      <c r="J470" s="1" t="s">
        <v>326</v>
      </c>
      <c r="K470">
        <v>80</v>
      </c>
      <c r="L470" t="s">
        <v>9</v>
      </c>
      <c r="M470" t="s">
        <v>12</v>
      </c>
      <c r="N470">
        <v>0.7</v>
      </c>
      <c r="O470" t="s">
        <v>10</v>
      </c>
      <c r="P470">
        <v>10</v>
      </c>
      <c r="Q470" t="s">
        <v>10</v>
      </c>
      <c r="R470">
        <v>0</v>
      </c>
    </row>
    <row r="471" spans="1:18" x14ac:dyDescent="0.25">
      <c r="A471" s="1">
        <f>SUMIFS('Franchise Wastage '!H:H,'Franchise Wastage '!B:B,Sheet1!H471,'Franchise Wastage '!C:C,Sheet1!I471,'Franchise Wastage '!D:D,Sheet1!J471,'Franchise Wastage '!E:E,Sheet1!K471)</f>
        <v>11</v>
      </c>
      <c r="B471" s="1">
        <f>SUMIFS('Franchise Wastage '!F:F,'Franchise Wastage '!B:B,Sheet1!H471,'Franchise Wastage '!C:C,Sheet1!I471,'Franchise Wastage '!D:D,Sheet1!J471,'Franchise Wastage '!E:E,Sheet1!K471)</f>
        <v>0.6</v>
      </c>
      <c r="D471" s="23">
        <f t="shared" si="21"/>
        <v>0</v>
      </c>
      <c r="E471" s="23">
        <f t="shared" si="22"/>
        <v>0</v>
      </c>
      <c r="F471" s="23">
        <f t="shared" si="23"/>
        <v>0</v>
      </c>
      <c r="H471" s="24" t="s">
        <v>2157</v>
      </c>
      <c r="I471" s="1" t="s">
        <v>327</v>
      </c>
      <c r="J471" s="1" t="s">
        <v>328</v>
      </c>
      <c r="K471">
        <v>65</v>
      </c>
      <c r="L471" t="s">
        <v>9</v>
      </c>
      <c r="M471" t="s">
        <v>12</v>
      </c>
      <c r="N471">
        <v>0.6</v>
      </c>
      <c r="O471" t="s">
        <v>10</v>
      </c>
      <c r="P471">
        <v>11</v>
      </c>
      <c r="Q471" t="s">
        <v>10</v>
      </c>
      <c r="R471">
        <v>0</v>
      </c>
    </row>
    <row r="472" spans="1:18" hidden="1" x14ac:dyDescent="0.25">
      <c r="A472" s="1">
        <f>SUMIFS('Franchise Wastage '!H:H,'Franchise Wastage '!B:B,Sheet1!H472,'Franchise Wastage '!C:C,Sheet1!I472,'Franchise Wastage '!D:D,Sheet1!J472,'Franchise Wastage '!E:E,Sheet1!K472)</f>
        <v>12</v>
      </c>
      <c r="B472" s="1">
        <f>SUMIFS('Franchise Wastage '!F:F,'Franchise Wastage '!B:B,Sheet1!H472,'Franchise Wastage '!C:C,Sheet1!I472,'Franchise Wastage '!D:D,Sheet1!J472,'Franchise Wastage '!E:E,Sheet1!K472)</f>
        <v>0.6</v>
      </c>
      <c r="D472" s="23">
        <f t="shared" si="21"/>
        <v>0</v>
      </c>
      <c r="E472" s="23">
        <f t="shared" si="22"/>
        <v>0</v>
      </c>
      <c r="F472" s="23">
        <f t="shared" si="23"/>
        <v>0</v>
      </c>
      <c r="H472" t="s">
        <v>2157</v>
      </c>
      <c r="I472" s="1" t="s">
        <v>327</v>
      </c>
      <c r="J472" s="1" t="s">
        <v>328</v>
      </c>
      <c r="K472">
        <v>75</v>
      </c>
      <c r="L472" t="s">
        <v>9</v>
      </c>
      <c r="M472" t="s">
        <v>12</v>
      </c>
      <c r="N472">
        <v>0.6</v>
      </c>
      <c r="O472" t="s">
        <v>10</v>
      </c>
      <c r="P472">
        <v>12</v>
      </c>
      <c r="Q472" t="s">
        <v>10</v>
      </c>
      <c r="R472">
        <v>0</v>
      </c>
    </row>
    <row r="473" spans="1:18" x14ac:dyDescent="0.25">
      <c r="A473" s="1">
        <f>SUMIFS('Franchise Wastage '!H:H,'Franchise Wastage '!B:B,Sheet1!H473,'Franchise Wastage '!C:C,Sheet1!I473,'Franchise Wastage '!D:D,Sheet1!J473,'Franchise Wastage '!E:E,Sheet1!K473)</f>
        <v>12</v>
      </c>
      <c r="B473" s="1">
        <f>SUMIFS('Franchise Wastage '!F:F,'Franchise Wastage '!B:B,Sheet1!H473,'Franchise Wastage '!C:C,Sheet1!I473,'Franchise Wastage '!D:D,Sheet1!J473,'Franchise Wastage '!E:E,Sheet1!K473)</f>
        <v>0.6</v>
      </c>
      <c r="D473" s="23">
        <f t="shared" si="21"/>
        <v>0</v>
      </c>
      <c r="E473" s="23">
        <f t="shared" si="22"/>
        <v>0</v>
      </c>
      <c r="F473" s="23">
        <f t="shared" si="23"/>
        <v>0</v>
      </c>
      <c r="H473" s="24" t="s">
        <v>2157</v>
      </c>
      <c r="I473" s="1" t="s">
        <v>327</v>
      </c>
      <c r="J473" s="1" t="s">
        <v>328</v>
      </c>
      <c r="K473">
        <v>70</v>
      </c>
      <c r="L473" t="s">
        <v>9</v>
      </c>
      <c r="M473" t="s">
        <v>12</v>
      </c>
      <c r="N473">
        <v>0.6</v>
      </c>
      <c r="O473" t="s">
        <v>10</v>
      </c>
      <c r="P473">
        <v>12</v>
      </c>
      <c r="Q473" t="s">
        <v>10</v>
      </c>
      <c r="R473">
        <v>0</v>
      </c>
    </row>
    <row r="474" spans="1:18" hidden="1" x14ac:dyDescent="0.25">
      <c r="A474" s="1">
        <f>SUMIFS('Franchise Wastage '!H:H,'Franchise Wastage '!B:B,Sheet1!H474,'Franchise Wastage '!C:C,Sheet1!I474,'Franchise Wastage '!D:D,Sheet1!J474,'Franchise Wastage '!E:E,Sheet1!K474)</f>
        <v>12</v>
      </c>
      <c r="B474" s="1">
        <f>SUMIFS('Franchise Wastage '!F:F,'Franchise Wastage '!B:B,Sheet1!H474,'Franchise Wastage '!C:C,Sheet1!I474,'Franchise Wastage '!D:D,Sheet1!J474,'Franchise Wastage '!E:E,Sheet1!K474)</f>
        <v>0.6</v>
      </c>
      <c r="D474" s="23">
        <f t="shared" si="21"/>
        <v>0</v>
      </c>
      <c r="E474" s="23">
        <f t="shared" si="22"/>
        <v>0</v>
      </c>
      <c r="F474" s="23">
        <f t="shared" si="23"/>
        <v>0</v>
      </c>
      <c r="H474" s="23" t="s">
        <v>2157</v>
      </c>
      <c r="I474" s="1" t="s">
        <v>327</v>
      </c>
      <c r="J474" s="1" t="s">
        <v>329</v>
      </c>
      <c r="K474">
        <v>75</v>
      </c>
      <c r="L474" t="s">
        <v>9</v>
      </c>
      <c r="M474" t="s">
        <v>12</v>
      </c>
      <c r="N474">
        <v>0.6</v>
      </c>
      <c r="O474" t="s">
        <v>10</v>
      </c>
      <c r="P474">
        <v>12</v>
      </c>
      <c r="Q474" t="s">
        <v>10</v>
      </c>
      <c r="R474">
        <v>0</v>
      </c>
    </row>
    <row r="475" spans="1:18" hidden="1" x14ac:dyDescent="0.25">
      <c r="A475" s="1">
        <f>SUMIFS('Franchise Wastage '!H:H,'Franchise Wastage '!B:B,Sheet1!H475,'Franchise Wastage '!C:C,Sheet1!I475,'Franchise Wastage '!D:D,Sheet1!J475,'Franchise Wastage '!E:E,Sheet1!K475)</f>
        <v>11</v>
      </c>
      <c r="B475" s="1">
        <f>SUMIFS('Franchise Wastage '!F:F,'Franchise Wastage '!B:B,Sheet1!H475,'Franchise Wastage '!C:C,Sheet1!I475,'Franchise Wastage '!D:D,Sheet1!J475,'Franchise Wastage '!E:E,Sheet1!K475)</f>
        <v>0.6</v>
      </c>
      <c r="D475" s="23">
        <f t="shared" si="21"/>
        <v>0</v>
      </c>
      <c r="E475" s="23">
        <f t="shared" si="22"/>
        <v>0</v>
      </c>
      <c r="F475" s="23">
        <f t="shared" si="23"/>
        <v>0</v>
      </c>
      <c r="H475" s="23" t="s">
        <v>2157</v>
      </c>
      <c r="I475" s="1" t="s">
        <v>327</v>
      </c>
      <c r="J475" s="1" t="s">
        <v>329</v>
      </c>
      <c r="K475">
        <v>70</v>
      </c>
      <c r="L475" t="s">
        <v>9</v>
      </c>
      <c r="M475" t="s">
        <v>12</v>
      </c>
      <c r="N475">
        <v>0.6</v>
      </c>
      <c r="O475" t="s">
        <v>10</v>
      </c>
      <c r="P475">
        <v>11</v>
      </c>
      <c r="Q475" t="s">
        <v>10</v>
      </c>
      <c r="R475">
        <v>0</v>
      </c>
    </row>
    <row r="476" spans="1:18" x14ac:dyDescent="0.25">
      <c r="A476" s="1">
        <f>SUMIFS('Franchise Wastage '!H:H,'Franchise Wastage '!B:B,Sheet1!H476,'Franchise Wastage '!C:C,Sheet1!I476,'Franchise Wastage '!D:D,Sheet1!J476,'Franchise Wastage '!E:E,Sheet1!K476)</f>
        <v>11</v>
      </c>
      <c r="B476" s="1">
        <f>SUMIFS('Franchise Wastage '!F:F,'Franchise Wastage '!B:B,Sheet1!H476,'Franchise Wastage '!C:C,Sheet1!I476,'Franchise Wastage '!D:D,Sheet1!J476,'Franchise Wastage '!E:E,Sheet1!K476)</f>
        <v>0.6</v>
      </c>
      <c r="D476" s="23">
        <f t="shared" si="21"/>
        <v>0</v>
      </c>
      <c r="E476" s="23">
        <f t="shared" si="22"/>
        <v>0</v>
      </c>
      <c r="F476" s="23">
        <f t="shared" si="23"/>
        <v>0</v>
      </c>
      <c r="H476" s="26" t="s">
        <v>2157</v>
      </c>
      <c r="I476" s="1" t="s">
        <v>327</v>
      </c>
      <c r="J476" s="1" t="s">
        <v>330</v>
      </c>
      <c r="K476">
        <v>65</v>
      </c>
      <c r="L476" t="s">
        <v>9</v>
      </c>
      <c r="M476" t="s">
        <v>12</v>
      </c>
      <c r="N476">
        <v>0.6</v>
      </c>
      <c r="O476" t="s">
        <v>10</v>
      </c>
      <c r="P476">
        <v>11</v>
      </c>
      <c r="Q476" t="s">
        <v>10</v>
      </c>
      <c r="R476">
        <v>0</v>
      </c>
    </row>
    <row r="477" spans="1:18" hidden="1" x14ac:dyDescent="0.25">
      <c r="A477" s="1">
        <f>SUMIFS('Franchise Wastage '!H:H,'Franchise Wastage '!B:B,Sheet1!H477,'Franchise Wastage '!C:C,Sheet1!I477,'Franchise Wastage '!D:D,Sheet1!J477,'Franchise Wastage '!E:E,Sheet1!K477)</f>
        <v>12</v>
      </c>
      <c r="B477" s="1">
        <f>SUMIFS('Franchise Wastage '!F:F,'Franchise Wastage '!B:B,Sheet1!H477,'Franchise Wastage '!C:C,Sheet1!I477,'Franchise Wastage '!D:D,Sheet1!J477,'Franchise Wastage '!E:E,Sheet1!K477)</f>
        <v>0.6</v>
      </c>
      <c r="D477" s="23">
        <f t="shared" si="21"/>
        <v>0</v>
      </c>
      <c r="E477" s="23">
        <f t="shared" si="22"/>
        <v>0</v>
      </c>
      <c r="F477" s="23">
        <f t="shared" si="23"/>
        <v>0</v>
      </c>
      <c r="H477" s="23" t="s">
        <v>2157</v>
      </c>
      <c r="I477" s="1" t="s">
        <v>327</v>
      </c>
      <c r="J477" s="1" t="s">
        <v>330</v>
      </c>
      <c r="K477">
        <v>75</v>
      </c>
      <c r="L477" t="s">
        <v>9</v>
      </c>
      <c r="M477" t="s">
        <v>12</v>
      </c>
      <c r="N477">
        <v>0.6</v>
      </c>
      <c r="O477" t="s">
        <v>10</v>
      </c>
      <c r="P477">
        <v>12</v>
      </c>
      <c r="Q477" t="s">
        <v>10</v>
      </c>
      <c r="R477">
        <v>0</v>
      </c>
    </row>
    <row r="478" spans="1:18" hidden="1" x14ac:dyDescent="0.25">
      <c r="A478" s="1">
        <f>SUMIFS('Franchise Wastage '!H:H,'Franchise Wastage '!B:B,Sheet1!H478,'Franchise Wastage '!C:C,Sheet1!I478,'Franchise Wastage '!D:D,Sheet1!J478,'Franchise Wastage '!E:E,Sheet1!K478)</f>
        <v>11</v>
      </c>
      <c r="B478" s="1">
        <f>SUMIFS('Franchise Wastage '!F:F,'Franchise Wastage '!B:B,Sheet1!H478,'Franchise Wastage '!C:C,Sheet1!I478,'Franchise Wastage '!D:D,Sheet1!J478,'Franchise Wastage '!E:E,Sheet1!K478)</f>
        <v>0.6</v>
      </c>
      <c r="D478" s="23">
        <f t="shared" si="21"/>
        <v>0</v>
      </c>
      <c r="E478" s="23">
        <f t="shared" si="22"/>
        <v>0</v>
      </c>
      <c r="F478" s="23">
        <f t="shared" si="23"/>
        <v>0</v>
      </c>
      <c r="H478" s="23" t="s">
        <v>2157</v>
      </c>
      <c r="I478" s="1" t="s">
        <v>327</v>
      </c>
      <c r="J478" s="1" t="s">
        <v>330</v>
      </c>
      <c r="K478">
        <v>70</v>
      </c>
      <c r="L478" t="s">
        <v>9</v>
      </c>
      <c r="M478" t="s">
        <v>12</v>
      </c>
      <c r="N478">
        <v>0.6</v>
      </c>
      <c r="O478" t="s">
        <v>10</v>
      </c>
      <c r="P478">
        <v>11</v>
      </c>
      <c r="Q478" t="s">
        <v>10</v>
      </c>
      <c r="R478">
        <v>0</v>
      </c>
    </row>
    <row r="479" spans="1:18" x14ac:dyDescent="0.25">
      <c r="A479" s="1">
        <f>SUMIFS('Franchise Wastage '!H:H,'Franchise Wastage '!B:B,Sheet1!H479,'Franchise Wastage '!C:C,Sheet1!I479,'Franchise Wastage '!D:D,Sheet1!J479,'Franchise Wastage '!E:E,Sheet1!K479)</f>
        <v>11</v>
      </c>
      <c r="B479" s="1">
        <f>SUMIFS('Franchise Wastage '!F:F,'Franchise Wastage '!B:B,Sheet1!H479,'Franchise Wastage '!C:C,Sheet1!I479,'Franchise Wastage '!D:D,Sheet1!J479,'Franchise Wastage '!E:E,Sheet1!K479)</f>
        <v>0.6</v>
      </c>
      <c r="D479" s="23">
        <f t="shared" si="21"/>
        <v>0</v>
      </c>
      <c r="E479" s="23">
        <f t="shared" si="22"/>
        <v>0</v>
      </c>
      <c r="F479" s="23">
        <f t="shared" si="23"/>
        <v>0</v>
      </c>
      <c r="H479" s="24" t="s">
        <v>2157</v>
      </c>
      <c r="I479" s="1" t="s">
        <v>327</v>
      </c>
      <c r="J479" s="1" t="s">
        <v>331</v>
      </c>
      <c r="K479">
        <v>65</v>
      </c>
      <c r="L479" t="s">
        <v>9</v>
      </c>
      <c r="M479" t="s">
        <v>12</v>
      </c>
      <c r="N479">
        <v>0.6</v>
      </c>
      <c r="O479" t="s">
        <v>10</v>
      </c>
      <c r="P479">
        <v>11</v>
      </c>
      <c r="Q479" t="s">
        <v>10</v>
      </c>
      <c r="R479">
        <v>0</v>
      </c>
    </row>
    <row r="480" spans="1:18" hidden="1" x14ac:dyDescent="0.25">
      <c r="A480" s="1">
        <f>SUMIFS('Franchise Wastage '!H:H,'Franchise Wastage '!B:B,Sheet1!H480,'Franchise Wastage '!C:C,Sheet1!I480,'Franchise Wastage '!D:D,Sheet1!J480,'Franchise Wastage '!E:E,Sheet1!K480)</f>
        <v>12</v>
      </c>
      <c r="B480" s="1">
        <f>SUMIFS('Franchise Wastage '!F:F,'Franchise Wastage '!B:B,Sheet1!H480,'Franchise Wastage '!C:C,Sheet1!I480,'Franchise Wastage '!D:D,Sheet1!J480,'Franchise Wastage '!E:E,Sheet1!K480)</f>
        <v>0.6</v>
      </c>
      <c r="D480" s="23">
        <f t="shared" si="21"/>
        <v>0</v>
      </c>
      <c r="E480" s="23">
        <f t="shared" si="22"/>
        <v>0</v>
      </c>
      <c r="F480" s="23">
        <f t="shared" si="23"/>
        <v>0</v>
      </c>
      <c r="H480" t="s">
        <v>2157</v>
      </c>
      <c r="I480" s="1" t="s">
        <v>327</v>
      </c>
      <c r="J480" s="1" t="s">
        <v>331</v>
      </c>
      <c r="K480">
        <v>75</v>
      </c>
      <c r="L480" t="s">
        <v>9</v>
      </c>
      <c r="M480" t="s">
        <v>12</v>
      </c>
      <c r="N480">
        <v>0.6</v>
      </c>
      <c r="O480" t="s">
        <v>10</v>
      </c>
      <c r="P480">
        <v>12</v>
      </c>
      <c r="Q480" t="s">
        <v>10</v>
      </c>
      <c r="R480">
        <v>0</v>
      </c>
    </row>
    <row r="481" spans="1:18" x14ac:dyDescent="0.25">
      <c r="A481" s="1">
        <f>SUMIFS('Franchise Wastage '!H:H,'Franchise Wastage '!B:B,Sheet1!H481,'Franchise Wastage '!C:C,Sheet1!I481,'Franchise Wastage '!D:D,Sheet1!J481,'Franchise Wastage '!E:E,Sheet1!K481)</f>
        <v>12</v>
      </c>
      <c r="B481" s="1">
        <f>SUMIFS('Franchise Wastage '!F:F,'Franchise Wastage '!B:B,Sheet1!H481,'Franchise Wastage '!C:C,Sheet1!I481,'Franchise Wastage '!D:D,Sheet1!J481,'Franchise Wastage '!E:E,Sheet1!K481)</f>
        <v>0.6</v>
      </c>
      <c r="D481" s="23">
        <f t="shared" si="21"/>
        <v>0</v>
      </c>
      <c r="E481" s="23">
        <f t="shared" si="22"/>
        <v>0</v>
      </c>
      <c r="F481" s="23">
        <f t="shared" si="23"/>
        <v>0</v>
      </c>
      <c r="H481" s="24" t="s">
        <v>2157</v>
      </c>
      <c r="I481" s="1" t="s">
        <v>327</v>
      </c>
      <c r="J481" s="1" t="s">
        <v>331</v>
      </c>
      <c r="K481">
        <v>70</v>
      </c>
      <c r="L481" t="s">
        <v>9</v>
      </c>
      <c r="M481" t="s">
        <v>12</v>
      </c>
      <c r="N481">
        <v>0.6</v>
      </c>
      <c r="O481" t="s">
        <v>10</v>
      </c>
      <c r="P481">
        <v>12</v>
      </c>
      <c r="Q481" t="s">
        <v>10</v>
      </c>
      <c r="R481">
        <v>0</v>
      </c>
    </row>
    <row r="482" spans="1:18" hidden="1" x14ac:dyDescent="0.25">
      <c r="A482" s="1">
        <f>SUMIFS('Franchise Wastage '!H:H,'Franchise Wastage '!B:B,Sheet1!H482,'Franchise Wastage '!C:C,Sheet1!I482,'Franchise Wastage '!D:D,Sheet1!J482,'Franchise Wastage '!E:E,Sheet1!K482)</f>
        <v>12</v>
      </c>
      <c r="B482" s="1">
        <f>SUMIFS('Franchise Wastage '!F:F,'Franchise Wastage '!B:B,Sheet1!H482,'Franchise Wastage '!C:C,Sheet1!I482,'Franchise Wastage '!D:D,Sheet1!J482,'Franchise Wastage '!E:E,Sheet1!K482)</f>
        <v>0.6</v>
      </c>
      <c r="D482" s="23">
        <f t="shared" si="21"/>
        <v>0</v>
      </c>
      <c r="E482" s="23">
        <f t="shared" si="22"/>
        <v>0</v>
      </c>
      <c r="F482" s="23">
        <f t="shared" si="23"/>
        <v>0</v>
      </c>
      <c r="H482" t="s">
        <v>2157</v>
      </c>
      <c r="I482" s="1" t="s">
        <v>327</v>
      </c>
      <c r="J482" s="1" t="s">
        <v>332</v>
      </c>
      <c r="K482">
        <v>75</v>
      </c>
      <c r="L482" t="s">
        <v>9</v>
      </c>
      <c r="M482" t="s">
        <v>12</v>
      </c>
      <c r="N482">
        <v>0.6</v>
      </c>
      <c r="O482" t="s">
        <v>10</v>
      </c>
      <c r="P482">
        <v>12</v>
      </c>
      <c r="Q482" t="s">
        <v>10</v>
      </c>
      <c r="R482">
        <v>0</v>
      </c>
    </row>
    <row r="483" spans="1:18" x14ac:dyDescent="0.25">
      <c r="A483" s="1">
        <f>SUMIFS('Franchise Wastage '!H:H,'Franchise Wastage '!B:B,Sheet1!H483,'Franchise Wastage '!C:C,Sheet1!I483,'Franchise Wastage '!D:D,Sheet1!J483,'Franchise Wastage '!E:E,Sheet1!K483)</f>
        <v>11</v>
      </c>
      <c r="B483" s="1">
        <f>SUMIFS('Franchise Wastage '!F:F,'Franchise Wastage '!B:B,Sheet1!H483,'Franchise Wastage '!C:C,Sheet1!I483,'Franchise Wastage '!D:D,Sheet1!J483,'Franchise Wastage '!E:E,Sheet1!K483)</f>
        <v>0.6</v>
      </c>
      <c r="D483" s="23">
        <f t="shared" si="21"/>
        <v>0</v>
      </c>
      <c r="E483" s="23">
        <f t="shared" si="22"/>
        <v>0</v>
      </c>
      <c r="F483" s="23">
        <f t="shared" si="23"/>
        <v>0</v>
      </c>
      <c r="H483" s="26" t="s">
        <v>2157</v>
      </c>
      <c r="I483" s="1" t="s">
        <v>41</v>
      </c>
      <c r="J483" s="1" t="s">
        <v>333</v>
      </c>
      <c r="K483">
        <v>65</v>
      </c>
      <c r="L483" t="s">
        <v>9</v>
      </c>
      <c r="M483" t="s">
        <v>12</v>
      </c>
      <c r="N483">
        <v>0.6</v>
      </c>
      <c r="O483" t="s">
        <v>10</v>
      </c>
      <c r="P483">
        <v>11</v>
      </c>
      <c r="Q483" t="s">
        <v>10</v>
      </c>
      <c r="R483">
        <v>0</v>
      </c>
    </row>
    <row r="484" spans="1:18" hidden="1" x14ac:dyDescent="0.25">
      <c r="A484" s="1">
        <f>SUMIFS('Franchise Wastage '!H:H,'Franchise Wastage '!B:B,Sheet1!H484,'Franchise Wastage '!C:C,Sheet1!I484,'Franchise Wastage '!D:D,Sheet1!J484,'Franchise Wastage '!E:E,Sheet1!K484)</f>
        <v>12</v>
      </c>
      <c r="B484" s="1">
        <f>SUMIFS('Franchise Wastage '!F:F,'Franchise Wastage '!B:B,Sheet1!H484,'Franchise Wastage '!C:C,Sheet1!I484,'Franchise Wastage '!D:D,Sheet1!J484,'Franchise Wastage '!E:E,Sheet1!K484)</f>
        <v>0.7</v>
      </c>
      <c r="D484" s="23">
        <f t="shared" si="21"/>
        <v>0</v>
      </c>
      <c r="E484" s="23">
        <f t="shared" si="22"/>
        <v>0</v>
      </c>
      <c r="F484" s="23">
        <f t="shared" si="23"/>
        <v>0</v>
      </c>
      <c r="H484" s="23" t="s">
        <v>2157</v>
      </c>
      <c r="I484" s="1" t="s">
        <v>41</v>
      </c>
      <c r="J484" s="1" t="s">
        <v>333</v>
      </c>
      <c r="K484">
        <v>75</v>
      </c>
      <c r="L484" t="s">
        <v>9</v>
      </c>
      <c r="M484" t="s">
        <v>12</v>
      </c>
      <c r="N484">
        <v>0.7</v>
      </c>
      <c r="O484" t="s">
        <v>10</v>
      </c>
      <c r="P484">
        <v>12</v>
      </c>
      <c r="Q484" t="s">
        <v>10</v>
      </c>
      <c r="R484">
        <v>0</v>
      </c>
    </row>
    <row r="485" spans="1:18" hidden="1" x14ac:dyDescent="0.25">
      <c r="A485" s="1">
        <f>SUMIFS('Franchise Wastage '!H:H,'Franchise Wastage '!B:B,Sheet1!H485,'Franchise Wastage '!C:C,Sheet1!I485,'Franchise Wastage '!D:D,Sheet1!J485,'Franchise Wastage '!E:E,Sheet1!K485)</f>
        <v>11</v>
      </c>
      <c r="B485" s="1">
        <f>SUMIFS('Franchise Wastage '!F:F,'Franchise Wastage '!B:B,Sheet1!H485,'Franchise Wastage '!C:C,Sheet1!I485,'Franchise Wastage '!D:D,Sheet1!J485,'Franchise Wastage '!E:E,Sheet1!K485)</f>
        <v>0.7</v>
      </c>
      <c r="D485" s="23">
        <f t="shared" si="21"/>
        <v>0</v>
      </c>
      <c r="E485" s="23">
        <f t="shared" si="22"/>
        <v>0</v>
      </c>
      <c r="F485" s="23">
        <f t="shared" si="23"/>
        <v>0</v>
      </c>
      <c r="H485" s="23" t="s">
        <v>2157</v>
      </c>
      <c r="I485" s="1" t="s">
        <v>41</v>
      </c>
      <c r="J485" s="1" t="s">
        <v>333</v>
      </c>
      <c r="K485">
        <v>70</v>
      </c>
      <c r="L485" t="s">
        <v>9</v>
      </c>
      <c r="M485" t="s">
        <v>12</v>
      </c>
      <c r="N485">
        <v>0.7</v>
      </c>
      <c r="O485" t="s">
        <v>10</v>
      </c>
      <c r="P485">
        <v>11</v>
      </c>
      <c r="Q485" t="s">
        <v>10</v>
      </c>
      <c r="R485">
        <v>0</v>
      </c>
    </row>
    <row r="486" spans="1:18" hidden="1" x14ac:dyDescent="0.25">
      <c r="A486" s="1">
        <f>SUMIFS('Franchise Wastage '!H:H,'Franchise Wastage '!B:B,Sheet1!H486,'Franchise Wastage '!C:C,Sheet1!I486,'Franchise Wastage '!D:D,Sheet1!J486,'Franchise Wastage '!E:E,Sheet1!K486)</f>
        <v>12</v>
      </c>
      <c r="B486" s="1">
        <f>SUMIFS('Franchise Wastage '!F:F,'Franchise Wastage '!B:B,Sheet1!H486,'Franchise Wastage '!C:C,Sheet1!I486,'Franchise Wastage '!D:D,Sheet1!J486,'Franchise Wastage '!E:E,Sheet1!K486)</f>
        <v>0.7</v>
      </c>
      <c r="D486" s="23">
        <f t="shared" si="21"/>
        <v>0</v>
      </c>
      <c r="E486" s="23">
        <f t="shared" si="22"/>
        <v>0</v>
      </c>
      <c r="F486" s="23">
        <f t="shared" si="23"/>
        <v>0</v>
      </c>
      <c r="H486" t="s">
        <v>2157</v>
      </c>
      <c r="I486" s="1" t="s">
        <v>41</v>
      </c>
      <c r="J486" s="1" t="s">
        <v>334</v>
      </c>
      <c r="K486">
        <v>75</v>
      </c>
      <c r="L486" t="s">
        <v>9</v>
      </c>
      <c r="M486" t="s">
        <v>12</v>
      </c>
      <c r="N486">
        <v>0.7</v>
      </c>
      <c r="O486" t="s">
        <v>10</v>
      </c>
      <c r="P486">
        <v>12</v>
      </c>
      <c r="Q486" t="s">
        <v>10</v>
      </c>
      <c r="R486">
        <v>0</v>
      </c>
    </row>
    <row r="487" spans="1:18" x14ac:dyDescent="0.25">
      <c r="A487" s="1">
        <f>SUMIFS('Franchise Wastage '!H:H,'Franchise Wastage '!B:B,Sheet1!H487,'Franchise Wastage '!C:C,Sheet1!I487,'Franchise Wastage '!D:D,Sheet1!J487,'Franchise Wastage '!E:E,Sheet1!K487)</f>
        <v>12</v>
      </c>
      <c r="B487" s="1">
        <f>SUMIFS('Franchise Wastage '!F:F,'Franchise Wastage '!B:B,Sheet1!H487,'Franchise Wastage '!C:C,Sheet1!I487,'Franchise Wastage '!D:D,Sheet1!J487,'Franchise Wastage '!E:E,Sheet1!K487)</f>
        <v>0.6</v>
      </c>
      <c r="D487" s="23">
        <f t="shared" si="21"/>
        <v>0</v>
      </c>
      <c r="E487" s="23">
        <f t="shared" si="22"/>
        <v>0</v>
      </c>
      <c r="F487" s="23">
        <f t="shared" si="23"/>
        <v>0</v>
      </c>
      <c r="H487" s="25" t="s">
        <v>2157</v>
      </c>
      <c r="I487" s="1" t="s">
        <v>41</v>
      </c>
      <c r="J487" s="1" t="s">
        <v>503</v>
      </c>
      <c r="K487">
        <v>70</v>
      </c>
      <c r="L487" t="s">
        <v>9</v>
      </c>
      <c r="M487" t="s">
        <v>12</v>
      </c>
      <c r="N487">
        <v>0.6</v>
      </c>
      <c r="O487" t="s">
        <v>10</v>
      </c>
      <c r="P487">
        <v>12</v>
      </c>
      <c r="Q487" t="s">
        <v>10</v>
      </c>
      <c r="R487">
        <v>0</v>
      </c>
    </row>
    <row r="488" spans="1:18" x14ac:dyDescent="0.25">
      <c r="A488" s="1">
        <f>SUMIFS('Franchise Wastage '!H:H,'Franchise Wastage '!B:B,Sheet1!H488,'Franchise Wastage '!C:C,Sheet1!I488,'Franchise Wastage '!D:D,Sheet1!J488,'Franchise Wastage '!E:E,Sheet1!K488)</f>
        <v>11</v>
      </c>
      <c r="B488" s="1">
        <f>SUMIFS('Franchise Wastage '!F:F,'Franchise Wastage '!B:B,Sheet1!H488,'Franchise Wastage '!C:C,Sheet1!I488,'Franchise Wastage '!D:D,Sheet1!J488,'Franchise Wastage '!E:E,Sheet1!K488)</f>
        <v>0.6</v>
      </c>
      <c r="D488" s="23">
        <f t="shared" si="21"/>
        <v>0</v>
      </c>
      <c r="E488" s="23">
        <f t="shared" si="22"/>
        <v>0</v>
      </c>
      <c r="F488" s="23">
        <f t="shared" si="23"/>
        <v>0</v>
      </c>
      <c r="H488" s="25" t="s">
        <v>2157</v>
      </c>
      <c r="I488" s="1" t="s">
        <v>41</v>
      </c>
      <c r="J488" s="1" t="s">
        <v>504</v>
      </c>
      <c r="K488">
        <v>65</v>
      </c>
      <c r="L488" t="s">
        <v>9</v>
      </c>
      <c r="M488" t="s">
        <v>12</v>
      </c>
      <c r="N488">
        <v>0.6</v>
      </c>
      <c r="O488" t="s">
        <v>10</v>
      </c>
      <c r="P488">
        <v>11</v>
      </c>
      <c r="Q488" t="s">
        <v>10</v>
      </c>
      <c r="R488">
        <v>0</v>
      </c>
    </row>
    <row r="489" spans="1:18" hidden="1" x14ac:dyDescent="0.25">
      <c r="A489" s="1">
        <f>SUMIFS('Franchise Wastage '!H:H,'Franchise Wastage '!B:B,Sheet1!H489,'Franchise Wastage '!C:C,Sheet1!I489,'Franchise Wastage '!D:D,Sheet1!J489,'Franchise Wastage '!E:E,Sheet1!K489)</f>
        <v>11</v>
      </c>
      <c r="B489" s="1">
        <f>SUMIFS('Franchise Wastage '!F:F,'Franchise Wastage '!B:B,Sheet1!H489,'Franchise Wastage '!C:C,Sheet1!I489,'Franchise Wastage '!D:D,Sheet1!J489,'Franchise Wastage '!E:E,Sheet1!K489)</f>
        <v>0.6</v>
      </c>
      <c r="D489" s="23">
        <f t="shared" si="21"/>
        <v>0</v>
      </c>
      <c r="E489" s="23">
        <f t="shared" si="22"/>
        <v>0</v>
      </c>
      <c r="F489" s="23">
        <f t="shared" si="23"/>
        <v>0</v>
      </c>
      <c r="H489" t="s">
        <v>2157</v>
      </c>
      <c r="I489" s="1" t="s">
        <v>41</v>
      </c>
      <c r="J489" s="1" t="s">
        <v>335</v>
      </c>
      <c r="K489">
        <v>70</v>
      </c>
      <c r="L489" t="s">
        <v>9</v>
      </c>
      <c r="M489" t="s">
        <v>12</v>
      </c>
      <c r="N489">
        <v>0.6</v>
      </c>
      <c r="O489" t="s">
        <v>10</v>
      </c>
      <c r="P489">
        <v>11</v>
      </c>
      <c r="Q489" t="s">
        <v>10</v>
      </c>
      <c r="R489">
        <v>0</v>
      </c>
    </row>
    <row r="490" spans="1:18" x14ac:dyDescent="0.25">
      <c r="A490" s="1">
        <f>SUMIFS('Franchise Wastage '!H:H,'Franchise Wastage '!B:B,Sheet1!H490,'Franchise Wastage '!C:C,Sheet1!I490,'Franchise Wastage '!D:D,Sheet1!J490,'Franchise Wastage '!E:E,Sheet1!K490)</f>
        <v>14</v>
      </c>
      <c r="B490" s="1">
        <f>SUMIFS('Franchise Wastage '!F:F,'Franchise Wastage '!B:B,Sheet1!H490,'Franchise Wastage '!C:C,Sheet1!I490,'Franchise Wastage '!D:D,Sheet1!J490,'Franchise Wastage '!E:E,Sheet1!K490)</f>
        <v>0.7</v>
      </c>
      <c r="D490" s="23">
        <f t="shared" si="21"/>
        <v>0</v>
      </c>
      <c r="E490" s="23">
        <f t="shared" si="22"/>
        <v>0</v>
      </c>
      <c r="F490" s="23">
        <f t="shared" si="23"/>
        <v>0</v>
      </c>
      <c r="H490" s="25" t="s">
        <v>2157</v>
      </c>
      <c r="I490" s="1" t="s">
        <v>41</v>
      </c>
      <c r="J490" s="1" t="s">
        <v>42</v>
      </c>
      <c r="K490">
        <v>75</v>
      </c>
      <c r="L490" t="s">
        <v>9</v>
      </c>
      <c r="M490" t="s">
        <v>12</v>
      </c>
      <c r="N490">
        <v>0.7</v>
      </c>
      <c r="O490" t="s">
        <v>10</v>
      </c>
      <c r="P490">
        <v>14</v>
      </c>
      <c r="Q490" t="s">
        <v>10</v>
      </c>
      <c r="R490">
        <v>0</v>
      </c>
    </row>
    <row r="491" spans="1:18" hidden="1" x14ac:dyDescent="0.25">
      <c r="A491" s="1">
        <f>SUMIFS('Franchise Wastage '!H:H,'Franchise Wastage '!B:B,Sheet1!H491,'Franchise Wastage '!C:C,Sheet1!I491,'Franchise Wastage '!D:D,Sheet1!J491,'Franchise Wastage '!E:E,Sheet1!K491)</f>
        <v>12</v>
      </c>
      <c r="B491" s="1">
        <f>SUMIFS('Franchise Wastage '!F:F,'Franchise Wastage '!B:B,Sheet1!H491,'Franchise Wastage '!C:C,Sheet1!I491,'Franchise Wastage '!D:D,Sheet1!J491,'Franchise Wastage '!E:E,Sheet1!K491)</f>
        <v>0.7</v>
      </c>
      <c r="D491" s="23">
        <f t="shared" si="21"/>
        <v>0</v>
      </c>
      <c r="E491" s="23">
        <f t="shared" si="22"/>
        <v>0</v>
      </c>
      <c r="F491" s="23">
        <f t="shared" si="23"/>
        <v>0</v>
      </c>
      <c r="H491" t="s">
        <v>2157</v>
      </c>
      <c r="I491" s="1" t="s">
        <v>41</v>
      </c>
      <c r="J491" s="1" t="s">
        <v>336</v>
      </c>
      <c r="K491">
        <v>70</v>
      </c>
      <c r="L491" t="s">
        <v>9</v>
      </c>
      <c r="M491" t="s">
        <v>12</v>
      </c>
      <c r="N491">
        <v>0.7</v>
      </c>
      <c r="O491" t="s">
        <v>10</v>
      </c>
      <c r="P491">
        <v>12</v>
      </c>
      <c r="Q491" t="s">
        <v>10</v>
      </c>
      <c r="R491">
        <v>0</v>
      </c>
    </row>
    <row r="492" spans="1:18" hidden="1" x14ac:dyDescent="0.25">
      <c r="A492" s="1">
        <f>SUMIFS('Franchise Wastage '!H:H,'Franchise Wastage '!B:B,Sheet1!H492,'Franchise Wastage '!C:C,Sheet1!I492,'Franchise Wastage '!D:D,Sheet1!J492,'Franchise Wastage '!E:E,Sheet1!K492)</f>
        <v>8</v>
      </c>
      <c r="B492" s="1">
        <f>SUMIFS('Franchise Wastage '!F:F,'Franchise Wastage '!B:B,Sheet1!H492,'Franchise Wastage '!C:C,Sheet1!I492,'Franchise Wastage '!D:D,Sheet1!J492,'Franchise Wastage '!E:E,Sheet1!K492)</f>
        <v>0.6</v>
      </c>
      <c r="D492" s="23">
        <f t="shared" si="21"/>
        <v>0</v>
      </c>
      <c r="E492" s="23">
        <f t="shared" si="22"/>
        <v>0</v>
      </c>
      <c r="F492" s="23">
        <f t="shared" si="23"/>
        <v>0</v>
      </c>
      <c r="H492" t="s">
        <v>2157</v>
      </c>
      <c r="I492" s="1" t="s">
        <v>69</v>
      </c>
      <c r="J492" s="1" t="s">
        <v>337</v>
      </c>
      <c r="K492">
        <v>75</v>
      </c>
      <c r="L492" t="s">
        <v>9</v>
      </c>
      <c r="M492" t="s">
        <v>12</v>
      </c>
      <c r="N492">
        <v>0.6</v>
      </c>
      <c r="O492" t="s">
        <v>10</v>
      </c>
      <c r="P492">
        <v>8</v>
      </c>
      <c r="Q492" t="s">
        <v>10</v>
      </c>
      <c r="R492">
        <v>0</v>
      </c>
    </row>
    <row r="493" spans="1:18" hidden="1" x14ac:dyDescent="0.25">
      <c r="A493" s="1">
        <f>SUMIFS('Franchise Wastage '!H:H,'Franchise Wastage '!B:B,Sheet1!H493,'Franchise Wastage '!C:C,Sheet1!I493,'Franchise Wastage '!D:D,Sheet1!J493,'Franchise Wastage '!E:E,Sheet1!K493)</f>
        <v>10</v>
      </c>
      <c r="B493" s="1">
        <f>SUMIFS('Franchise Wastage '!F:F,'Franchise Wastage '!B:B,Sheet1!H493,'Franchise Wastage '!C:C,Sheet1!I493,'Franchise Wastage '!D:D,Sheet1!J493,'Franchise Wastage '!E:E,Sheet1!K493)</f>
        <v>0.6</v>
      </c>
      <c r="D493" s="23">
        <f t="shared" si="21"/>
        <v>0</v>
      </c>
      <c r="E493" s="23">
        <f t="shared" si="22"/>
        <v>0</v>
      </c>
      <c r="F493" s="23">
        <f t="shared" si="23"/>
        <v>0</v>
      </c>
      <c r="H493" t="s">
        <v>2157</v>
      </c>
      <c r="I493" s="1" t="s">
        <v>69</v>
      </c>
      <c r="J493" s="1" t="s">
        <v>338</v>
      </c>
      <c r="K493">
        <v>80</v>
      </c>
      <c r="L493" t="s">
        <v>9</v>
      </c>
      <c r="M493" t="s">
        <v>12</v>
      </c>
      <c r="N493">
        <v>0.6</v>
      </c>
      <c r="O493" t="s">
        <v>10</v>
      </c>
      <c r="P493">
        <v>10</v>
      </c>
      <c r="Q493" t="s">
        <v>10</v>
      </c>
      <c r="R493">
        <v>0</v>
      </c>
    </row>
    <row r="494" spans="1:18" hidden="1" x14ac:dyDescent="0.25">
      <c r="A494" s="1">
        <f>SUMIFS('Franchise Wastage '!H:H,'Franchise Wastage '!B:B,Sheet1!H494,'Franchise Wastage '!C:C,Sheet1!I494,'Franchise Wastage '!D:D,Sheet1!J494,'Franchise Wastage '!E:E,Sheet1!K494)</f>
        <v>9</v>
      </c>
      <c r="B494" s="1">
        <f>SUMIFS('Franchise Wastage '!F:F,'Franchise Wastage '!B:B,Sheet1!H494,'Franchise Wastage '!C:C,Sheet1!I494,'Franchise Wastage '!D:D,Sheet1!J494,'Franchise Wastage '!E:E,Sheet1!K494)</f>
        <v>0.6</v>
      </c>
      <c r="D494" s="23">
        <f t="shared" si="21"/>
        <v>0</v>
      </c>
      <c r="E494" s="23">
        <f t="shared" si="22"/>
        <v>0</v>
      </c>
      <c r="F494" s="23">
        <f t="shared" si="23"/>
        <v>0</v>
      </c>
      <c r="H494" t="s">
        <v>2157</v>
      </c>
      <c r="I494" s="1" t="s">
        <v>69</v>
      </c>
      <c r="J494" s="1" t="s">
        <v>339</v>
      </c>
      <c r="K494">
        <v>80</v>
      </c>
      <c r="L494" t="s">
        <v>9</v>
      </c>
      <c r="M494" t="s">
        <v>12</v>
      </c>
      <c r="N494">
        <v>0.6</v>
      </c>
      <c r="O494" t="s">
        <v>10</v>
      </c>
      <c r="P494">
        <v>9</v>
      </c>
      <c r="Q494" t="s">
        <v>10</v>
      </c>
      <c r="R494">
        <v>0</v>
      </c>
    </row>
    <row r="495" spans="1:18" hidden="1" x14ac:dyDescent="0.25">
      <c r="A495" s="1">
        <f>SUMIFS('Franchise Wastage '!H:H,'Franchise Wastage '!B:B,Sheet1!H495,'Franchise Wastage '!C:C,Sheet1!I495,'Franchise Wastage '!D:D,Sheet1!J495,'Franchise Wastage '!E:E,Sheet1!K495)</f>
        <v>8.5</v>
      </c>
      <c r="B495" s="1">
        <f>SUMIFS('Franchise Wastage '!F:F,'Franchise Wastage '!B:B,Sheet1!H495,'Franchise Wastage '!C:C,Sheet1!I495,'Franchise Wastage '!D:D,Sheet1!J495,'Franchise Wastage '!E:E,Sheet1!K495)</f>
        <v>0.6</v>
      </c>
      <c r="D495" s="23">
        <f t="shared" si="21"/>
        <v>0</v>
      </c>
      <c r="E495" s="23">
        <f t="shared" si="22"/>
        <v>0</v>
      </c>
      <c r="F495" s="23">
        <f t="shared" si="23"/>
        <v>0</v>
      </c>
      <c r="H495" t="s">
        <v>2158</v>
      </c>
      <c r="I495" s="1" t="s">
        <v>72</v>
      </c>
      <c r="J495" s="1" t="s">
        <v>345</v>
      </c>
      <c r="K495">
        <v>70</v>
      </c>
      <c r="L495" t="s">
        <v>9</v>
      </c>
      <c r="M495" t="s">
        <v>12</v>
      </c>
      <c r="N495">
        <v>0.6</v>
      </c>
      <c r="O495" t="s">
        <v>10</v>
      </c>
      <c r="P495">
        <v>8.5</v>
      </c>
      <c r="Q495" t="s">
        <v>10</v>
      </c>
      <c r="R495">
        <v>0</v>
      </c>
    </row>
    <row r="496" spans="1:18" hidden="1" x14ac:dyDescent="0.25">
      <c r="A496" s="1">
        <f>SUMIFS('Franchise Wastage '!H:H,'Franchise Wastage '!B:B,Sheet1!H496,'Franchise Wastage '!C:C,Sheet1!I496,'Franchise Wastage '!D:D,Sheet1!J496,'Franchise Wastage '!E:E,Sheet1!K496)</f>
        <v>8.5</v>
      </c>
      <c r="B496" s="1">
        <f>SUMIFS('Franchise Wastage '!F:F,'Franchise Wastage '!B:B,Sheet1!H496,'Franchise Wastage '!C:C,Sheet1!I496,'Franchise Wastage '!D:D,Sheet1!J496,'Franchise Wastage '!E:E,Sheet1!K496)</f>
        <v>0.6</v>
      </c>
      <c r="D496" s="23">
        <f t="shared" si="21"/>
        <v>0</v>
      </c>
      <c r="E496" s="23">
        <f t="shared" si="22"/>
        <v>0</v>
      </c>
      <c r="F496" s="23">
        <f t="shared" si="23"/>
        <v>0</v>
      </c>
      <c r="H496" t="s">
        <v>2158</v>
      </c>
      <c r="I496" s="1" t="s">
        <v>72</v>
      </c>
      <c r="J496" s="1" t="s">
        <v>346</v>
      </c>
      <c r="K496">
        <v>70</v>
      </c>
      <c r="L496" t="s">
        <v>9</v>
      </c>
      <c r="M496" t="s">
        <v>12</v>
      </c>
      <c r="N496">
        <v>0.6</v>
      </c>
      <c r="O496" t="s">
        <v>10</v>
      </c>
      <c r="P496">
        <v>8.5</v>
      </c>
      <c r="Q496" t="s">
        <v>10</v>
      </c>
      <c r="R496">
        <v>0</v>
      </c>
    </row>
    <row r="497" spans="1:18" hidden="1" x14ac:dyDescent="0.25">
      <c r="A497" s="1">
        <f>SUMIFS('Franchise Wastage '!H:H,'Franchise Wastage '!B:B,Sheet1!H497,'Franchise Wastage '!C:C,Sheet1!I497,'Franchise Wastage '!D:D,Sheet1!J497,'Franchise Wastage '!E:E,Sheet1!K497)</f>
        <v>8.5</v>
      </c>
      <c r="B497" s="1">
        <f>SUMIFS('Franchise Wastage '!F:F,'Franchise Wastage '!B:B,Sheet1!H497,'Franchise Wastage '!C:C,Sheet1!I497,'Franchise Wastage '!D:D,Sheet1!J497,'Franchise Wastage '!E:E,Sheet1!K497)</f>
        <v>0.6</v>
      </c>
      <c r="D497" s="23">
        <f t="shared" si="21"/>
        <v>0</v>
      </c>
      <c r="E497" s="23">
        <f t="shared" si="22"/>
        <v>0</v>
      </c>
      <c r="F497" s="23">
        <f t="shared" si="23"/>
        <v>0</v>
      </c>
      <c r="H497" t="s">
        <v>2158</v>
      </c>
      <c r="I497" s="1" t="s">
        <v>72</v>
      </c>
      <c r="J497" s="1" t="s">
        <v>347</v>
      </c>
      <c r="K497">
        <v>70</v>
      </c>
      <c r="L497" t="s">
        <v>9</v>
      </c>
      <c r="M497" t="s">
        <v>12</v>
      </c>
      <c r="N497">
        <v>0.6</v>
      </c>
      <c r="O497" t="s">
        <v>10</v>
      </c>
      <c r="P497">
        <v>8.5</v>
      </c>
      <c r="Q497" t="s">
        <v>10</v>
      </c>
      <c r="R497">
        <v>0</v>
      </c>
    </row>
    <row r="498" spans="1:18" hidden="1" x14ac:dyDescent="0.25">
      <c r="A498" s="1">
        <f>SUMIFS('Franchise Wastage '!H:H,'Franchise Wastage '!B:B,Sheet1!H498,'Franchise Wastage '!C:C,Sheet1!I498,'Franchise Wastage '!D:D,Sheet1!J498,'Franchise Wastage '!E:E,Sheet1!K498)</f>
        <v>8.5</v>
      </c>
      <c r="B498" s="1">
        <f>SUMIFS('Franchise Wastage '!F:F,'Franchise Wastage '!B:B,Sheet1!H498,'Franchise Wastage '!C:C,Sheet1!I498,'Franchise Wastage '!D:D,Sheet1!J498,'Franchise Wastage '!E:E,Sheet1!K498)</f>
        <v>0.6</v>
      </c>
      <c r="D498" s="23">
        <f t="shared" si="21"/>
        <v>0</v>
      </c>
      <c r="E498" s="23">
        <f t="shared" si="22"/>
        <v>0</v>
      </c>
      <c r="F498" s="23">
        <f t="shared" si="23"/>
        <v>0</v>
      </c>
      <c r="H498" t="s">
        <v>2158</v>
      </c>
      <c r="I498" s="1" t="s">
        <v>72</v>
      </c>
      <c r="J498" s="1" t="s">
        <v>348</v>
      </c>
      <c r="K498">
        <v>70</v>
      </c>
      <c r="L498" t="s">
        <v>9</v>
      </c>
      <c r="M498" t="s">
        <v>12</v>
      </c>
      <c r="N498">
        <v>0.6</v>
      </c>
      <c r="O498" t="s">
        <v>10</v>
      </c>
      <c r="P498">
        <v>8.5</v>
      </c>
      <c r="Q498" t="s">
        <v>10</v>
      </c>
      <c r="R498">
        <v>0</v>
      </c>
    </row>
    <row r="499" spans="1:18" hidden="1" x14ac:dyDescent="0.25">
      <c r="A499" s="1">
        <f>SUMIFS('Franchise Wastage '!H:H,'Franchise Wastage '!B:B,Sheet1!H499,'Franchise Wastage '!C:C,Sheet1!I499,'Franchise Wastage '!D:D,Sheet1!J499,'Franchise Wastage '!E:E,Sheet1!K499)</f>
        <v>8.5</v>
      </c>
      <c r="B499" s="1">
        <f>SUMIFS('Franchise Wastage '!F:F,'Franchise Wastage '!B:B,Sheet1!H499,'Franchise Wastage '!C:C,Sheet1!I499,'Franchise Wastage '!D:D,Sheet1!J499,'Franchise Wastage '!E:E,Sheet1!K499)</f>
        <v>0.6</v>
      </c>
      <c r="D499" s="23">
        <f t="shared" si="21"/>
        <v>0</v>
      </c>
      <c r="E499" s="23">
        <f t="shared" si="22"/>
        <v>0</v>
      </c>
      <c r="F499" s="23">
        <f t="shared" si="23"/>
        <v>0</v>
      </c>
      <c r="H499" t="s">
        <v>2158</v>
      </c>
      <c r="I499" s="1" t="s">
        <v>72</v>
      </c>
      <c r="J499" s="1" t="s">
        <v>349</v>
      </c>
      <c r="K499">
        <v>70</v>
      </c>
      <c r="L499" t="s">
        <v>9</v>
      </c>
      <c r="M499" t="s">
        <v>12</v>
      </c>
      <c r="N499">
        <v>0.6</v>
      </c>
      <c r="O499" t="s">
        <v>10</v>
      </c>
      <c r="P499">
        <v>8.5</v>
      </c>
      <c r="Q499" t="s">
        <v>10</v>
      </c>
      <c r="R499">
        <v>0</v>
      </c>
    </row>
    <row r="500" spans="1:18" hidden="1" x14ac:dyDescent="0.25">
      <c r="A500" s="1">
        <f>SUMIFS('Franchise Wastage '!H:H,'Franchise Wastage '!B:B,Sheet1!H500,'Franchise Wastage '!C:C,Sheet1!I500,'Franchise Wastage '!D:D,Sheet1!J500,'Franchise Wastage '!E:E,Sheet1!K500)</f>
        <v>8.5</v>
      </c>
      <c r="B500" s="1">
        <f>SUMIFS('Franchise Wastage '!F:F,'Franchise Wastage '!B:B,Sheet1!H500,'Franchise Wastage '!C:C,Sheet1!I500,'Franchise Wastage '!D:D,Sheet1!J500,'Franchise Wastage '!E:E,Sheet1!K500)</f>
        <v>0.6</v>
      </c>
      <c r="D500" s="23">
        <f t="shared" si="21"/>
        <v>0</v>
      </c>
      <c r="E500" s="23">
        <f t="shared" si="22"/>
        <v>0</v>
      </c>
      <c r="F500" s="23">
        <f t="shared" si="23"/>
        <v>0</v>
      </c>
      <c r="H500" t="s">
        <v>2158</v>
      </c>
      <c r="I500" s="1" t="s">
        <v>72</v>
      </c>
      <c r="J500" s="1" t="s">
        <v>350</v>
      </c>
      <c r="K500">
        <v>70</v>
      </c>
      <c r="L500" t="s">
        <v>9</v>
      </c>
      <c r="M500" t="s">
        <v>12</v>
      </c>
      <c r="N500">
        <v>0.6</v>
      </c>
      <c r="O500" t="s">
        <v>10</v>
      </c>
      <c r="P500">
        <v>8.5</v>
      </c>
      <c r="Q500" t="s">
        <v>10</v>
      </c>
      <c r="R500">
        <v>0</v>
      </c>
    </row>
    <row r="501" spans="1:18" hidden="1" x14ac:dyDescent="0.25">
      <c r="A501" s="1">
        <f>SUMIFS('Franchise Wastage '!H:H,'Franchise Wastage '!B:B,Sheet1!H501,'Franchise Wastage '!C:C,Sheet1!I501,'Franchise Wastage '!D:D,Sheet1!J501,'Franchise Wastage '!E:E,Sheet1!K501)</f>
        <v>8.5</v>
      </c>
      <c r="B501" s="1">
        <f>SUMIFS('Franchise Wastage '!F:F,'Franchise Wastage '!B:B,Sheet1!H501,'Franchise Wastage '!C:C,Sheet1!I501,'Franchise Wastage '!D:D,Sheet1!J501,'Franchise Wastage '!E:E,Sheet1!K501)</f>
        <v>0.6</v>
      </c>
      <c r="D501" s="23">
        <f t="shared" si="21"/>
        <v>0</v>
      </c>
      <c r="E501" s="23">
        <f t="shared" si="22"/>
        <v>0</v>
      </c>
      <c r="F501" s="23">
        <f t="shared" si="23"/>
        <v>0</v>
      </c>
      <c r="H501" t="s">
        <v>2158</v>
      </c>
      <c r="I501" s="1" t="s">
        <v>72</v>
      </c>
      <c r="J501" s="1" t="s">
        <v>351</v>
      </c>
      <c r="K501">
        <v>70</v>
      </c>
      <c r="L501" t="s">
        <v>9</v>
      </c>
      <c r="M501" t="s">
        <v>12</v>
      </c>
      <c r="N501">
        <v>0.6</v>
      </c>
      <c r="O501" t="s">
        <v>10</v>
      </c>
      <c r="P501">
        <v>8.5</v>
      </c>
      <c r="Q501" t="s">
        <v>10</v>
      </c>
      <c r="R501">
        <v>0</v>
      </c>
    </row>
    <row r="502" spans="1:18" hidden="1" x14ac:dyDescent="0.25">
      <c r="A502" s="1">
        <f>SUMIFS('Franchise Wastage '!H:H,'Franchise Wastage '!B:B,Sheet1!H502,'Franchise Wastage '!C:C,Sheet1!I502,'Franchise Wastage '!D:D,Sheet1!J502,'Franchise Wastage '!E:E,Sheet1!K502)</f>
        <v>8.5</v>
      </c>
      <c r="B502" s="1">
        <f>SUMIFS('Franchise Wastage '!F:F,'Franchise Wastage '!B:B,Sheet1!H502,'Franchise Wastage '!C:C,Sheet1!I502,'Franchise Wastage '!D:D,Sheet1!J502,'Franchise Wastage '!E:E,Sheet1!K502)</f>
        <v>0.6</v>
      </c>
      <c r="D502" s="23">
        <f t="shared" si="21"/>
        <v>0</v>
      </c>
      <c r="E502" s="23">
        <f t="shared" si="22"/>
        <v>0</v>
      </c>
      <c r="F502" s="23">
        <f t="shared" si="23"/>
        <v>0</v>
      </c>
      <c r="H502" t="s">
        <v>2158</v>
      </c>
      <c r="I502" s="1" t="s">
        <v>72</v>
      </c>
      <c r="J502" s="1" t="s">
        <v>352</v>
      </c>
      <c r="K502">
        <v>70</v>
      </c>
      <c r="L502" t="s">
        <v>9</v>
      </c>
      <c r="M502" t="s">
        <v>12</v>
      </c>
      <c r="N502">
        <v>0.6</v>
      </c>
      <c r="O502" t="s">
        <v>10</v>
      </c>
      <c r="P502">
        <v>8.5</v>
      </c>
      <c r="Q502" t="s">
        <v>10</v>
      </c>
      <c r="R502">
        <v>0</v>
      </c>
    </row>
    <row r="503" spans="1:18" hidden="1" x14ac:dyDescent="0.25">
      <c r="A503" s="1">
        <f>SUMIFS('Franchise Wastage '!H:H,'Franchise Wastage '!B:B,Sheet1!H503,'Franchise Wastage '!C:C,Sheet1!I503,'Franchise Wastage '!D:D,Sheet1!J503,'Franchise Wastage '!E:E,Sheet1!K503)</f>
        <v>8.5</v>
      </c>
      <c r="B503" s="1">
        <f>SUMIFS('Franchise Wastage '!F:F,'Franchise Wastage '!B:B,Sheet1!H503,'Franchise Wastage '!C:C,Sheet1!I503,'Franchise Wastage '!D:D,Sheet1!J503,'Franchise Wastage '!E:E,Sheet1!K503)</f>
        <v>0.6</v>
      </c>
      <c r="D503" s="23">
        <f t="shared" si="21"/>
        <v>0</v>
      </c>
      <c r="E503" s="23">
        <f t="shared" si="22"/>
        <v>0</v>
      </c>
      <c r="F503" s="23">
        <f t="shared" si="23"/>
        <v>0</v>
      </c>
      <c r="H503" t="s">
        <v>2158</v>
      </c>
      <c r="I503" s="1" t="s">
        <v>72</v>
      </c>
      <c r="J503" s="1" t="s">
        <v>353</v>
      </c>
      <c r="K503">
        <v>70</v>
      </c>
      <c r="L503" t="s">
        <v>9</v>
      </c>
      <c r="M503" t="s">
        <v>12</v>
      </c>
      <c r="N503">
        <v>0.6</v>
      </c>
      <c r="O503" t="s">
        <v>10</v>
      </c>
      <c r="P503">
        <v>8.5</v>
      </c>
      <c r="Q503" t="s">
        <v>10</v>
      </c>
      <c r="R503">
        <v>0</v>
      </c>
    </row>
    <row r="504" spans="1:18" hidden="1" x14ac:dyDescent="0.25">
      <c r="A504" s="1">
        <f>SUMIFS('Franchise Wastage '!H:H,'Franchise Wastage '!B:B,Sheet1!H504,'Franchise Wastage '!C:C,Sheet1!I504,'Franchise Wastage '!D:D,Sheet1!J504,'Franchise Wastage '!E:E,Sheet1!K504)</f>
        <v>10</v>
      </c>
      <c r="B504" s="1">
        <f>SUMIFS('Franchise Wastage '!F:F,'Franchise Wastage '!B:B,Sheet1!H504,'Franchise Wastage '!C:C,Sheet1!I504,'Franchise Wastage '!D:D,Sheet1!J504,'Franchise Wastage '!E:E,Sheet1!K504)</f>
        <v>0.8</v>
      </c>
      <c r="D504" s="23">
        <f t="shared" si="21"/>
        <v>0</v>
      </c>
      <c r="E504" s="23">
        <f t="shared" si="22"/>
        <v>0</v>
      </c>
      <c r="F504" s="23">
        <f t="shared" si="23"/>
        <v>0</v>
      </c>
      <c r="H504" t="s">
        <v>2158</v>
      </c>
      <c r="I504" s="1" t="s">
        <v>72</v>
      </c>
      <c r="J504" s="1" t="s">
        <v>354</v>
      </c>
      <c r="K504">
        <v>70</v>
      </c>
      <c r="L504" t="s">
        <v>9</v>
      </c>
      <c r="M504" t="s">
        <v>12</v>
      </c>
      <c r="N504">
        <v>0.8</v>
      </c>
      <c r="O504" t="s">
        <v>10</v>
      </c>
      <c r="P504">
        <v>10</v>
      </c>
      <c r="Q504" t="s">
        <v>10</v>
      </c>
      <c r="R504">
        <v>0</v>
      </c>
    </row>
    <row r="505" spans="1:18" hidden="1" x14ac:dyDescent="0.25">
      <c r="A505" s="1">
        <f>SUMIFS('Franchise Wastage '!H:H,'Franchise Wastage '!B:B,Sheet1!H505,'Franchise Wastage '!C:C,Sheet1!I505,'Franchise Wastage '!D:D,Sheet1!J505,'Franchise Wastage '!E:E,Sheet1!K505)</f>
        <v>8.5</v>
      </c>
      <c r="B505" s="1">
        <f>SUMIFS('Franchise Wastage '!F:F,'Franchise Wastage '!B:B,Sheet1!H505,'Franchise Wastage '!C:C,Sheet1!I505,'Franchise Wastage '!D:D,Sheet1!J505,'Franchise Wastage '!E:E,Sheet1!K505)</f>
        <v>0.6</v>
      </c>
      <c r="D505" s="23">
        <f t="shared" si="21"/>
        <v>0</v>
      </c>
      <c r="E505" s="23">
        <f t="shared" si="22"/>
        <v>0</v>
      </c>
      <c r="F505" s="23">
        <f t="shared" si="23"/>
        <v>0</v>
      </c>
      <c r="H505" t="s">
        <v>2158</v>
      </c>
      <c r="I505" s="1" t="s">
        <v>72</v>
      </c>
      <c r="J505" s="1" t="s">
        <v>355</v>
      </c>
      <c r="K505">
        <v>70</v>
      </c>
      <c r="L505" t="s">
        <v>9</v>
      </c>
      <c r="M505" t="s">
        <v>12</v>
      </c>
      <c r="N505">
        <v>0.6</v>
      </c>
      <c r="O505" t="s">
        <v>10</v>
      </c>
      <c r="P505">
        <v>8.5</v>
      </c>
      <c r="Q505" t="s">
        <v>10</v>
      </c>
      <c r="R505">
        <v>0</v>
      </c>
    </row>
    <row r="506" spans="1:18" hidden="1" x14ac:dyDescent="0.25">
      <c r="A506" s="1">
        <f>SUMIFS('Franchise Wastage '!H:H,'Franchise Wastage '!B:B,Sheet1!H506,'Franchise Wastage '!C:C,Sheet1!I506,'Franchise Wastage '!D:D,Sheet1!J506,'Franchise Wastage '!E:E,Sheet1!K506)</f>
        <v>8.5</v>
      </c>
      <c r="B506" s="1">
        <f>SUMIFS('Franchise Wastage '!F:F,'Franchise Wastage '!B:B,Sheet1!H506,'Franchise Wastage '!C:C,Sheet1!I506,'Franchise Wastage '!D:D,Sheet1!J506,'Franchise Wastage '!E:E,Sheet1!K506)</f>
        <v>0.6</v>
      </c>
      <c r="D506" s="23">
        <f t="shared" si="21"/>
        <v>0</v>
      </c>
      <c r="E506" s="23">
        <f t="shared" si="22"/>
        <v>0</v>
      </c>
      <c r="F506" s="23">
        <f t="shared" si="23"/>
        <v>0</v>
      </c>
      <c r="H506" t="s">
        <v>2158</v>
      </c>
      <c r="I506" s="1" t="s">
        <v>72</v>
      </c>
      <c r="J506" s="1" t="s">
        <v>73</v>
      </c>
      <c r="K506">
        <v>70</v>
      </c>
      <c r="L506" t="s">
        <v>9</v>
      </c>
      <c r="M506" t="s">
        <v>12</v>
      </c>
      <c r="N506">
        <v>0.6</v>
      </c>
      <c r="O506" t="s">
        <v>10</v>
      </c>
      <c r="P506">
        <v>8.5</v>
      </c>
      <c r="Q506" t="s">
        <v>10</v>
      </c>
      <c r="R506">
        <v>0</v>
      </c>
    </row>
    <row r="507" spans="1:18" hidden="1" x14ac:dyDescent="0.25">
      <c r="A507" s="1">
        <f>SUMIFS('Franchise Wastage '!H:H,'Franchise Wastage '!B:B,Sheet1!H507,'Franchise Wastage '!C:C,Sheet1!I507,'Franchise Wastage '!D:D,Sheet1!J507,'Franchise Wastage '!E:E,Sheet1!K507)</f>
        <v>8.5</v>
      </c>
      <c r="B507" s="1">
        <f>SUMIFS('Franchise Wastage '!F:F,'Franchise Wastage '!B:B,Sheet1!H507,'Franchise Wastage '!C:C,Sheet1!I507,'Franchise Wastage '!D:D,Sheet1!J507,'Franchise Wastage '!E:E,Sheet1!K507)</f>
        <v>0.6</v>
      </c>
      <c r="D507" s="23">
        <f t="shared" si="21"/>
        <v>0</v>
      </c>
      <c r="E507" s="23">
        <f t="shared" si="22"/>
        <v>0</v>
      </c>
      <c r="F507" s="23">
        <f t="shared" si="23"/>
        <v>0</v>
      </c>
      <c r="H507" t="s">
        <v>2158</v>
      </c>
      <c r="I507" s="1" t="s">
        <v>72</v>
      </c>
      <c r="J507" s="1" t="s">
        <v>356</v>
      </c>
      <c r="K507">
        <v>70</v>
      </c>
      <c r="L507" t="s">
        <v>9</v>
      </c>
      <c r="M507" t="s">
        <v>12</v>
      </c>
      <c r="N507">
        <v>0.6</v>
      </c>
      <c r="O507" t="s">
        <v>10</v>
      </c>
      <c r="P507">
        <v>8.5</v>
      </c>
      <c r="Q507" t="s">
        <v>10</v>
      </c>
      <c r="R507">
        <v>0</v>
      </c>
    </row>
    <row r="508" spans="1:18" hidden="1" x14ac:dyDescent="0.25">
      <c r="A508" s="1">
        <f>SUMIFS('Franchise Wastage '!H:H,'Franchise Wastage '!B:B,Sheet1!H508,'Franchise Wastage '!C:C,Sheet1!I508,'Franchise Wastage '!D:D,Sheet1!J508,'Franchise Wastage '!E:E,Sheet1!K508)</f>
        <v>8.5</v>
      </c>
      <c r="B508" s="1">
        <f>SUMIFS('Franchise Wastage '!F:F,'Franchise Wastage '!B:B,Sheet1!H508,'Franchise Wastage '!C:C,Sheet1!I508,'Franchise Wastage '!D:D,Sheet1!J508,'Franchise Wastage '!E:E,Sheet1!K508)</f>
        <v>0.6</v>
      </c>
      <c r="D508" s="23">
        <f t="shared" si="21"/>
        <v>0</v>
      </c>
      <c r="E508" s="23">
        <f t="shared" si="22"/>
        <v>0</v>
      </c>
      <c r="F508" s="23">
        <f t="shared" si="23"/>
        <v>0</v>
      </c>
      <c r="H508" t="s">
        <v>2158</v>
      </c>
      <c r="I508" s="1" t="s">
        <v>72</v>
      </c>
      <c r="J508" s="1" t="s">
        <v>357</v>
      </c>
      <c r="K508">
        <v>70</v>
      </c>
      <c r="L508" t="s">
        <v>9</v>
      </c>
      <c r="M508" t="s">
        <v>12</v>
      </c>
      <c r="N508">
        <v>0.6</v>
      </c>
      <c r="O508" t="s">
        <v>10</v>
      </c>
      <c r="P508">
        <v>8.5</v>
      </c>
      <c r="Q508" t="s">
        <v>10</v>
      </c>
      <c r="R508">
        <v>0</v>
      </c>
    </row>
    <row r="509" spans="1:18" hidden="1" x14ac:dyDescent="0.25">
      <c r="A509" s="1">
        <f>SUMIFS('Franchise Wastage '!H:H,'Franchise Wastage '!B:B,Sheet1!H509,'Franchise Wastage '!C:C,Sheet1!I509,'Franchise Wastage '!D:D,Sheet1!J509,'Franchise Wastage '!E:E,Sheet1!K509)</f>
        <v>8.5</v>
      </c>
      <c r="B509" s="1">
        <f>SUMIFS('Franchise Wastage '!F:F,'Franchise Wastage '!B:B,Sheet1!H509,'Franchise Wastage '!C:C,Sheet1!I509,'Franchise Wastage '!D:D,Sheet1!J509,'Franchise Wastage '!E:E,Sheet1!K509)</f>
        <v>0.6</v>
      </c>
      <c r="D509" s="23">
        <f t="shared" si="21"/>
        <v>0</v>
      </c>
      <c r="E509" s="23">
        <f t="shared" si="22"/>
        <v>0</v>
      </c>
      <c r="F509" s="23">
        <f t="shared" si="23"/>
        <v>0</v>
      </c>
      <c r="H509" t="s">
        <v>2158</v>
      </c>
      <c r="I509" s="1" t="s">
        <v>72</v>
      </c>
      <c r="J509" s="1" t="s">
        <v>358</v>
      </c>
      <c r="K509">
        <v>70</v>
      </c>
      <c r="L509" t="s">
        <v>9</v>
      </c>
      <c r="M509" t="s">
        <v>12</v>
      </c>
      <c r="N509">
        <v>0.6</v>
      </c>
      <c r="O509" t="s">
        <v>10</v>
      </c>
      <c r="P509">
        <v>8.5</v>
      </c>
      <c r="Q509" t="s">
        <v>10</v>
      </c>
      <c r="R509">
        <v>0</v>
      </c>
    </row>
    <row r="510" spans="1:18" hidden="1" x14ac:dyDescent="0.25">
      <c r="A510" s="1">
        <f>SUMIFS('Franchise Wastage '!H:H,'Franchise Wastage '!B:B,Sheet1!H510,'Franchise Wastage '!C:C,Sheet1!I510,'Franchise Wastage '!D:D,Sheet1!J510,'Franchise Wastage '!E:E,Sheet1!K510)</f>
        <v>8.5</v>
      </c>
      <c r="B510" s="1">
        <f>SUMIFS('Franchise Wastage '!F:F,'Franchise Wastage '!B:B,Sheet1!H510,'Franchise Wastage '!C:C,Sheet1!I510,'Franchise Wastage '!D:D,Sheet1!J510,'Franchise Wastage '!E:E,Sheet1!K510)</f>
        <v>0.6</v>
      </c>
      <c r="D510" s="23">
        <f t="shared" si="21"/>
        <v>0</v>
      </c>
      <c r="E510" s="23">
        <f t="shared" si="22"/>
        <v>0</v>
      </c>
      <c r="F510" s="23">
        <f t="shared" si="23"/>
        <v>0</v>
      </c>
      <c r="H510" t="s">
        <v>2158</v>
      </c>
      <c r="I510" s="1" t="s">
        <v>72</v>
      </c>
      <c r="J510" s="1" t="s">
        <v>359</v>
      </c>
      <c r="K510">
        <v>70</v>
      </c>
      <c r="L510" t="s">
        <v>9</v>
      </c>
      <c r="M510" t="s">
        <v>12</v>
      </c>
      <c r="N510">
        <v>0.6</v>
      </c>
      <c r="O510" t="s">
        <v>10</v>
      </c>
      <c r="P510">
        <v>8.5</v>
      </c>
      <c r="Q510" t="s">
        <v>10</v>
      </c>
      <c r="R510">
        <v>0</v>
      </c>
    </row>
    <row r="511" spans="1:18" hidden="1" x14ac:dyDescent="0.25">
      <c r="A511" s="1">
        <f>SUMIFS('Franchise Wastage '!H:H,'Franchise Wastage '!B:B,Sheet1!H511,'Franchise Wastage '!C:C,Sheet1!I511,'Franchise Wastage '!D:D,Sheet1!J511,'Franchise Wastage '!E:E,Sheet1!K511)</f>
        <v>8.5</v>
      </c>
      <c r="B511" s="1">
        <f>SUMIFS('Franchise Wastage '!F:F,'Franchise Wastage '!B:B,Sheet1!H511,'Franchise Wastage '!C:C,Sheet1!I511,'Franchise Wastage '!D:D,Sheet1!J511,'Franchise Wastage '!E:E,Sheet1!K511)</f>
        <v>0.6</v>
      </c>
      <c r="D511" s="23">
        <f t="shared" si="21"/>
        <v>0</v>
      </c>
      <c r="E511" s="23">
        <f t="shared" si="22"/>
        <v>0</v>
      </c>
      <c r="F511" s="23">
        <f t="shared" si="23"/>
        <v>0</v>
      </c>
      <c r="H511" t="s">
        <v>2158</v>
      </c>
      <c r="I511" s="1" t="s">
        <v>72</v>
      </c>
      <c r="J511" s="1" t="s">
        <v>360</v>
      </c>
      <c r="K511">
        <v>70</v>
      </c>
      <c r="L511" t="s">
        <v>9</v>
      </c>
      <c r="M511" t="s">
        <v>12</v>
      </c>
      <c r="N511">
        <v>0.6</v>
      </c>
      <c r="O511" t="s">
        <v>10</v>
      </c>
      <c r="P511">
        <v>8.5</v>
      </c>
      <c r="Q511" t="s">
        <v>10</v>
      </c>
      <c r="R511">
        <v>0</v>
      </c>
    </row>
    <row r="512" spans="1:18" hidden="1" x14ac:dyDescent="0.25">
      <c r="A512" s="1">
        <f>SUMIFS('Franchise Wastage '!H:H,'Franchise Wastage '!B:B,Sheet1!H512,'Franchise Wastage '!C:C,Sheet1!I512,'Franchise Wastage '!D:D,Sheet1!J512,'Franchise Wastage '!E:E,Sheet1!K512)</f>
        <v>8.5</v>
      </c>
      <c r="B512" s="1">
        <f>SUMIFS('Franchise Wastage '!F:F,'Franchise Wastage '!B:B,Sheet1!H512,'Franchise Wastage '!C:C,Sheet1!I512,'Franchise Wastage '!D:D,Sheet1!J512,'Franchise Wastage '!E:E,Sheet1!K512)</f>
        <v>0.6</v>
      </c>
      <c r="D512" s="23">
        <f t="shared" si="21"/>
        <v>0</v>
      </c>
      <c r="E512" s="23">
        <f t="shared" si="22"/>
        <v>0</v>
      </c>
      <c r="F512" s="23">
        <f t="shared" si="23"/>
        <v>0</v>
      </c>
      <c r="H512" t="s">
        <v>2158</v>
      </c>
      <c r="I512" s="1" t="s">
        <v>72</v>
      </c>
      <c r="J512" s="1" t="s">
        <v>361</v>
      </c>
      <c r="K512">
        <v>70</v>
      </c>
      <c r="L512" t="s">
        <v>9</v>
      </c>
      <c r="M512" t="s">
        <v>12</v>
      </c>
      <c r="N512">
        <v>0.6</v>
      </c>
      <c r="O512" t="s">
        <v>10</v>
      </c>
      <c r="P512">
        <v>8.5</v>
      </c>
      <c r="Q512" t="s">
        <v>10</v>
      </c>
      <c r="R512">
        <v>0</v>
      </c>
    </row>
    <row r="513" spans="1:18" hidden="1" x14ac:dyDescent="0.25">
      <c r="A513" s="1">
        <f>SUMIFS('Franchise Wastage '!H:H,'Franchise Wastage '!B:B,Sheet1!H513,'Franchise Wastage '!C:C,Sheet1!I513,'Franchise Wastage '!D:D,Sheet1!J513,'Franchise Wastage '!E:E,Sheet1!K513)</f>
        <v>8.5</v>
      </c>
      <c r="B513" s="1">
        <f>SUMIFS('Franchise Wastage '!F:F,'Franchise Wastage '!B:B,Sheet1!H513,'Franchise Wastage '!C:C,Sheet1!I513,'Franchise Wastage '!D:D,Sheet1!J513,'Franchise Wastage '!E:E,Sheet1!K513)</f>
        <v>0.6</v>
      </c>
      <c r="D513" s="23">
        <f t="shared" si="21"/>
        <v>0</v>
      </c>
      <c r="E513" s="23">
        <f t="shared" si="22"/>
        <v>0</v>
      </c>
      <c r="F513" s="23">
        <f t="shared" si="23"/>
        <v>0</v>
      </c>
      <c r="H513" t="s">
        <v>2158</v>
      </c>
      <c r="I513" s="1" t="s">
        <v>72</v>
      </c>
      <c r="J513" s="1" t="s">
        <v>362</v>
      </c>
      <c r="K513">
        <v>70</v>
      </c>
      <c r="L513" t="s">
        <v>9</v>
      </c>
      <c r="M513" t="s">
        <v>12</v>
      </c>
      <c r="N513">
        <v>0.6</v>
      </c>
      <c r="O513" t="s">
        <v>10</v>
      </c>
      <c r="P513">
        <v>8.5</v>
      </c>
      <c r="Q513" t="s">
        <v>10</v>
      </c>
      <c r="R513">
        <v>0</v>
      </c>
    </row>
    <row r="514" spans="1:18" hidden="1" x14ac:dyDescent="0.25">
      <c r="A514" s="1">
        <f>SUMIFS('Franchise Wastage '!H:H,'Franchise Wastage '!B:B,Sheet1!H514,'Franchise Wastage '!C:C,Sheet1!I514,'Franchise Wastage '!D:D,Sheet1!J514,'Franchise Wastage '!E:E,Sheet1!K514)</f>
        <v>8.5</v>
      </c>
      <c r="B514" s="1">
        <f>SUMIFS('Franchise Wastage '!F:F,'Franchise Wastage '!B:B,Sheet1!H514,'Franchise Wastage '!C:C,Sheet1!I514,'Franchise Wastage '!D:D,Sheet1!J514,'Franchise Wastage '!E:E,Sheet1!K514)</f>
        <v>0.6</v>
      </c>
      <c r="D514" s="23">
        <f t="shared" si="21"/>
        <v>0</v>
      </c>
      <c r="E514" s="23">
        <f t="shared" si="22"/>
        <v>0</v>
      </c>
      <c r="F514" s="23">
        <f t="shared" si="23"/>
        <v>0</v>
      </c>
      <c r="H514" t="s">
        <v>2158</v>
      </c>
      <c r="I514" s="1" t="s">
        <v>72</v>
      </c>
      <c r="J514" s="1" t="s">
        <v>363</v>
      </c>
      <c r="K514">
        <v>70</v>
      </c>
      <c r="L514" t="s">
        <v>9</v>
      </c>
      <c r="M514" t="s">
        <v>12</v>
      </c>
      <c r="N514">
        <v>0.6</v>
      </c>
      <c r="O514" t="s">
        <v>10</v>
      </c>
      <c r="P514">
        <v>8.5</v>
      </c>
      <c r="Q514" t="s">
        <v>10</v>
      </c>
      <c r="R514">
        <v>0</v>
      </c>
    </row>
    <row r="515" spans="1:18" hidden="1" x14ac:dyDescent="0.25">
      <c r="A515" s="1">
        <f>SUMIFS('Franchise Wastage '!H:H,'Franchise Wastage '!B:B,Sheet1!H515,'Franchise Wastage '!C:C,Sheet1!I515,'Franchise Wastage '!D:D,Sheet1!J515,'Franchise Wastage '!E:E,Sheet1!K515)</f>
        <v>8</v>
      </c>
      <c r="B515" s="1">
        <f>SUMIFS('Franchise Wastage '!F:F,'Franchise Wastage '!B:B,Sheet1!H515,'Franchise Wastage '!C:C,Sheet1!I515,'Franchise Wastage '!D:D,Sheet1!J515,'Franchise Wastage '!E:E,Sheet1!K515)</f>
        <v>0.6</v>
      </c>
      <c r="D515" s="23">
        <f t="shared" si="21"/>
        <v>0</v>
      </c>
      <c r="E515" s="23">
        <f t="shared" si="22"/>
        <v>0</v>
      </c>
      <c r="F515" s="23">
        <f t="shared" si="23"/>
        <v>0</v>
      </c>
      <c r="H515" t="s">
        <v>2158</v>
      </c>
      <c r="I515" s="1" t="s">
        <v>122</v>
      </c>
      <c r="J515" s="1" t="s">
        <v>364</v>
      </c>
      <c r="K515">
        <v>80</v>
      </c>
      <c r="L515" t="s">
        <v>9</v>
      </c>
      <c r="M515" t="s">
        <v>9</v>
      </c>
      <c r="N515">
        <v>0.6</v>
      </c>
      <c r="O515" t="s">
        <v>10</v>
      </c>
      <c r="P515">
        <v>8</v>
      </c>
      <c r="Q515" t="s">
        <v>10</v>
      </c>
      <c r="R515">
        <v>0</v>
      </c>
    </row>
    <row r="516" spans="1:18" hidden="1" x14ac:dyDescent="0.25">
      <c r="A516" s="1">
        <f>SUMIFS('Franchise Wastage '!H:H,'Franchise Wastage '!B:B,Sheet1!H516,'Franchise Wastage '!C:C,Sheet1!I516,'Franchise Wastage '!D:D,Sheet1!J516,'Franchise Wastage '!E:E,Sheet1!K516)</f>
        <v>8</v>
      </c>
      <c r="B516" s="1">
        <f>SUMIFS('Franchise Wastage '!F:F,'Franchise Wastage '!B:B,Sheet1!H516,'Franchise Wastage '!C:C,Sheet1!I516,'Franchise Wastage '!D:D,Sheet1!J516,'Franchise Wastage '!E:E,Sheet1!K516)</f>
        <v>0.6</v>
      </c>
      <c r="D516" s="23">
        <f t="shared" si="21"/>
        <v>0</v>
      </c>
      <c r="E516" s="23">
        <f t="shared" si="22"/>
        <v>0</v>
      </c>
      <c r="F516" s="23">
        <f t="shared" si="23"/>
        <v>0</v>
      </c>
      <c r="H516" t="s">
        <v>2158</v>
      </c>
      <c r="I516" s="1" t="s">
        <v>122</v>
      </c>
      <c r="J516" s="1" t="s">
        <v>27</v>
      </c>
      <c r="K516">
        <v>80</v>
      </c>
      <c r="L516" t="s">
        <v>9</v>
      </c>
      <c r="M516" t="s">
        <v>9</v>
      </c>
      <c r="N516">
        <v>0.6</v>
      </c>
      <c r="O516" t="s">
        <v>10</v>
      </c>
      <c r="P516">
        <v>8</v>
      </c>
      <c r="Q516" t="s">
        <v>10</v>
      </c>
      <c r="R516">
        <v>0</v>
      </c>
    </row>
    <row r="517" spans="1:18" hidden="1" x14ac:dyDescent="0.25">
      <c r="A517" s="1">
        <f>SUMIFS('Franchise Wastage '!H:H,'Franchise Wastage '!B:B,Sheet1!H517,'Franchise Wastage '!C:C,Sheet1!I517,'Franchise Wastage '!D:D,Sheet1!J517,'Franchise Wastage '!E:E,Sheet1!K517)</f>
        <v>8</v>
      </c>
      <c r="B517" s="1">
        <f>SUMIFS('Franchise Wastage '!F:F,'Franchise Wastage '!B:B,Sheet1!H517,'Franchise Wastage '!C:C,Sheet1!I517,'Franchise Wastage '!D:D,Sheet1!J517,'Franchise Wastage '!E:E,Sheet1!K517)</f>
        <v>0.6</v>
      </c>
      <c r="D517" s="23">
        <f t="shared" si="21"/>
        <v>0</v>
      </c>
      <c r="E517" s="23">
        <f t="shared" si="22"/>
        <v>0</v>
      </c>
      <c r="F517" s="23">
        <f t="shared" si="23"/>
        <v>0</v>
      </c>
      <c r="H517" t="s">
        <v>2158</v>
      </c>
      <c r="I517" s="1" t="s">
        <v>122</v>
      </c>
      <c r="J517" s="1" t="s">
        <v>365</v>
      </c>
      <c r="K517">
        <v>80</v>
      </c>
      <c r="L517" t="s">
        <v>9</v>
      </c>
      <c r="M517" t="s">
        <v>9</v>
      </c>
      <c r="N517">
        <v>0.6</v>
      </c>
      <c r="O517" t="s">
        <v>10</v>
      </c>
      <c r="P517">
        <v>8</v>
      </c>
      <c r="Q517" t="s">
        <v>10</v>
      </c>
      <c r="R517">
        <v>0</v>
      </c>
    </row>
    <row r="518" spans="1:18" hidden="1" x14ac:dyDescent="0.25">
      <c r="A518" s="1">
        <f>SUMIFS('Franchise Wastage '!H:H,'Franchise Wastage '!B:B,Sheet1!H518,'Franchise Wastage '!C:C,Sheet1!I518,'Franchise Wastage '!D:D,Sheet1!J518,'Franchise Wastage '!E:E,Sheet1!K518)</f>
        <v>11</v>
      </c>
      <c r="B518" s="1">
        <f>SUMIFS('Franchise Wastage '!F:F,'Franchise Wastage '!B:B,Sheet1!H518,'Franchise Wastage '!C:C,Sheet1!I518,'Franchise Wastage '!D:D,Sheet1!J518,'Franchise Wastage '!E:E,Sheet1!K518)</f>
        <v>0.6</v>
      </c>
      <c r="D518" s="23">
        <f t="shared" si="21"/>
        <v>0</v>
      </c>
      <c r="E518" s="23">
        <f t="shared" si="22"/>
        <v>0</v>
      </c>
      <c r="F518" s="23">
        <f t="shared" si="23"/>
        <v>0</v>
      </c>
      <c r="H518" t="s">
        <v>2158</v>
      </c>
      <c r="I518" s="1" t="s">
        <v>56</v>
      </c>
      <c r="J518" s="1" t="s">
        <v>57</v>
      </c>
      <c r="K518">
        <v>70</v>
      </c>
      <c r="L518" t="s">
        <v>9</v>
      </c>
      <c r="M518" t="s">
        <v>12</v>
      </c>
      <c r="N518">
        <v>0.6</v>
      </c>
      <c r="O518" t="s">
        <v>10</v>
      </c>
      <c r="P518">
        <v>11</v>
      </c>
      <c r="Q518" t="s">
        <v>10</v>
      </c>
      <c r="R518">
        <v>0</v>
      </c>
    </row>
    <row r="519" spans="1:18" hidden="1" x14ac:dyDescent="0.25">
      <c r="A519" s="1">
        <f>SUMIFS('Franchise Wastage '!H:H,'Franchise Wastage '!B:B,Sheet1!H519,'Franchise Wastage '!C:C,Sheet1!I519,'Franchise Wastage '!D:D,Sheet1!J519,'Franchise Wastage '!E:E,Sheet1!K519)</f>
        <v>11</v>
      </c>
      <c r="B519" s="1">
        <f>SUMIFS('Franchise Wastage '!F:F,'Franchise Wastage '!B:B,Sheet1!H519,'Franchise Wastage '!C:C,Sheet1!I519,'Franchise Wastage '!D:D,Sheet1!J519,'Franchise Wastage '!E:E,Sheet1!K519)</f>
        <v>0.6</v>
      </c>
      <c r="D519" s="23">
        <f t="shared" si="21"/>
        <v>0</v>
      </c>
      <c r="E519" s="23">
        <f t="shared" si="22"/>
        <v>0</v>
      </c>
      <c r="F519" s="23">
        <f t="shared" si="23"/>
        <v>0</v>
      </c>
      <c r="H519" t="s">
        <v>2158</v>
      </c>
      <c r="I519" s="1" t="s">
        <v>56</v>
      </c>
      <c r="J519" s="1" t="s">
        <v>30</v>
      </c>
      <c r="K519">
        <v>70</v>
      </c>
      <c r="L519" t="s">
        <v>9</v>
      </c>
      <c r="M519" t="s">
        <v>12</v>
      </c>
      <c r="N519">
        <v>0.6</v>
      </c>
      <c r="O519" t="s">
        <v>10</v>
      </c>
      <c r="P519">
        <v>11</v>
      </c>
      <c r="Q519" t="s">
        <v>10</v>
      </c>
      <c r="R519">
        <v>0</v>
      </c>
    </row>
    <row r="520" spans="1:18" hidden="1" x14ac:dyDescent="0.25">
      <c r="A520" s="1">
        <f>SUMIFS('Franchise Wastage '!H:H,'Franchise Wastage '!B:B,Sheet1!H520,'Franchise Wastage '!C:C,Sheet1!I520,'Franchise Wastage '!D:D,Sheet1!J520,'Franchise Wastage '!E:E,Sheet1!K520)</f>
        <v>11</v>
      </c>
      <c r="B520" s="1">
        <f>SUMIFS('Franchise Wastage '!F:F,'Franchise Wastage '!B:B,Sheet1!H520,'Franchise Wastage '!C:C,Sheet1!I520,'Franchise Wastage '!D:D,Sheet1!J520,'Franchise Wastage '!E:E,Sheet1!K520)</f>
        <v>0.6</v>
      </c>
      <c r="D520" s="23">
        <f t="shared" ref="D520:D583" si="24">P520-A520</f>
        <v>0</v>
      </c>
      <c r="E520" s="23">
        <f t="shared" ref="E520:E583" si="25">N520-B520</f>
        <v>0</v>
      </c>
      <c r="F520" s="23">
        <f t="shared" ref="F520:F583" si="26">D520+E520</f>
        <v>0</v>
      </c>
      <c r="H520" t="s">
        <v>2158</v>
      </c>
      <c r="I520" s="1" t="s">
        <v>56</v>
      </c>
      <c r="J520" s="1" t="s">
        <v>58</v>
      </c>
      <c r="K520">
        <v>70</v>
      </c>
      <c r="L520" t="s">
        <v>9</v>
      </c>
      <c r="M520" t="s">
        <v>12</v>
      </c>
      <c r="N520">
        <v>0.6</v>
      </c>
      <c r="O520" t="s">
        <v>10</v>
      </c>
      <c r="P520">
        <v>11</v>
      </c>
      <c r="Q520" t="s">
        <v>10</v>
      </c>
      <c r="R520">
        <v>0</v>
      </c>
    </row>
    <row r="521" spans="1:18" hidden="1" x14ac:dyDescent="0.25">
      <c r="A521" s="1">
        <f>SUMIFS('Franchise Wastage '!H:H,'Franchise Wastage '!B:B,Sheet1!H521,'Franchise Wastage '!C:C,Sheet1!I521,'Franchise Wastage '!D:D,Sheet1!J521,'Franchise Wastage '!E:E,Sheet1!K521)</f>
        <v>11</v>
      </c>
      <c r="B521" s="1">
        <f>SUMIFS('Franchise Wastage '!F:F,'Franchise Wastage '!B:B,Sheet1!H521,'Franchise Wastage '!C:C,Sheet1!I521,'Franchise Wastage '!D:D,Sheet1!J521,'Franchise Wastage '!E:E,Sheet1!K521)</f>
        <v>0.6</v>
      </c>
      <c r="D521" s="23">
        <f t="shared" si="24"/>
        <v>0</v>
      </c>
      <c r="E521" s="23">
        <f t="shared" si="25"/>
        <v>0</v>
      </c>
      <c r="F521" s="23">
        <f t="shared" si="26"/>
        <v>0</v>
      </c>
      <c r="H521" t="s">
        <v>2158</v>
      </c>
      <c r="I521" s="1" t="s">
        <v>56</v>
      </c>
      <c r="J521" s="1" t="s">
        <v>25</v>
      </c>
      <c r="K521">
        <v>70</v>
      </c>
      <c r="L521" t="s">
        <v>9</v>
      </c>
      <c r="M521" t="s">
        <v>12</v>
      </c>
      <c r="N521">
        <v>0.6</v>
      </c>
      <c r="O521" t="s">
        <v>10</v>
      </c>
      <c r="P521">
        <v>11</v>
      </c>
      <c r="Q521" t="s">
        <v>10</v>
      </c>
      <c r="R521">
        <v>0</v>
      </c>
    </row>
    <row r="522" spans="1:18" hidden="1" x14ac:dyDescent="0.25">
      <c r="A522" s="1">
        <f>SUMIFS('Franchise Wastage '!H:H,'Franchise Wastage '!B:B,Sheet1!H522,'Franchise Wastage '!C:C,Sheet1!I522,'Franchise Wastage '!D:D,Sheet1!J522,'Franchise Wastage '!E:E,Sheet1!K522)</f>
        <v>11</v>
      </c>
      <c r="B522" s="1">
        <f>SUMIFS('Franchise Wastage '!F:F,'Franchise Wastage '!B:B,Sheet1!H522,'Franchise Wastage '!C:C,Sheet1!I522,'Franchise Wastage '!D:D,Sheet1!J522,'Franchise Wastage '!E:E,Sheet1!K522)</f>
        <v>0.6</v>
      </c>
      <c r="D522" s="23">
        <f t="shared" si="24"/>
        <v>0</v>
      </c>
      <c r="E522" s="23">
        <f t="shared" si="25"/>
        <v>0</v>
      </c>
      <c r="F522" s="23">
        <f t="shared" si="26"/>
        <v>0</v>
      </c>
      <c r="H522" t="s">
        <v>2158</v>
      </c>
      <c r="I522" s="1" t="s">
        <v>56</v>
      </c>
      <c r="J522" s="1" t="s">
        <v>63</v>
      </c>
      <c r="K522">
        <v>70</v>
      </c>
      <c r="L522" t="s">
        <v>9</v>
      </c>
      <c r="M522" t="s">
        <v>12</v>
      </c>
      <c r="N522">
        <v>0.6</v>
      </c>
      <c r="O522" t="s">
        <v>10</v>
      </c>
      <c r="P522">
        <v>11</v>
      </c>
      <c r="Q522" t="s">
        <v>10</v>
      </c>
      <c r="R522">
        <v>0</v>
      </c>
    </row>
    <row r="523" spans="1:18" hidden="1" x14ac:dyDescent="0.25">
      <c r="A523" s="1">
        <f>SUMIFS('Franchise Wastage '!H:H,'Franchise Wastage '!B:B,Sheet1!H523,'Franchise Wastage '!C:C,Sheet1!I523,'Franchise Wastage '!D:D,Sheet1!J523,'Franchise Wastage '!E:E,Sheet1!K523)</f>
        <v>11</v>
      </c>
      <c r="B523" s="1">
        <f>SUMIFS('Franchise Wastage '!F:F,'Franchise Wastage '!B:B,Sheet1!H523,'Franchise Wastage '!C:C,Sheet1!I523,'Franchise Wastage '!D:D,Sheet1!J523,'Franchise Wastage '!E:E,Sheet1!K523)</f>
        <v>0.6</v>
      </c>
      <c r="D523" s="23">
        <f t="shared" si="24"/>
        <v>0</v>
      </c>
      <c r="E523" s="23">
        <f t="shared" si="25"/>
        <v>0</v>
      </c>
      <c r="F523" s="23">
        <f t="shared" si="26"/>
        <v>0</v>
      </c>
      <c r="H523" t="s">
        <v>2158</v>
      </c>
      <c r="I523" s="1" t="s">
        <v>56</v>
      </c>
      <c r="J523" s="1" t="s">
        <v>64</v>
      </c>
      <c r="K523">
        <v>70</v>
      </c>
      <c r="L523" t="s">
        <v>9</v>
      </c>
      <c r="M523" t="s">
        <v>12</v>
      </c>
      <c r="N523">
        <v>0.6</v>
      </c>
      <c r="O523" t="s">
        <v>10</v>
      </c>
      <c r="P523">
        <v>11</v>
      </c>
      <c r="Q523" t="s">
        <v>10</v>
      </c>
      <c r="R523">
        <v>0</v>
      </c>
    </row>
    <row r="524" spans="1:18" hidden="1" x14ac:dyDescent="0.25">
      <c r="A524" s="1">
        <f>SUMIFS('Franchise Wastage '!H:H,'Franchise Wastage '!B:B,Sheet1!H524,'Franchise Wastage '!C:C,Sheet1!I524,'Franchise Wastage '!D:D,Sheet1!J524,'Franchise Wastage '!E:E,Sheet1!K524)</f>
        <v>11</v>
      </c>
      <c r="B524" s="1">
        <f>SUMIFS('Franchise Wastage '!F:F,'Franchise Wastage '!B:B,Sheet1!H524,'Franchise Wastage '!C:C,Sheet1!I524,'Franchise Wastage '!D:D,Sheet1!J524,'Franchise Wastage '!E:E,Sheet1!K524)</f>
        <v>0.6</v>
      </c>
      <c r="D524" s="23">
        <f t="shared" si="24"/>
        <v>0</v>
      </c>
      <c r="E524" s="23">
        <f t="shared" si="25"/>
        <v>0</v>
      </c>
      <c r="F524" s="23">
        <f t="shared" si="26"/>
        <v>0</v>
      </c>
      <c r="H524" t="s">
        <v>2158</v>
      </c>
      <c r="I524" s="1" t="s">
        <v>56</v>
      </c>
      <c r="J524" s="1" t="s">
        <v>65</v>
      </c>
      <c r="K524">
        <v>70</v>
      </c>
      <c r="L524" t="s">
        <v>9</v>
      </c>
      <c r="M524" t="s">
        <v>12</v>
      </c>
      <c r="N524">
        <v>0.6</v>
      </c>
      <c r="O524" t="s">
        <v>10</v>
      </c>
      <c r="P524">
        <v>11</v>
      </c>
      <c r="Q524" t="s">
        <v>10</v>
      </c>
      <c r="R524">
        <v>0</v>
      </c>
    </row>
    <row r="525" spans="1:18" hidden="1" x14ac:dyDescent="0.25">
      <c r="A525" s="1">
        <f>SUMIFS('Franchise Wastage '!H:H,'Franchise Wastage '!B:B,Sheet1!H525,'Franchise Wastage '!C:C,Sheet1!I525,'Franchise Wastage '!D:D,Sheet1!J525,'Franchise Wastage '!E:E,Sheet1!K525)</f>
        <v>11</v>
      </c>
      <c r="B525" s="1">
        <f>SUMIFS('Franchise Wastage '!F:F,'Franchise Wastage '!B:B,Sheet1!H525,'Franchise Wastage '!C:C,Sheet1!I525,'Franchise Wastage '!D:D,Sheet1!J525,'Franchise Wastage '!E:E,Sheet1!K525)</f>
        <v>0.6</v>
      </c>
      <c r="D525" s="23">
        <f t="shared" si="24"/>
        <v>0</v>
      </c>
      <c r="E525" s="23">
        <f t="shared" si="25"/>
        <v>0</v>
      </c>
      <c r="F525" s="23">
        <f t="shared" si="26"/>
        <v>0</v>
      </c>
      <c r="H525" t="s">
        <v>2158</v>
      </c>
      <c r="I525" s="1" t="s">
        <v>56</v>
      </c>
      <c r="J525" s="1" t="s">
        <v>66</v>
      </c>
      <c r="K525">
        <v>70</v>
      </c>
      <c r="L525" t="s">
        <v>9</v>
      </c>
      <c r="M525" t="s">
        <v>12</v>
      </c>
      <c r="N525">
        <v>0.6</v>
      </c>
      <c r="O525" t="s">
        <v>10</v>
      </c>
      <c r="P525">
        <v>11</v>
      </c>
      <c r="Q525" t="s">
        <v>10</v>
      </c>
      <c r="R525">
        <v>0</v>
      </c>
    </row>
    <row r="526" spans="1:18" hidden="1" x14ac:dyDescent="0.25">
      <c r="A526" s="1">
        <f>SUMIFS('Franchise Wastage '!H:H,'Franchise Wastage '!B:B,Sheet1!H526,'Franchise Wastage '!C:C,Sheet1!I526,'Franchise Wastage '!D:D,Sheet1!J526,'Franchise Wastage '!E:E,Sheet1!K526)</f>
        <v>0</v>
      </c>
      <c r="B526" s="1">
        <f>SUMIFS('Franchise Wastage '!F:F,'Franchise Wastage '!B:B,Sheet1!H526,'Franchise Wastage '!C:C,Sheet1!I526,'Franchise Wastage '!D:D,Sheet1!J526,'Franchise Wastage '!E:E,Sheet1!K526)</f>
        <v>1</v>
      </c>
      <c r="D526" s="23">
        <f t="shared" si="24"/>
        <v>0</v>
      </c>
      <c r="E526" s="23">
        <f t="shared" si="25"/>
        <v>0</v>
      </c>
      <c r="F526" s="23">
        <f t="shared" si="26"/>
        <v>0</v>
      </c>
      <c r="H526" t="s">
        <v>366</v>
      </c>
      <c r="I526" s="1" t="s">
        <v>87</v>
      </c>
      <c r="J526" s="1" t="s">
        <v>89</v>
      </c>
      <c r="K526">
        <v>100</v>
      </c>
      <c r="L526" t="s">
        <v>9</v>
      </c>
      <c r="M526" t="s">
        <v>9</v>
      </c>
      <c r="N526">
        <v>1</v>
      </c>
      <c r="O526" t="s">
        <v>10</v>
      </c>
      <c r="P526">
        <v>0</v>
      </c>
      <c r="Q526" t="s">
        <v>10</v>
      </c>
      <c r="R526">
        <v>0</v>
      </c>
    </row>
    <row r="527" spans="1:18" hidden="1" x14ac:dyDescent="0.25">
      <c r="A527" s="1">
        <f>SUMIFS('Franchise Wastage '!H:H,'Franchise Wastage '!B:B,Sheet1!H527,'Franchise Wastage '!C:C,Sheet1!I527,'Franchise Wastage '!D:D,Sheet1!J527,'Franchise Wastage '!E:E,Sheet1!K527)</f>
        <v>0</v>
      </c>
      <c r="B527" s="1">
        <f>SUMIFS('Franchise Wastage '!F:F,'Franchise Wastage '!B:B,Sheet1!H527,'Franchise Wastage '!C:C,Sheet1!I527,'Franchise Wastage '!D:D,Sheet1!J527,'Franchise Wastage '!E:E,Sheet1!K527)</f>
        <v>1</v>
      </c>
      <c r="D527" s="23">
        <f t="shared" si="24"/>
        <v>0</v>
      </c>
      <c r="E527" s="23">
        <f t="shared" si="25"/>
        <v>0</v>
      </c>
      <c r="F527" s="23">
        <f t="shared" si="26"/>
        <v>0</v>
      </c>
      <c r="H527" t="s">
        <v>366</v>
      </c>
      <c r="I527" s="1" t="s">
        <v>87</v>
      </c>
      <c r="J527" s="1" t="s">
        <v>90</v>
      </c>
      <c r="K527">
        <v>100</v>
      </c>
      <c r="L527" t="s">
        <v>9</v>
      </c>
      <c r="M527" t="s">
        <v>9</v>
      </c>
      <c r="N527">
        <v>1</v>
      </c>
      <c r="O527" t="s">
        <v>10</v>
      </c>
      <c r="P527">
        <v>0</v>
      </c>
      <c r="Q527" t="s">
        <v>10</v>
      </c>
      <c r="R527">
        <v>0</v>
      </c>
    </row>
    <row r="528" spans="1:18" hidden="1" x14ac:dyDescent="0.25">
      <c r="A528" s="1">
        <f>SUMIFS('Franchise Wastage '!H:H,'Franchise Wastage '!B:B,Sheet1!H528,'Franchise Wastage '!C:C,Sheet1!I528,'Franchise Wastage '!D:D,Sheet1!J528,'Franchise Wastage '!E:E,Sheet1!K528)</f>
        <v>0</v>
      </c>
      <c r="B528" s="1">
        <f>SUMIFS('Franchise Wastage '!F:F,'Franchise Wastage '!B:B,Sheet1!H528,'Franchise Wastage '!C:C,Sheet1!I528,'Franchise Wastage '!D:D,Sheet1!J528,'Franchise Wastage '!E:E,Sheet1!K528)</f>
        <v>1</v>
      </c>
      <c r="D528" s="23">
        <f t="shared" si="24"/>
        <v>0</v>
      </c>
      <c r="E528" s="23">
        <f t="shared" si="25"/>
        <v>0</v>
      </c>
      <c r="F528" s="23">
        <f t="shared" si="26"/>
        <v>0</v>
      </c>
      <c r="H528" t="s">
        <v>366</v>
      </c>
      <c r="I528" s="1" t="s">
        <v>87</v>
      </c>
      <c r="J528" s="1" t="s">
        <v>91</v>
      </c>
      <c r="K528">
        <v>100</v>
      </c>
      <c r="L528" t="s">
        <v>9</v>
      </c>
      <c r="M528" t="s">
        <v>9</v>
      </c>
      <c r="N528">
        <v>1</v>
      </c>
      <c r="O528" t="s">
        <v>10</v>
      </c>
      <c r="P528">
        <v>0</v>
      </c>
      <c r="Q528" t="s">
        <v>10</v>
      </c>
      <c r="R528">
        <v>0</v>
      </c>
    </row>
    <row r="529" spans="1:18" hidden="1" x14ac:dyDescent="0.25">
      <c r="A529" s="1">
        <f>SUMIFS('Franchise Wastage '!H:H,'Franchise Wastage '!B:B,Sheet1!H529,'Franchise Wastage '!C:C,Sheet1!I529,'Franchise Wastage '!D:D,Sheet1!J529,'Franchise Wastage '!E:E,Sheet1!K529)</f>
        <v>0</v>
      </c>
      <c r="B529" s="1">
        <f>SUMIFS('Franchise Wastage '!F:F,'Franchise Wastage '!B:B,Sheet1!H529,'Franchise Wastage '!C:C,Sheet1!I529,'Franchise Wastage '!D:D,Sheet1!J529,'Franchise Wastage '!E:E,Sheet1!K529)</f>
        <v>5</v>
      </c>
      <c r="D529" s="23">
        <f t="shared" si="24"/>
        <v>0</v>
      </c>
      <c r="E529" s="23">
        <f t="shared" si="25"/>
        <v>0</v>
      </c>
      <c r="F529" s="23">
        <f t="shared" si="26"/>
        <v>0</v>
      </c>
      <c r="H529" t="s">
        <v>366</v>
      </c>
      <c r="I529" s="1" t="s">
        <v>87</v>
      </c>
      <c r="J529" s="1" t="s">
        <v>95</v>
      </c>
      <c r="K529">
        <v>100</v>
      </c>
      <c r="L529" t="s">
        <v>9</v>
      </c>
      <c r="M529" t="s">
        <v>9</v>
      </c>
      <c r="N529">
        <v>5</v>
      </c>
      <c r="O529" t="s">
        <v>20</v>
      </c>
      <c r="P529">
        <v>0</v>
      </c>
      <c r="Q529" t="s">
        <v>10</v>
      </c>
      <c r="R529">
        <v>0</v>
      </c>
    </row>
    <row r="530" spans="1:18" hidden="1" x14ac:dyDescent="0.25">
      <c r="A530" s="1">
        <f>SUMIFS('Franchise Wastage '!H:H,'Franchise Wastage '!B:B,Sheet1!H530,'Franchise Wastage '!C:C,Sheet1!I530,'Franchise Wastage '!D:D,Sheet1!J530,'Franchise Wastage '!E:E,Sheet1!K530)</f>
        <v>0</v>
      </c>
      <c r="B530" s="1">
        <f>SUMIFS('Franchise Wastage '!F:F,'Franchise Wastage '!B:B,Sheet1!H530,'Franchise Wastage '!C:C,Sheet1!I530,'Franchise Wastage '!D:D,Sheet1!J530,'Franchise Wastage '!E:E,Sheet1!K530)</f>
        <v>5</v>
      </c>
      <c r="D530" s="23">
        <f t="shared" si="24"/>
        <v>0</v>
      </c>
      <c r="E530" s="23">
        <f t="shared" si="25"/>
        <v>0</v>
      </c>
      <c r="F530" s="23">
        <f t="shared" si="26"/>
        <v>0</v>
      </c>
      <c r="H530" t="s">
        <v>366</v>
      </c>
      <c r="I530" s="1" t="s">
        <v>87</v>
      </c>
      <c r="J530" s="1" t="s">
        <v>96</v>
      </c>
      <c r="K530">
        <v>100</v>
      </c>
      <c r="L530" t="s">
        <v>9</v>
      </c>
      <c r="M530" t="s">
        <v>9</v>
      </c>
      <c r="N530">
        <v>5</v>
      </c>
      <c r="O530" t="s">
        <v>20</v>
      </c>
      <c r="P530">
        <v>0</v>
      </c>
      <c r="Q530" t="s">
        <v>10</v>
      </c>
      <c r="R530">
        <v>0</v>
      </c>
    </row>
    <row r="531" spans="1:18" hidden="1" x14ac:dyDescent="0.25">
      <c r="A531" s="1">
        <f>SUMIFS('Franchise Wastage '!H:H,'Franchise Wastage '!B:B,Sheet1!H531,'Franchise Wastage '!C:C,Sheet1!I531,'Franchise Wastage '!D:D,Sheet1!J531,'Franchise Wastage '!E:E,Sheet1!K531)</f>
        <v>0</v>
      </c>
      <c r="B531" s="1">
        <f>SUMIFS('Franchise Wastage '!F:F,'Franchise Wastage '!B:B,Sheet1!H531,'Franchise Wastage '!C:C,Sheet1!I531,'Franchise Wastage '!D:D,Sheet1!J531,'Franchise Wastage '!E:E,Sheet1!K531)</f>
        <v>5</v>
      </c>
      <c r="D531" s="23">
        <f t="shared" si="24"/>
        <v>0</v>
      </c>
      <c r="E531" s="23">
        <f t="shared" si="25"/>
        <v>0</v>
      </c>
      <c r="F531" s="23">
        <f t="shared" si="26"/>
        <v>0</v>
      </c>
      <c r="H531" t="s">
        <v>366</v>
      </c>
      <c r="I531" s="1" t="s">
        <v>87</v>
      </c>
      <c r="J531" s="1" t="s">
        <v>97</v>
      </c>
      <c r="K531">
        <v>100</v>
      </c>
      <c r="L531" t="s">
        <v>9</v>
      </c>
      <c r="M531" t="s">
        <v>9</v>
      </c>
      <c r="N531">
        <v>5</v>
      </c>
      <c r="O531" t="s">
        <v>20</v>
      </c>
      <c r="P531">
        <v>0</v>
      </c>
      <c r="Q531" t="s">
        <v>10</v>
      </c>
      <c r="R531">
        <v>0</v>
      </c>
    </row>
    <row r="532" spans="1:18" hidden="1" x14ac:dyDescent="0.25">
      <c r="A532" s="1">
        <f>SUMIFS('Franchise Wastage '!H:H,'Franchise Wastage '!B:B,Sheet1!H532,'Franchise Wastage '!C:C,Sheet1!I532,'Franchise Wastage '!D:D,Sheet1!J532,'Franchise Wastage '!E:E,Sheet1!K532)</f>
        <v>0</v>
      </c>
      <c r="B532" s="1">
        <f>SUMIFS('Franchise Wastage '!F:F,'Franchise Wastage '!B:B,Sheet1!H532,'Franchise Wastage '!C:C,Sheet1!I532,'Franchise Wastage '!D:D,Sheet1!J532,'Franchise Wastage '!E:E,Sheet1!K532)</f>
        <v>5</v>
      </c>
      <c r="D532" s="23">
        <f t="shared" si="24"/>
        <v>0</v>
      </c>
      <c r="E532" s="23">
        <f t="shared" si="25"/>
        <v>0</v>
      </c>
      <c r="F532" s="23">
        <f t="shared" si="26"/>
        <v>0</v>
      </c>
      <c r="H532" t="s">
        <v>366</v>
      </c>
      <c r="I532" s="1" t="s">
        <v>87</v>
      </c>
      <c r="J532" s="1" t="s">
        <v>98</v>
      </c>
      <c r="K532">
        <v>100</v>
      </c>
      <c r="L532" t="s">
        <v>9</v>
      </c>
      <c r="M532" t="s">
        <v>9</v>
      </c>
      <c r="N532">
        <v>5</v>
      </c>
      <c r="O532" t="s">
        <v>20</v>
      </c>
      <c r="P532">
        <v>0</v>
      </c>
      <c r="Q532" t="s">
        <v>10</v>
      </c>
      <c r="R532">
        <v>0</v>
      </c>
    </row>
    <row r="533" spans="1:18" hidden="1" x14ac:dyDescent="0.25">
      <c r="A533" s="1">
        <f>SUMIFS('Franchise Wastage '!H:H,'Franchise Wastage '!B:B,Sheet1!H533,'Franchise Wastage '!C:C,Sheet1!I533,'Franchise Wastage '!D:D,Sheet1!J533,'Franchise Wastage '!E:E,Sheet1!K533)</f>
        <v>0</v>
      </c>
      <c r="B533" s="1">
        <f>SUMIFS('Franchise Wastage '!F:F,'Franchise Wastage '!B:B,Sheet1!H533,'Franchise Wastage '!C:C,Sheet1!I533,'Franchise Wastage '!D:D,Sheet1!J533,'Franchise Wastage '!E:E,Sheet1!K533)</f>
        <v>5</v>
      </c>
      <c r="D533" s="23">
        <f t="shared" si="24"/>
        <v>0</v>
      </c>
      <c r="E533" s="23">
        <f t="shared" si="25"/>
        <v>0</v>
      </c>
      <c r="F533" s="23">
        <f t="shared" si="26"/>
        <v>0</v>
      </c>
      <c r="H533" t="s">
        <v>366</v>
      </c>
      <c r="I533" s="1" t="s">
        <v>87</v>
      </c>
      <c r="J533" s="1" t="s">
        <v>99</v>
      </c>
      <c r="K533">
        <v>100</v>
      </c>
      <c r="L533" t="s">
        <v>9</v>
      </c>
      <c r="M533" t="s">
        <v>9</v>
      </c>
      <c r="N533">
        <v>5</v>
      </c>
      <c r="O533" t="s">
        <v>20</v>
      </c>
      <c r="P533">
        <v>0</v>
      </c>
      <c r="Q533" t="s">
        <v>10</v>
      </c>
      <c r="R533">
        <v>0</v>
      </c>
    </row>
    <row r="534" spans="1:18" hidden="1" x14ac:dyDescent="0.25">
      <c r="A534" s="1">
        <f>SUMIFS('Franchise Wastage '!H:H,'Franchise Wastage '!B:B,Sheet1!H534,'Franchise Wastage '!C:C,Sheet1!I534,'Franchise Wastage '!D:D,Sheet1!J534,'Franchise Wastage '!E:E,Sheet1!K534)</f>
        <v>0</v>
      </c>
      <c r="B534" s="1">
        <f>SUMIFS('Franchise Wastage '!F:F,'Franchise Wastage '!B:B,Sheet1!H534,'Franchise Wastage '!C:C,Sheet1!I534,'Franchise Wastage '!D:D,Sheet1!J534,'Franchise Wastage '!E:E,Sheet1!K534)</f>
        <v>1</v>
      </c>
      <c r="D534" s="23">
        <f t="shared" si="24"/>
        <v>0</v>
      </c>
      <c r="E534" s="23">
        <f t="shared" si="25"/>
        <v>0</v>
      </c>
      <c r="F534" s="23">
        <f t="shared" si="26"/>
        <v>0</v>
      </c>
      <c r="H534" t="s">
        <v>366</v>
      </c>
      <c r="I534" s="1" t="s">
        <v>87</v>
      </c>
      <c r="J534" s="1" t="s">
        <v>100</v>
      </c>
      <c r="K534">
        <v>100</v>
      </c>
      <c r="L534" t="s">
        <v>9</v>
      </c>
      <c r="M534" t="s">
        <v>9</v>
      </c>
      <c r="N534">
        <v>1</v>
      </c>
      <c r="O534" t="s">
        <v>10</v>
      </c>
      <c r="P534">
        <v>0</v>
      </c>
      <c r="Q534" t="s">
        <v>10</v>
      </c>
      <c r="R534">
        <v>0</v>
      </c>
    </row>
    <row r="535" spans="1:18" hidden="1" x14ac:dyDescent="0.25">
      <c r="A535" s="1">
        <f>SUMIFS('Franchise Wastage '!H:H,'Franchise Wastage '!B:B,Sheet1!H535,'Franchise Wastage '!C:C,Sheet1!I535,'Franchise Wastage '!D:D,Sheet1!J535,'Franchise Wastage '!E:E,Sheet1!K535)</f>
        <v>0</v>
      </c>
      <c r="B535" s="1">
        <f>SUMIFS('Franchise Wastage '!F:F,'Franchise Wastage '!B:B,Sheet1!H535,'Franchise Wastage '!C:C,Sheet1!I535,'Franchise Wastage '!D:D,Sheet1!J535,'Franchise Wastage '!E:E,Sheet1!K535)</f>
        <v>1</v>
      </c>
      <c r="D535" s="23">
        <f t="shared" si="24"/>
        <v>0</v>
      </c>
      <c r="E535" s="23">
        <f t="shared" si="25"/>
        <v>0</v>
      </c>
      <c r="F535" s="23">
        <f t="shared" si="26"/>
        <v>0</v>
      </c>
      <c r="H535" t="s">
        <v>366</v>
      </c>
      <c r="I535" s="1" t="s">
        <v>87</v>
      </c>
      <c r="J535" s="1" t="s">
        <v>101</v>
      </c>
      <c r="K535">
        <v>100</v>
      </c>
      <c r="L535" t="s">
        <v>9</v>
      </c>
      <c r="M535" t="s">
        <v>9</v>
      </c>
      <c r="N535">
        <v>1</v>
      </c>
      <c r="O535" t="s">
        <v>10</v>
      </c>
      <c r="P535">
        <v>0</v>
      </c>
      <c r="Q535" t="s">
        <v>10</v>
      </c>
      <c r="R535">
        <v>0</v>
      </c>
    </row>
    <row r="536" spans="1:18" hidden="1" x14ac:dyDescent="0.25">
      <c r="A536" s="1">
        <f>SUMIFS('Franchise Wastage '!H:H,'Franchise Wastage '!B:B,Sheet1!H536,'Franchise Wastage '!C:C,Sheet1!I536,'Franchise Wastage '!D:D,Sheet1!J536,'Franchise Wastage '!E:E,Sheet1!K536)</f>
        <v>0</v>
      </c>
      <c r="B536" s="1">
        <f>SUMIFS('Franchise Wastage '!F:F,'Franchise Wastage '!B:B,Sheet1!H536,'Franchise Wastage '!C:C,Sheet1!I536,'Franchise Wastage '!D:D,Sheet1!J536,'Franchise Wastage '!E:E,Sheet1!K536)</f>
        <v>1</v>
      </c>
      <c r="D536" s="23">
        <f t="shared" si="24"/>
        <v>0</v>
      </c>
      <c r="E536" s="23">
        <f t="shared" si="25"/>
        <v>0</v>
      </c>
      <c r="F536" s="23">
        <f t="shared" si="26"/>
        <v>0</v>
      </c>
      <c r="H536" t="s">
        <v>366</v>
      </c>
      <c r="I536" s="1" t="s">
        <v>87</v>
      </c>
      <c r="J536" s="1" t="s">
        <v>102</v>
      </c>
      <c r="K536">
        <v>100</v>
      </c>
      <c r="L536" t="s">
        <v>9</v>
      </c>
      <c r="M536" t="s">
        <v>9</v>
      </c>
      <c r="N536">
        <v>1</v>
      </c>
      <c r="O536" t="s">
        <v>10</v>
      </c>
      <c r="P536">
        <v>0</v>
      </c>
      <c r="Q536" t="s">
        <v>10</v>
      </c>
      <c r="R536">
        <v>0</v>
      </c>
    </row>
    <row r="537" spans="1:18" hidden="1" x14ac:dyDescent="0.25">
      <c r="A537" s="1">
        <f>SUMIFS('Franchise Wastage '!H:H,'Franchise Wastage '!B:B,Sheet1!H537,'Franchise Wastage '!C:C,Sheet1!I537,'Franchise Wastage '!D:D,Sheet1!J537,'Franchise Wastage '!E:E,Sheet1!K537)</f>
        <v>3</v>
      </c>
      <c r="B537" s="1">
        <f>SUMIFS('Franchise Wastage '!F:F,'Franchise Wastage '!B:B,Sheet1!H537,'Franchise Wastage '!C:C,Sheet1!I537,'Franchise Wastage '!D:D,Sheet1!J537,'Franchise Wastage '!E:E,Sheet1!K537)</f>
        <v>0.3</v>
      </c>
      <c r="D537" s="23">
        <f t="shared" si="24"/>
        <v>0</v>
      </c>
      <c r="E537" s="23">
        <f t="shared" si="25"/>
        <v>0</v>
      </c>
      <c r="F537" s="23">
        <f t="shared" si="26"/>
        <v>0</v>
      </c>
      <c r="H537" t="s">
        <v>366</v>
      </c>
      <c r="I537" s="1" t="s">
        <v>164</v>
      </c>
      <c r="J537" s="1" t="s">
        <v>367</v>
      </c>
      <c r="K537">
        <v>97</v>
      </c>
      <c r="L537" t="s">
        <v>9</v>
      </c>
      <c r="M537" t="s">
        <v>12</v>
      </c>
      <c r="N537">
        <v>0.3</v>
      </c>
      <c r="O537" t="s">
        <v>10</v>
      </c>
      <c r="P537">
        <v>3</v>
      </c>
      <c r="Q537" t="s">
        <v>10</v>
      </c>
      <c r="R537">
        <v>0</v>
      </c>
    </row>
    <row r="538" spans="1:18" hidden="1" x14ac:dyDescent="0.25">
      <c r="A538" s="1">
        <f>SUMIFS('Franchise Wastage '!H:H,'Franchise Wastage '!B:B,Sheet1!H538,'Franchise Wastage '!C:C,Sheet1!I538,'Franchise Wastage '!D:D,Sheet1!J538,'Franchise Wastage '!E:E,Sheet1!K538)</f>
        <v>3</v>
      </c>
      <c r="B538" s="1">
        <f>SUMIFS('Franchise Wastage '!F:F,'Franchise Wastage '!B:B,Sheet1!H538,'Franchise Wastage '!C:C,Sheet1!I538,'Franchise Wastage '!D:D,Sheet1!J538,'Franchise Wastage '!E:E,Sheet1!K538)</f>
        <v>0.3</v>
      </c>
      <c r="D538" s="23">
        <f t="shared" si="24"/>
        <v>0</v>
      </c>
      <c r="E538" s="23">
        <f t="shared" si="25"/>
        <v>0</v>
      </c>
      <c r="F538" s="23">
        <f t="shared" si="26"/>
        <v>0</v>
      </c>
      <c r="H538" t="s">
        <v>366</v>
      </c>
      <c r="I538" s="1" t="s">
        <v>164</v>
      </c>
      <c r="J538" s="1" t="s">
        <v>368</v>
      </c>
      <c r="K538">
        <v>97</v>
      </c>
      <c r="L538" t="s">
        <v>9</v>
      </c>
      <c r="M538" t="s">
        <v>12</v>
      </c>
      <c r="N538">
        <v>0.3</v>
      </c>
      <c r="O538" t="s">
        <v>10</v>
      </c>
      <c r="P538">
        <v>3</v>
      </c>
      <c r="Q538" t="s">
        <v>10</v>
      </c>
      <c r="R538">
        <v>0</v>
      </c>
    </row>
    <row r="539" spans="1:18" hidden="1" x14ac:dyDescent="0.25">
      <c r="A539" s="1">
        <f>SUMIFS('Franchise Wastage '!H:H,'Franchise Wastage '!B:B,Sheet1!H539,'Franchise Wastage '!C:C,Sheet1!I539,'Franchise Wastage '!D:D,Sheet1!J539,'Franchise Wastage '!E:E,Sheet1!K539)</f>
        <v>3</v>
      </c>
      <c r="B539" s="1">
        <f>SUMIFS('Franchise Wastage '!F:F,'Franchise Wastage '!B:B,Sheet1!H539,'Franchise Wastage '!C:C,Sheet1!I539,'Franchise Wastage '!D:D,Sheet1!J539,'Franchise Wastage '!E:E,Sheet1!K539)</f>
        <v>0.3</v>
      </c>
      <c r="D539" s="23">
        <f t="shared" si="24"/>
        <v>0</v>
      </c>
      <c r="E539" s="23">
        <f t="shared" si="25"/>
        <v>0</v>
      </c>
      <c r="F539" s="23">
        <f t="shared" si="26"/>
        <v>0</v>
      </c>
      <c r="H539" t="s">
        <v>366</v>
      </c>
      <c r="I539" s="1" t="s">
        <v>164</v>
      </c>
      <c r="J539" s="1" t="s">
        <v>369</v>
      </c>
      <c r="K539">
        <v>97</v>
      </c>
      <c r="L539" t="s">
        <v>9</v>
      </c>
      <c r="M539" t="s">
        <v>12</v>
      </c>
      <c r="N539">
        <v>0.3</v>
      </c>
      <c r="O539" t="s">
        <v>10</v>
      </c>
      <c r="P539">
        <v>3</v>
      </c>
      <c r="Q539" t="s">
        <v>10</v>
      </c>
      <c r="R539">
        <v>0</v>
      </c>
    </row>
    <row r="540" spans="1:18" hidden="1" x14ac:dyDescent="0.25">
      <c r="A540" s="1">
        <f>SUMIFS('Franchise Wastage '!H:H,'Franchise Wastage '!B:B,Sheet1!H540,'Franchise Wastage '!C:C,Sheet1!I540,'Franchise Wastage '!D:D,Sheet1!J540,'Franchise Wastage '!E:E,Sheet1!K540)</f>
        <v>3</v>
      </c>
      <c r="B540" s="1">
        <f>SUMIFS('Franchise Wastage '!F:F,'Franchise Wastage '!B:B,Sheet1!H540,'Franchise Wastage '!C:C,Sheet1!I540,'Franchise Wastage '!D:D,Sheet1!J540,'Franchise Wastage '!E:E,Sheet1!K540)</f>
        <v>0.3</v>
      </c>
      <c r="D540" s="23">
        <f t="shared" si="24"/>
        <v>0</v>
      </c>
      <c r="E540" s="23">
        <f t="shared" si="25"/>
        <v>0</v>
      </c>
      <c r="F540" s="23">
        <f t="shared" si="26"/>
        <v>0</v>
      </c>
      <c r="H540" t="s">
        <v>366</v>
      </c>
      <c r="I540" s="1" t="s">
        <v>164</v>
      </c>
      <c r="J540" s="1" t="s">
        <v>370</v>
      </c>
      <c r="K540">
        <v>97</v>
      </c>
      <c r="L540" t="s">
        <v>9</v>
      </c>
      <c r="M540" t="s">
        <v>12</v>
      </c>
      <c r="N540">
        <v>0.3</v>
      </c>
      <c r="O540" t="s">
        <v>10</v>
      </c>
      <c r="P540">
        <v>3</v>
      </c>
      <c r="Q540" t="s">
        <v>10</v>
      </c>
      <c r="R540">
        <v>0</v>
      </c>
    </row>
    <row r="541" spans="1:18" hidden="1" x14ac:dyDescent="0.25">
      <c r="A541" s="1">
        <f>SUMIFS('Franchise Wastage '!H:H,'Franchise Wastage '!B:B,Sheet1!H541,'Franchise Wastage '!C:C,Sheet1!I541,'Franchise Wastage '!D:D,Sheet1!J541,'Franchise Wastage '!E:E,Sheet1!K541)</f>
        <v>3</v>
      </c>
      <c r="B541" s="1">
        <f>SUMIFS('Franchise Wastage '!F:F,'Franchise Wastage '!B:B,Sheet1!H541,'Franchise Wastage '!C:C,Sheet1!I541,'Franchise Wastage '!D:D,Sheet1!J541,'Franchise Wastage '!E:E,Sheet1!K541)</f>
        <v>0.3</v>
      </c>
      <c r="D541" s="23">
        <f t="shared" si="24"/>
        <v>0</v>
      </c>
      <c r="E541" s="23">
        <f t="shared" si="25"/>
        <v>0</v>
      </c>
      <c r="F541" s="23">
        <f t="shared" si="26"/>
        <v>0</v>
      </c>
      <c r="H541" t="s">
        <v>366</v>
      </c>
      <c r="I541" s="1" t="s">
        <v>164</v>
      </c>
      <c r="J541" s="1" t="s">
        <v>371</v>
      </c>
      <c r="K541">
        <v>97</v>
      </c>
      <c r="L541" t="s">
        <v>9</v>
      </c>
      <c r="M541" t="s">
        <v>12</v>
      </c>
      <c r="N541">
        <v>0.3</v>
      </c>
      <c r="O541" t="s">
        <v>10</v>
      </c>
      <c r="P541">
        <v>3</v>
      </c>
      <c r="Q541" t="s">
        <v>10</v>
      </c>
      <c r="R541">
        <v>0</v>
      </c>
    </row>
    <row r="542" spans="1:18" hidden="1" x14ac:dyDescent="0.25">
      <c r="A542" s="1">
        <f>SUMIFS('Franchise Wastage '!H:H,'Franchise Wastage '!B:B,Sheet1!H542,'Franchise Wastage '!C:C,Sheet1!I542,'Franchise Wastage '!D:D,Sheet1!J542,'Franchise Wastage '!E:E,Sheet1!K542)</f>
        <v>3</v>
      </c>
      <c r="B542" s="1">
        <f>SUMIFS('Franchise Wastage '!F:F,'Franchise Wastage '!B:B,Sheet1!H542,'Franchise Wastage '!C:C,Sheet1!I542,'Franchise Wastage '!D:D,Sheet1!J542,'Franchise Wastage '!E:E,Sheet1!K542)</f>
        <v>0.3</v>
      </c>
      <c r="D542" s="23">
        <f t="shared" si="24"/>
        <v>0</v>
      </c>
      <c r="E542" s="23">
        <f t="shared" si="25"/>
        <v>0</v>
      </c>
      <c r="F542" s="23">
        <f t="shared" si="26"/>
        <v>0</v>
      </c>
      <c r="H542" t="s">
        <v>366</v>
      </c>
      <c r="I542" s="1" t="s">
        <v>164</v>
      </c>
      <c r="J542" s="1" t="s">
        <v>372</v>
      </c>
      <c r="K542">
        <v>97</v>
      </c>
      <c r="L542" t="s">
        <v>9</v>
      </c>
      <c r="M542" t="s">
        <v>12</v>
      </c>
      <c r="N542">
        <v>0.3</v>
      </c>
      <c r="O542" t="s">
        <v>10</v>
      </c>
      <c r="P542">
        <v>3</v>
      </c>
      <c r="Q542" t="s">
        <v>10</v>
      </c>
      <c r="R542">
        <v>0</v>
      </c>
    </row>
    <row r="543" spans="1:18" hidden="1" x14ac:dyDescent="0.25">
      <c r="A543" s="1">
        <f>SUMIFS('Franchise Wastage '!H:H,'Franchise Wastage '!B:B,Sheet1!H543,'Franchise Wastage '!C:C,Sheet1!I543,'Franchise Wastage '!D:D,Sheet1!J543,'Franchise Wastage '!E:E,Sheet1!K543)</f>
        <v>3</v>
      </c>
      <c r="B543" s="1">
        <f>SUMIFS('Franchise Wastage '!F:F,'Franchise Wastage '!B:B,Sheet1!H543,'Franchise Wastage '!C:C,Sheet1!I543,'Franchise Wastage '!D:D,Sheet1!J543,'Franchise Wastage '!E:E,Sheet1!K543)</f>
        <v>0.3</v>
      </c>
      <c r="D543" s="23">
        <f t="shared" si="24"/>
        <v>0</v>
      </c>
      <c r="E543" s="23">
        <f t="shared" si="25"/>
        <v>0</v>
      </c>
      <c r="F543" s="23">
        <f t="shared" si="26"/>
        <v>0</v>
      </c>
      <c r="H543" t="s">
        <v>366</v>
      </c>
      <c r="I543" s="1" t="s">
        <v>164</v>
      </c>
      <c r="J543" s="1" t="s">
        <v>373</v>
      </c>
      <c r="K543">
        <v>97</v>
      </c>
      <c r="L543" t="s">
        <v>9</v>
      </c>
      <c r="M543" t="s">
        <v>12</v>
      </c>
      <c r="N543">
        <v>0.3</v>
      </c>
      <c r="O543" t="s">
        <v>10</v>
      </c>
      <c r="P543">
        <v>3</v>
      </c>
      <c r="Q543" t="s">
        <v>10</v>
      </c>
      <c r="R543">
        <v>0</v>
      </c>
    </row>
    <row r="544" spans="1:18" hidden="1" x14ac:dyDescent="0.25">
      <c r="A544" s="1">
        <f>SUMIFS('Franchise Wastage '!H:H,'Franchise Wastage '!B:B,Sheet1!H544,'Franchise Wastage '!C:C,Sheet1!I544,'Franchise Wastage '!D:D,Sheet1!J544,'Franchise Wastage '!E:E,Sheet1!K544)</f>
        <v>3</v>
      </c>
      <c r="B544" s="1">
        <f>SUMIFS('Franchise Wastage '!F:F,'Franchise Wastage '!B:B,Sheet1!H544,'Franchise Wastage '!C:C,Sheet1!I544,'Franchise Wastage '!D:D,Sheet1!J544,'Franchise Wastage '!E:E,Sheet1!K544)</f>
        <v>0.3</v>
      </c>
      <c r="D544" s="23">
        <f t="shared" si="24"/>
        <v>0</v>
      </c>
      <c r="E544" s="23">
        <f t="shared" si="25"/>
        <v>0</v>
      </c>
      <c r="F544" s="23">
        <f t="shared" si="26"/>
        <v>0</v>
      </c>
      <c r="H544" t="s">
        <v>366</v>
      </c>
      <c r="I544" s="1" t="s">
        <v>164</v>
      </c>
      <c r="J544" s="1" t="s">
        <v>374</v>
      </c>
      <c r="K544">
        <v>97</v>
      </c>
      <c r="L544" t="s">
        <v>9</v>
      </c>
      <c r="M544" t="s">
        <v>12</v>
      </c>
      <c r="N544">
        <v>0.3</v>
      </c>
      <c r="O544" t="s">
        <v>10</v>
      </c>
      <c r="P544">
        <v>3</v>
      </c>
      <c r="Q544" t="s">
        <v>10</v>
      </c>
      <c r="R544">
        <v>0</v>
      </c>
    </row>
    <row r="545" spans="1:18" hidden="1" x14ac:dyDescent="0.25">
      <c r="A545" s="1">
        <f>SUMIFS('Franchise Wastage '!H:H,'Franchise Wastage '!B:B,Sheet1!H545,'Franchise Wastage '!C:C,Sheet1!I545,'Franchise Wastage '!D:D,Sheet1!J545,'Franchise Wastage '!E:E,Sheet1!K545)</f>
        <v>3</v>
      </c>
      <c r="B545" s="1">
        <f>SUMIFS('Franchise Wastage '!F:F,'Franchise Wastage '!B:B,Sheet1!H545,'Franchise Wastage '!C:C,Sheet1!I545,'Franchise Wastage '!D:D,Sheet1!J545,'Franchise Wastage '!E:E,Sheet1!K545)</f>
        <v>0.3</v>
      </c>
      <c r="D545" s="23">
        <f t="shared" si="24"/>
        <v>0</v>
      </c>
      <c r="E545" s="23">
        <f t="shared" si="25"/>
        <v>0</v>
      </c>
      <c r="F545" s="23">
        <f t="shared" si="26"/>
        <v>0</v>
      </c>
      <c r="H545" t="s">
        <v>366</v>
      </c>
      <c r="I545" s="1" t="s">
        <v>164</v>
      </c>
      <c r="J545" s="1" t="s">
        <v>375</v>
      </c>
      <c r="K545">
        <v>97</v>
      </c>
      <c r="L545" t="s">
        <v>9</v>
      </c>
      <c r="M545" t="s">
        <v>12</v>
      </c>
      <c r="N545">
        <v>0.3</v>
      </c>
      <c r="O545" t="s">
        <v>10</v>
      </c>
      <c r="P545">
        <v>3</v>
      </c>
      <c r="Q545" t="s">
        <v>10</v>
      </c>
      <c r="R545">
        <v>0</v>
      </c>
    </row>
    <row r="546" spans="1:18" hidden="1" x14ac:dyDescent="0.25">
      <c r="A546" s="1">
        <f>SUMIFS('Franchise Wastage '!H:H,'Franchise Wastage '!B:B,Sheet1!H546,'Franchise Wastage '!C:C,Sheet1!I546,'Franchise Wastage '!D:D,Sheet1!J546,'Franchise Wastage '!E:E,Sheet1!K546)</f>
        <v>3</v>
      </c>
      <c r="B546" s="1">
        <f>SUMIFS('Franchise Wastage '!F:F,'Franchise Wastage '!B:B,Sheet1!H546,'Franchise Wastage '!C:C,Sheet1!I546,'Franchise Wastage '!D:D,Sheet1!J546,'Franchise Wastage '!E:E,Sheet1!K546)</f>
        <v>1.3</v>
      </c>
      <c r="D546" s="23">
        <f t="shared" si="24"/>
        <v>0</v>
      </c>
      <c r="E546" s="23">
        <f t="shared" si="25"/>
        <v>0</v>
      </c>
      <c r="F546" s="23">
        <f t="shared" si="26"/>
        <v>0</v>
      </c>
      <c r="H546" t="s">
        <v>366</v>
      </c>
      <c r="I546" s="1" t="s">
        <v>164</v>
      </c>
      <c r="J546" s="1" t="s">
        <v>376</v>
      </c>
      <c r="K546">
        <v>97</v>
      </c>
      <c r="L546" t="s">
        <v>9</v>
      </c>
      <c r="M546" t="s">
        <v>12</v>
      </c>
      <c r="N546">
        <v>1.3</v>
      </c>
      <c r="O546" t="s">
        <v>10</v>
      </c>
      <c r="P546">
        <v>3</v>
      </c>
      <c r="Q546" t="s">
        <v>10</v>
      </c>
      <c r="R546">
        <v>0</v>
      </c>
    </row>
    <row r="547" spans="1:18" hidden="1" x14ac:dyDescent="0.25">
      <c r="A547" s="1">
        <f>SUMIFS('Franchise Wastage '!H:H,'Franchise Wastage '!B:B,Sheet1!H547,'Franchise Wastage '!C:C,Sheet1!I547,'Franchise Wastage '!D:D,Sheet1!J547,'Franchise Wastage '!E:E,Sheet1!K547)</f>
        <v>3</v>
      </c>
      <c r="B547" s="1">
        <f>SUMIFS('Franchise Wastage '!F:F,'Franchise Wastage '!B:B,Sheet1!H547,'Franchise Wastage '!C:C,Sheet1!I547,'Franchise Wastage '!D:D,Sheet1!J547,'Franchise Wastage '!E:E,Sheet1!K547)</f>
        <v>1.3</v>
      </c>
      <c r="D547" s="23">
        <f t="shared" si="24"/>
        <v>0</v>
      </c>
      <c r="E547" s="23">
        <f t="shared" si="25"/>
        <v>0</v>
      </c>
      <c r="F547" s="23">
        <f t="shared" si="26"/>
        <v>0</v>
      </c>
      <c r="H547" t="s">
        <v>366</v>
      </c>
      <c r="I547" s="1" t="s">
        <v>164</v>
      </c>
      <c r="J547" s="1" t="s">
        <v>377</v>
      </c>
      <c r="K547">
        <v>97</v>
      </c>
      <c r="L547" t="s">
        <v>9</v>
      </c>
      <c r="M547" t="s">
        <v>12</v>
      </c>
      <c r="N547">
        <v>1.3</v>
      </c>
      <c r="O547" t="s">
        <v>10</v>
      </c>
      <c r="P547">
        <v>3</v>
      </c>
      <c r="Q547" t="s">
        <v>10</v>
      </c>
      <c r="R547">
        <v>0</v>
      </c>
    </row>
    <row r="548" spans="1:18" hidden="1" x14ac:dyDescent="0.25">
      <c r="A548" s="1">
        <f>SUMIFS('Franchise Wastage '!H:H,'Franchise Wastage '!B:B,Sheet1!H548,'Franchise Wastage '!C:C,Sheet1!I548,'Franchise Wastage '!D:D,Sheet1!J548,'Franchise Wastage '!E:E,Sheet1!K548)</f>
        <v>3</v>
      </c>
      <c r="B548" s="1">
        <f>SUMIFS('Franchise Wastage '!F:F,'Franchise Wastage '!B:B,Sheet1!H548,'Franchise Wastage '!C:C,Sheet1!I548,'Franchise Wastage '!D:D,Sheet1!J548,'Franchise Wastage '!E:E,Sheet1!K548)</f>
        <v>0.3</v>
      </c>
      <c r="D548" s="23">
        <f t="shared" si="24"/>
        <v>0</v>
      </c>
      <c r="E548" s="23">
        <f t="shared" si="25"/>
        <v>0</v>
      </c>
      <c r="F548" s="23">
        <f t="shared" si="26"/>
        <v>0</v>
      </c>
      <c r="H548" t="s">
        <v>366</v>
      </c>
      <c r="I548" s="1" t="s">
        <v>164</v>
      </c>
      <c r="J548" s="1" t="s">
        <v>378</v>
      </c>
      <c r="K548">
        <v>97</v>
      </c>
      <c r="L548" t="s">
        <v>9</v>
      </c>
      <c r="M548" t="s">
        <v>12</v>
      </c>
      <c r="N548">
        <v>0.3</v>
      </c>
      <c r="O548" t="s">
        <v>10</v>
      </c>
      <c r="P548">
        <v>3</v>
      </c>
      <c r="Q548" t="s">
        <v>10</v>
      </c>
      <c r="R548">
        <v>0</v>
      </c>
    </row>
    <row r="549" spans="1:18" hidden="1" x14ac:dyDescent="0.25">
      <c r="A549" s="1">
        <f>SUMIFS('Franchise Wastage '!H:H,'Franchise Wastage '!B:B,Sheet1!H549,'Franchise Wastage '!C:C,Sheet1!I549,'Franchise Wastage '!D:D,Sheet1!J549,'Franchise Wastage '!E:E,Sheet1!K549)</f>
        <v>3</v>
      </c>
      <c r="B549" s="1">
        <f>SUMIFS('Franchise Wastage '!F:F,'Franchise Wastage '!B:B,Sheet1!H549,'Franchise Wastage '!C:C,Sheet1!I549,'Franchise Wastage '!D:D,Sheet1!J549,'Franchise Wastage '!E:E,Sheet1!K549)</f>
        <v>0.3</v>
      </c>
      <c r="D549" s="23">
        <f t="shared" si="24"/>
        <v>0</v>
      </c>
      <c r="E549" s="23">
        <f t="shared" si="25"/>
        <v>0</v>
      </c>
      <c r="F549" s="23">
        <f t="shared" si="26"/>
        <v>0</v>
      </c>
      <c r="H549" t="s">
        <v>366</v>
      </c>
      <c r="I549" s="1" t="s">
        <v>164</v>
      </c>
      <c r="J549" s="1" t="s">
        <v>379</v>
      </c>
      <c r="K549">
        <v>97</v>
      </c>
      <c r="L549" t="s">
        <v>9</v>
      </c>
      <c r="M549" t="s">
        <v>12</v>
      </c>
      <c r="N549">
        <v>0.3</v>
      </c>
      <c r="O549" t="s">
        <v>10</v>
      </c>
      <c r="P549">
        <v>3</v>
      </c>
      <c r="Q549" t="s">
        <v>10</v>
      </c>
      <c r="R549">
        <v>0</v>
      </c>
    </row>
    <row r="550" spans="1:18" hidden="1" x14ac:dyDescent="0.25">
      <c r="A550" s="1">
        <f>SUMIFS('Franchise Wastage '!H:H,'Franchise Wastage '!B:B,Sheet1!H550,'Franchise Wastage '!C:C,Sheet1!I550,'Franchise Wastage '!D:D,Sheet1!J550,'Franchise Wastage '!E:E,Sheet1!K550)</f>
        <v>3</v>
      </c>
      <c r="B550" s="1">
        <f>SUMIFS('Franchise Wastage '!F:F,'Franchise Wastage '!B:B,Sheet1!H550,'Franchise Wastage '!C:C,Sheet1!I550,'Franchise Wastage '!D:D,Sheet1!J550,'Franchise Wastage '!E:E,Sheet1!K550)</f>
        <v>0.3</v>
      </c>
      <c r="D550" s="23">
        <f t="shared" si="24"/>
        <v>0</v>
      </c>
      <c r="E550" s="23">
        <f t="shared" si="25"/>
        <v>0</v>
      </c>
      <c r="F550" s="23">
        <f t="shared" si="26"/>
        <v>0</v>
      </c>
      <c r="H550" t="s">
        <v>366</v>
      </c>
      <c r="I550" s="1" t="s">
        <v>164</v>
      </c>
      <c r="J550" s="1" t="s">
        <v>380</v>
      </c>
      <c r="K550">
        <v>97</v>
      </c>
      <c r="L550" t="s">
        <v>9</v>
      </c>
      <c r="M550" t="s">
        <v>12</v>
      </c>
      <c r="N550">
        <v>0.3</v>
      </c>
      <c r="O550" t="s">
        <v>10</v>
      </c>
      <c r="P550">
        <v>3</v>
      </c>
      <c r="Q550" t="s">
        <v>10</v>
      </c>
      <c r="R550">
        <v>0</v>
      </c>
    </row>
    <row r="551" spans="1:18" hidden="1" x14ac:dyDescent="0.25">
      <c r="A551" s="1">
        <f>SUMIFS('Franchise Wastage '!H:H,'Franchise Wastage '!B:B,Sheet1!H551,'Franchise Wastage '!C:C,Sheet1!I551,'Franchise Wastage '!D:D,Sheet1!J551,'Franchise Wastage '!E:E,Sheet1!K551)</f>
        <v>3</v>
      </c>
      <c r="B551" s="1">
        <f>SUMIFS('Franchise Wastage '!F:F,'Franchise Wastage '!B:B,Sheet1!H551,'Franchise Wastage '!C:C,Sheet1!I551,'Franchise Wastage '!D:D,Sheet1!J551,'Franchise Wastage '!E:E,Sheet1!K551)</f>
        <v>1.3</v>
      </c>
      <c r="D551" s="23">
        <f t="shared" si="24"/>
        <v>0</v>
      </c>
      <c r="E551" s="23">
        <f t="shared" si="25"/>
        <v>0</v>
      </c>
      <c r="F551" s="23">
        <f t="shared" si="26"/>
        <v>0</v>
      </c>
      <c r="H551" t="s">
        <v>366</v>
      </c>
      <c r="I551" s="1" t="s">
        <v>164</v>
      </c>
      <c r="J551" s="1" t="s">
        <v>381</v>
      </c>
      <c r="K551">
        <v>97</v>
      </c>
      <c r="L551" t="s">
        <v>9</v>
      </c>
      <c r="M551" t="s">
        <v>12</v>
      </c>
      <c r="N551">
        <v>1.3</v>
      </c>
      <c r="O551" t="s">
        <v>10</v>
      </c>
      <c r="P551">
        <v>3</v>
      </c>
      <c r="Q551" t="s">
        <v>10</v>
      </c>
      <c r="R551">
        <v>0</v>
      </c>
    </row>
    <row r="552" spans="1:18" hidden="1" x14ac:dyDescent="0.25">
      <c r="A552" s="1">
        <f>SUMIFS('Franchise Wastage '!H:H,'Franchise Wastage '!B:B,Sheet1!H552,'Franchise Wastage '!C:C,Sheet1!I552,'Franchise Wastage '!D:D,Sheet1!J552,'Franchise Wastage '!E:E,Sheet1!K552)</f>
        <v>3</v>
      </c>
      <c r="B552" s="1">
        <f>SUMIFS('Franchise Wastage '!F:F,'Franchise Wastage '!B:B,Sheet1!H552,'Franchise Wastage '!C:C,Sheet1!I552,'Franchise Wastage '!D:D,Sheet1!J552,'Franchise Wastage '!E:E,Sheet1!K552)</f>
        <v>0.3</v>
      </c>
      <c r="D552" s="23">
        <f t="shared" si="24"/>
        <v>0</v>
      </c>
      <c r="E552" s="23">
        <f t="shared" si="25"/>
        <v>0</v>
      </c>
      <c r="F552" s="23">
        <f t="shared" si="26"/>
        <v>0</v>
      </c>
      <c r="H552" t="s">
        <v>366</v>
      </c>
      <c r="I552" s="1" t="s">
        <v>164</v>
      </c>
      <c r="J552" s="1" t="s">
        <v>382</v>
      </c>
      <c r="K552">
        <v>97</v>
      </c>
      <c r="L552" t="s">
        <v>9</v>
      </c>
      <c r="M552" t="s">
        <v>12</v>
      </c>
      <c r="N552">
        <v>0.3</v>
      </c>
      <c r="O552" t="s">
        <v>10</v>
      </c>
      <c r="P552">
        <v>3</v>
      </c>
      <c r="Q552" t="s">
        <v>10</v>
      </c>
      <c r="R552">
        <v>0</v>
      </c>
    </row>
    <row r="553" spans="1:18" hidden="1" x14ac:dyDescent="0.25">
      <c r="A553" s="1">
        <f>SUMIFS('Franchise Wastage '!H:H,'Franchise Wastage '!B:B,Sheet1!H553,'Franchise Wastage '!C:C,Sheet1!I553,'Franchise Wastage '!D:D,Sheet1!J553,'Franchise Wastage '!E:E,Sheet1!K553)</f>
        <v>3</v>
      </c>
      <c r="B553" s="1">
        <f>SUMIFS('Franchise Wastage '!F:F,'Franchise Wastage '!B:B,Sheet1!H553,'Franchise Wastage '!C:C,Sheet1!I553,'Franchise Wastage '!D:D,Sheet1!J553,'Franchise Wastage '!E:E,Sheet1!K553)</f>
        <v>0.3</v>
      </c>
      <c r="D553" s="23">
        <f t="shared" si="24"/>
        <v>0</v>
      </c>
      <c r="E553" s="23">
        <f t="shared" si="25"/>
        <v>0</v>
      </c>
      <c r="F553" s="23">
        <f t="shared" si="26"/>
        <v>0</v>
      </c>
      <c r="H553" t="s">
        <v>366</v>
      </c>
      <c r="I553" s="1" t="s">
        <v>164</v>
      </c>
      <c r="J553" s="1" t="s">
        <v>383</v>
      </c>
      <c r="K553">
        <v>97</v>
      </c>
      <c r="L553" t="s">
        <v>9</v>
      </c>
      <c r="M553" t="s">
        <v>12</v>
      </c>
      <c r="N553">
        <v>0.3</v>
      </c>
      <c r="O553" t="s">
        <v>10</v>
      </c>
      <c r="P553">
        <v>3</v>
      </c>
      <c r="Q553" t="s">
        <v>10</v>
      </c>
      <c r="R553">
        <v>0</v>
      </c>
    </row>
    <row r="554" spans="1:18" hidden="1" x14ac:dyDescent="0.25">
      <c r="A554" s="1">
        <f>SUMIFS('Franchise Wastage '!H:H,'Franchise Wastage '!B:B,Sheet1!H554,'Franchise Wastage '!C:C,Sheet1!I554,'Franchise Wastage '!D:D,Sheet1!J554,'Franchise Wastage '!E:E,Sheet1!K554)</f>
        <v>3</v>
      </c>
      <c r="B554" s="1">
        <f>SUMIFS('Franchise Wastage '!F:F,'Franchise Wastage '!B:B,Sheet1!H554,'Franchise Wastage '!C:C,Sheet1!I554,'Franchise Wastage '!D:D,Sheet1!J554,'Franchise Wastage '!E:E,Sheet1!K554)</f>
        <v>0.3</v>
      </c>
      <c r="D554" s="23">
        <f t="shared" si="24"/>
        <v>0</v>
      </c>
      <c r="E554" s="23">
        <f t="shared" si="25"/>
        <v>0</v>
      </c>
      <c r="F554" s="23">
        <f t="shared" si="26"/>
        <v>0</v>
      </c>
      <c r="H554" t="s">
        <v>366</v>
      </c>
      <c r="I554" s="1" t="s">
        <v>164</v>
      </c>
      <c r="J554" s="1" t="s">
        <v>384</v>
      </c>
      <c r="K554">
        <v>97</v>
      </c>
      <c r="L554" t="s">
        <v>9</v>
      </c>
      <c r="M554" t="s">
        <v>12</v>
      </c>
      <c r="N554">
        <v>0.3</v>
      </c>
      <c r="O554" t="s">
        <v>10</v>
      </c>
      <c r="P554">
        <v>3</v>
      </c>
      <c r="Q554" t="s">
        <v>10</v>
      </c>
      <c r="R554">
        <v>0</v>
      </c>
    </row>
    <row r="555" spans="1:18" hidden="1" x14ac:dyDescent="0.25">
      <c r="A555" s="1">
        <f>SUMIFS('Franchise Wastage '!H:H,'Franchise Wastage '!B:B,Sheet1!H555,'Franchise Wastage '!C:C,Sheet1!I555,'Franchise Wastage '!D:D,Sheet1!J555,'Franchise Wastage '!E:E,Sheet1!K555)</f>
        <v>3</v>
      </c>
      <c r="B555" s="1">
        <f>SUMIFS('Franchise Wastage '!F:F,'Franchise Wastage '!B:B,Sheet1!H555,'Franchise Wastage '!C:C,Sheet1!I555,'Franchise Wastage '!D:D,Sheet1!J555,'Franchise Wastage '!E:E,Sheet1!K555)</f>
        <v>0.3</v>
      </c>
      <c r="D555" s="23">
        <f t="shared" si="24"/>
        <v>0</v>
      </c>
      <c r="E555" s="23">
        <f t="shared" si="25"/>
        <v>0</v>
      </c>
      <c r="F555" s="23">
        <f t="shared" si="26"/>
        <v>0</v>
      </c>
      <c r="H555" t="s">
        <v>366</v>
      </c>
      <c r="I555" s="1" t="s">
        <v>164</v>
      </c>
      <c r="J555" s="1" t="s">
        <v>385</v>
      </c>
      <c r="K555">
        <v>97</v>
      </c>
      <c r="L555" t="s">
        <v>9</v>
      </c>
      <c r="M555" t="s">
        <v>12</v>
      </c>
      <c r="N555">
        <v>0.3</v>
      </c>
      <c r="O555" t="s">
        <v>10</v>
      </c>
      <c r="P555">
        <v>3</v>
      </c>
      <c r="Q555" t="s">
        <v>10</v>
      </c>
      <c r="R555">
        <v>0</v>
      </c>
    </row>
    <row r="556" spans="1:18" hidden="1" x14ac:dyDescent="0.25">
      <c r="A556" s="1">
        <f>SUMIFS('Franchise Wastage '!H:H,'Franchise Wastage '!B:B,Sheet1!H556,'Franchise Wastage '!C:C,Sheet1!I556,'Franchise Wastage '!D:D,Sheet1!J556,'Franchise Wastage '!E:E,Sheet1!K556)</f>
        <v>3</v>
      </c>
      <c r="B556" s="1">
        <f>SUMIFS('Franchise Wastage '!F:F,'Franchise Wastage '!B:B,Sheet1!H556,'Franchise Wastage '!C:C,Sheet1!I556,'Franchise Wastage '!D:D,Sheet1!J556,'Franchise Wastage '!E:E,Sheet1!K556)</f>
        <v>0.3</v>
      </c>
      <c r="D556" s="23">
        <f t="shared" si="24"/>
        <v>0</v>
      </c>
      <c r="E556" s="23">
        <f t="shared" si="25"/>
        <v>0</v>
      </c>
      <c r="F556" s="23">
        <f t="shared" si="26"/>
        <v>0</v>
      </c>
      <c r="H556" t="s">
        <v>366</v>
      </c>
      <c r="I556" s="1" t="s">
        <v>164</v>
      </c>
      <c r="J556" s="1" t="s">
        <v>386</v>
      </c>
      <c r="K556">
        <v>97</v>
      </c>
      <c r="L556" t="s">
        <v>9</v>
      </c>
      <c r="M556" t="s">
        <v>12</v>
      </c>
      <c r="N556">
        <v>0.3</v>
      </c>
      <c r="O556" t="s">
        <v>10</v>
      </c>
      <c r="P556">
        <v>3</v>
      </c>
      <c r="Q556" t="s">
        <v>10</v>
      </c>
      <c r="R556">
        <v>0</v>
      </c>
    </row>
    <row r="557" spans="1:18" x14ac:dyDescent="0.25">
      <c r="A557" s="1">
        <f>SUMIFS('Franchise Wastage '!H:H,'Franchise Wastage '!B:B,Sheet1!H557,'Franchise Wastage '!C:C,Sheet1!I557,'Franchise Wastage '!D:D,Sheet1!J557,'Franchise Wastage '!E:E,Sheet1!K557)</f>
        <v>0</v>
      </c>
      <c r="B557" s="1">
        <f>SUMIFS('Franchise Wastage '!F:F,'Franchise Wastage '!B:B,Sheet1!H557,'Franchise Wastage '!C:C,Sheet1!I557,'Franchise Wastage '!D:D,Sheet1!J557,'Franchise Wastage '!E:E,Sheet1!K557)</f>
        <v>0</v>
      </c>
      <c r="D557" s="23">
        <f t="shared" si="24"/>
        <v>0</v>
      </c>
      <c r="E557" s="23">
        <f t="shared" si="25"/>
        <v>0.75</v>
      </c>
      <c r="F557" s="23">
        <f t="shared" si="26"/>
        <v>0.75</v>
      </c>
      <c r="H557" s="24" t="s">
        <v>366</v>
      </c>
      <c r="I557" s="1" t="s">
        <v>387</v>
      </c>
      <c r="J557" s="1" t="s">
        <v>388</v>
      </c>
      <c r="K557">
        <v>100</v>
      </c>
      <c r="L557" t="s">
        <v>9</v>
      </c>
      <c r="M557" t="s">
        <v>12</v>
      </c>
      <c r="N557">
        <v>0.75</v>
      </c>
      <c r="O557" t="s">
        <v>10</v>
      </c>
      <c r="P557">
        <v>0</v>
      </c>
      <c r="Q557" t="s">
        <v>10</v>
      </c>
      <c r="R557">
        <v>0</v>
      </c>
    </row>
    <row r="558" spans="1:18" hidden="1" x14ac:dyDescent="0.25">
      <c r="A558" s="1">
        <f>SUMIFS('Franchise Wastage '!H:H,'Franchise Wastage '!B:B,Sheet1!H558,'Franchise Wastage '!C:C,Sheet1!I558,'Franchise Wastage '!D:D,Sheet1!J558,'Franchise Wastage '!E:E,Sheet1!K558)</f>
        <v>3</v>
      </c>
      <c r="B558" s="1">
        <f>SUMIFS('Franchise Wastage '!F:F,'Franchise Wastage '!B:B,Sheet1!H558,'Franchise Wastage '!C:C,Sheet1!I558,'Franchise Wastage '!D:D,Sheet1!J558,'Franchise Wastage '!E:E,Sheet1!K558)</f>
        <v>0.3</v>
      </c>
      <c r="D558" s="23">
        <f t="shared" si="24"/>
        <v>0</v>
      </c>
      <c r="E558" s="23">
        <f t="shared" si="25"/>
        <v>0</v>
      </c>
      <c r="F558" s="23">
        <f t="shared" si="26"/>
        <v>0</v>
      </c>
      <c r="H558" t="s">
        <v>366</v>
      </c>
      <c r="I558" s="1" t="s">
        <v>387</v>
      </c>
      <c r="J558" s="1" t="s">
        <v>388</v>
      </c>
      <c r="K558">
        <v>97</v>
      </c>
      <c r="L558" t="s">
        <v>9</v>
      </c>
      <c r="M558" t="s">
        <v>12</v>
      </c>
      <c r="N558">
        <v>0.3</v>
      </c>
      <c r="O558" t="s">
        <v>10</v>
      </c>
      <c r="P558">
        <v>3</v>
      </c>
      <c r="Q558" t="s">
        <v>10</v>
      </c>
      <c r="R558">
        <v>0</v>
      </c>
    </row>
    <row r="559" spans="1:18" x14ac:dyDescent="0.25">
      <c r="A559" s="1">
        <f>SUMIFS('Franchise Wastage '!H:H,'Franchise Wastage '!B:B,Sheet1!H559,'Franchise Wastage '!C:C,Sheet1!I559,'Franchise Wastage '!D:D,Sheet1!J559,'Franchise Wastage '!E:E,Sheet1!K559)</f>
        <v>0</v>
      </c>
      <c r="B559" s="1">
        <f>SUMIFS('Franchise Wastage '!F:F,'Franchise Wastage '!B:B,Sheet1!H559,'Franchise Wastage '!C:C,Sheet1!I559,'Franchise Wastage '!D:D,Sheet1!J559,'Franchise Wastage '!E:E,Sheet1!K559)</f>
        <v>0</v>
      </c>
      <c r="D559" s="23">
        <f t="shared" si="24"/>
        <v>0</v>
      </c>
      <c r="E559" s="23">
        <f t="shared" si="25"/>
        <v>0.75</v>
      </c>
      <c r="F559" s="23">
        <f t="shared" si="26"/>
        <v>0.75</v>
      </c>
      <c r="H559" s="24" t="s">
        <v>366</v>
      </c>
      <c r="I559" s="1" t="s">
        <v>387</v>
      </c>
      <c r="J559" s="1" t="s">
        <v>389</v>
      </c>
      <c r="K559">
        <v>100</v>
      </c>
      <c r="L559" t="s">
        <v>9</v>
      </c>
      <c r="M559" t="s">
        <v>12</v>
      </c>
      <c r="N559">
        <v>0.75</v>
      </c>
      <c r="O559" t="s">
        <v>10</v>
      </c>
      <c r="P559">
        <v>0</v>
      </c>
      <c r="Q559" t="s">
        <v>10</v>
      </c>
      <c r="R559">
        <v>0</v>
      </c>
    </row>
    <row r="560" spans="1:18" hidden="1" x14ac:dyDescent="0.25">
      <c r="A560" s="1">
        <f>SUMIFS('Franchise Wastage '!H:H,'Franchise Wastage '!B:B,Sheet1!H560,'Franchise Wastage '!C:C,Sheet1!I560,'Franchise Wastage '!D:D,Sheet1!J560,'Franchise Wastage '!E:E,Sheet1!K560)</f>
        <v>3</v>
      </c>
      <c r="B560" s="1">
        <f>SUMIFS('Franchise Wastage '!F:F,'Franchise Wastage '!B:B,Sheet1!H560,'Franchise Wastage '!C:C,Sheet1!I560,'Franchise Wastage '!D:D,Sheet1!J560,'Franchise Wastage '!E:E,Sheet1!K560)</f>
        <v>0.3</v>
      </c>
      <c r="D560" s="23">
        <f t="shared" si="24"/>
        <v>0</v>
      </c>
      <c r="E560" s="23">
        <f t="shared" si="25"/>
        <v>0</v>
      </c>
      <c r="F560" s="23">
        <f t="shared" si="26"/>
        <v>0</v>
      </c>
      <c r="H560" t="s">
        <v>366</v>
      </c>
      <c r="I560" s="1" t="s">
        <v>387</v>
      </c>
      <c r="J560" s="1" t="s">
        <v>389</v>
      </c>
      <c r="K560">
        <v>97</v>
      </c>
      <c r="L560" t="s">
        <v>9</v>
      </c>
      <c r="M560" t="s">
        <v>12</v>
      </c>
      <c r="N560">
        <v>0.3</v>
      </c>
      <c r="O560" t="s">
        <v>10</v>
      </c>
      <c r="P560">
        <v>3</v>
      </c>
      <c r="Q560" t="s">
        <v>10</v>
      </c>
      <c r="R560">
        <v>0</v>
      </c>
    </row>
    <row r="561" spans="1:18" hidden="1" x14ac:dyDescent="0.25">
      <c r="A561" s="1">
        <f>SUMIFS('Franchise Wastage '!H:H,'Franchise Wastage '!B:B,Sheet1!H561,'Franchise Wastage '!C:C,Sheet1!I561,'Franchise Wastage '!D:D,Sheet1!J561,'Franchise Wastage '!E:E,Sheet1!K561)</f>
        <v>3</v>
      </c>
      <c r="B561" s="1">
        <f>SUMIFS('Franchise Wastage '!F:F,'Franchise Wastage '!B:B,Sheet1!H561,'Franchise Wastage '!C:C,Sheet1!I561,'Franchise Wastage '!D:D,Sheet1!J561,'Franchise Wastage '!E:E,Sheet1!K561)</f>
        <v>0.3</v>
      </c>
      <c r="D561" s="23">
        <f t="shared" si="24"/>
        <v>0</v>
      </c>
      <c r="E561" s="23">
        <f t="shared" si="25"/>
        <v>0</v>
      </c>
      <c r="F561" s="23">
        <f t="shared" si="26"/>
        <v>0</v>
      </c>
      <c r="H561" t="s">
        <v>366</v>
      </c>
      <c r="I561" s="1" t="s">
        <v>387</v>
      </c>
      <c r="J561" s="1" t="s">
        <v>390</v>
      </c>
      <c r="K561">
        <v>97</v>
      </c>
      <c r="L561" t="s">
        <v>9</v>
      </c>
      <c r="M561" t="s">
        <v>12</v>
      </c>
      <c r="N561">
        <v>0.3</v>
      </c>
      <c r="O561" t="s">
        <v>10</v>
      </c>
      <c r="P561">
        <v>3</v>
      </c>
      <c r="Q561" t="s">
        <v>10</v>
      </c>
      <c r="R561">
        <v>0</v>
      </c>
    </row>
    <row r="562" spans="1:18" x14ac:dyDescent="0.25">
      <c r="A562" s="1">
        <f>SUMIFS('Franchise Wastage '!H:H,'Franchise Wastage '!B:B,Sheet1!H562,'Franchise Wastage '!C:C,Sheet1!I562,'Franchise Wastage '!D:D,Sheet1!J562,'Franchise Wastage '!E:E,Sheet1!K562)</f>
        <v>0</v>
      </c>
      <c r="B562" s="1">
        <f>SUMIFS('Franchise Wastage '!F:F,'Franchise Wastage '!B:B,Sheet1!H562,'Franchise Wastage '!C:C,Sheet1!I562,'Franchise Wastage '!D:D,Sheet1!J562,'Franchise Wastage '!E:E,Sheet1!K562)</f>
        <v>0</v>
      </c>
      <c r="D562" s="23">
        <f t="shared" si="24"/>
        <v>0</v>
      </c>
      <c r="E562" s="23">
        <f t="shared" si="25"/>
        <v>0.75</v>
      </c>
      <c r="F562" s="23">
        <f t="shared" si="26"/>
        <v>0.75</v>
      </c>
      <c r="H562" s="24" t="s">
        <v>366</v>
      </c>
      <c r="I562" s="1" t="s">
        <v>387</v>
      </c>
      <c r="J562" s="1" t="s">
        <v>391</v>
      </c>
      <c r="K562">
        <v>100</v>
      </c>
      <c r="L562" t="s">
        <v>9</v>
      </c>
      <c r="M562" t="s">
        <v>12</v>
      </c>
      <c r="N562">
        <v>0.75</v>
      </c>
      <c r="O562" t="s">
        <v>10</v>
      </c>
      <c r="P562">
        <v>0</v>
      </c>
      <c r="Q562" t="s">
        <v>10</v>
      </c>
      <c r="R562">
        <v>0</v>
      </c>
    </row>
    <row r="563" spans="1:18" hidden="1" x14ac:dyDescent="0.25">
      <c r="A563" s="1">
        <f>SUMIFS('Franchise Wastage '!H:H,'Franchise Wastage '!B:B,Sheet1!H563,'Franchise Wastage '!C:C,Sheet1!I563,'Franchise Wastage '!D:D,Sheet1!J563,'Franchise Wastage '!E:E,Sheet1!K563)</f>
        <v>3</v>
      </c>
      <c r="B563" s="1">
        <f>SUMIFS('Franchise Wastage '!F:F,'Franchise Wastage '!B:B,Sheet1!H563,'Franchise Wastage '!C:C,Sheet1!I563,'Franchise Wastage '!D:D,Sheet1!J563,'Franchise Wastage '!E:E,Sheet1!K563)</f>
        <v>0.3</v>
      </c>
      <c r="D563" s="23">
        <f t="shared" si="24"/>
        <v>0</v>
      </c>
      <c r="E563" s="23">
        <f t="shared" si="25"/>
        <v>0</v>
      </c>
      <c r="F563" s="23">
        <f t="shared" si="26"/>
        <v>0</v>
      </c>
      <c r="H563" t="s">
        <v>366</v>
      </c>
      <c r="I563" s="1" t="s">
        <v>387</v>
      </c>
      <c r="J563" s="1" t="s">
        <v>391</v>
      </c>
      <c r="K563">
        <v>97</v>
      </c>
      <c r="L563" t="s">
        <v>9</v>
      </c>
      <c r="M563" t="s">
        <v>12</v>
      </c>
      <c r="N563">
        <v>0.3</v>
      </c>
      <c r="O563" t="s">
        <v>10</v>
      </c>
      <c r="P563">
        <v>3</v>
      </c>
      <c r="Q563" t="s">
        <v>10</v>
      </c>
      <c r="R563">
        <v>0</v>
      </c>
    </row>
    <row r="564" spans="1:18" x14ac:dyDescent="0.25">
      <c r="A564" s="1">
        <f>SUMIFS('Franchise Wastage '!H:H,'Franchise Wastage '!B:B,Sheet1!H564,'Franchise Wastage '!C:C,Sheet1!I564,'Franchise Wastage '!D:D,Sheet1!J564,'Franchise Wastage '!E:E,Sheet1!K564)</f>
        <v>0</v>
      </c>
      <c r="B564" s="1">
        <f>SUMIFS('Franchise Wastage '!F:F,'Franchise Wastage '!B:B,Sheet1!H564,'Franchise Wastage '!C:C,Sheet1!I564,'Franchise Wastage '!D:D,Sheet1!J564,'Franchise Wastage '!E:E,Sheet1!K564)</f>
        <v>0</v>
      </c>
      <c r="D564" s="23">
        <f t="shared" si="24"/>
        <v>0</v>
      </c>
      <c r="E564" s="23">
        <f t="shared" si="25"/>
        <v>0.75</v>
      </c>
      <c r="F564" s="23">
        <f t="shared" si="26"/>
        <v>0.75</v>
      </c>
      <c r="H564" s="24" t="s">
        <v>366</v>
      </c>
      <c r="I564" s="1" t="s">
        <v>387</v>
      </c>
      <c r="J564" s="1" t="s">
        <v>392</v>
      </c>
      <c r="K564">
        <v>100</v>
      </c>
      <c r="L564" t="s">
        <v>9</v>
      </c>
      <c r="M564" t="s">
        <v>12</v>
      </c>
      <c r="N564">
        <v>0.75</v>
      </c>
      <c r="O564" t="s">
        <v>10</v>
      </c>
      <c r="P564">
        <v>0</v>
      </c>
      <c r="Q564" t="s">
        <v>10</v>
      </c>
      <c r="R564">
        <v>0</v>
      </c>
    </row>
    <row r="565" spans="1:18" hidden="1" x14ac:dyDescent="0.25">
      <c r="A565" s="1">
        <f>SUMIFS('Franchise Wastage '!H:H,'Franchise Wastage '!B:B,Sheet1!H565,'Franchise Wastage '!C:C,Sheet1!I565,'Franchise Wastage '!D:D,Sheet1!J565,'Franchise Wastage '!E:E,Sheet1!K565)</f>
        <v>3</v>
      </c>
      <c r="B565" s="1">
        <f>SUMIFS('Franchise Wastage '!F:F,'Franchise Wastage '!B:B,Sheet1!H565,'Franchise Wastage '!C:C,Sheet1!I565,'Franchise Wastage '!D:D,Sheet1!J565,'Franchise Wastage '!E:E,Sheet1!K565)</f>
        <v>0.3</v>
      </c>
      <c r="D565" s="23">
        <f t="shared" si="24"/>
        <v>0</v>
      </c>
      <c r="E565" s="23">
        <f t="shared" si="25"/>
        <v>0</v>
      </c>
      <c r="F565" s="23">
        <f t="shared" si="26"/>
        <v>0</v>
      </c>
      <c r="H565" t="s">
        <v>366</v>
      </c>
      <c r="I565" s="1" t="s">
        <v>387</v>
      </c>
      <c r="J565" s="1" t="s">
        <v>392</v>
      </c>
      <c r="K565">
        <v>97</v>
      </c>
      <c r="L565" t="s">
        <v>9</v>
      </c>
      <c r="M565" t="s">
        <v>12</v>
      </c>
      <c r="N565">
        <v>0.3</v>
      </c>
      <c r="O565" t="s">
        <v>10</v>
      </c>
      <c r="P565">
        <v>3</v>
      </c>
      <c r="Q565" t="s">
        <v>10</v>
      </c>
      <c r="R565">
        <v>0</v>
      </c>
    </row>
    <row r="566" spans="1:18" x14ac:dyDescent="0.25">
      <c r="A566" s="1">
        <f>SUMIFS('Franchise Wastage '!H:H,'Franchise Wastage '!B:B,Sheet1!H566,'Franchise Wastage '!C:C,Sheet1!I566,'Franchise Wastage '!D:D,Sheet1!J566,'Franchise Wastage '!E:E,Sheet1!K566)</f>
        <v>0</v>
      </c>
      <c r="B566" s="1">
        <f>SUMIFS('Franchise Wastage '!F:F,'Franchise Wastage '!B:B,Sheet1!H566,'Franchise Wastage '!C:C,Sheet1!I566,'Franchise Wastage '!D:D,Sheet1!J566,'Franchise Wastage '!E:E,Sheet1!K566)</f>
        <v>0</v>
      </c>
      <c r="D566" s="23">
        <f t="shared" si="24"/>
        <v>0</v>
      </c>
      <c r="E566" s="23">
        <f t="shared" si="25"/>
        <v>0.75</v>
      </c>
      <c r="F566" s="23">
        <f t="shared" si="26"/>
        <v>0.75</v>
      </c>
      <c r="H566" s="24" t="s">
        <v>366</v>
      </c>
      <c r="I566" s="1" t="s">
        <v>387</v>
      </c>
      <c r="J566" s="1" t="s">
        <v>393</v>
      </c>
      <c r="K566">
        <v>100</v>
      </c>
      <c r="L566" t="s">
        <v>9</v>
      </c>
      <c r="M566" t="s">
        <v>12</v>
      </c>
      <c r="N566">
        <v>0.75</v>
      </c>
      <c r="O566" t="s">
        <v>10</v>
      </c>
      <c r="P566">
        <v>0</v>
      </c>
      <c r="Q566" t="s">
        <v>10</v>
      </c>
      <c r="R566">
        <v>0</v>
      </c>
    </row>
    <row r="567" spans="1:18" hidden="1" x14ac:dyDescent="0.25">
      <c r="A567" s="1">
        <f>SUMIFS('Franchise Wastage '!H:H,'Franchise Wastage '!B:B,Sheet1!H567,'Franchise Wastage '!C:C,Sheet1!I567,'Franchise Wastage '!D:D,Sheet1!J567,'Franchise Wastage '!E:E,Sheet1!K567)</f>
        <v>3</v>
      </c>
      <c r="B567" s="1">
        <f>SUMIFS('Franchise Wastage '!F:F,'Franchise Wastage '!B:B,Sheet1!H567,'Franchise Wastage '!C:C,Sheet1!I567,'Franchise Wastage '!D:D,Sheet1!J567,'Franchise Wastage '!E:E,Sheet1!K567)</f>
        <v>0.3</v>
      </c>
      <c r="D567" s="23">
        <f t="shared" si="24"/>
        <v>0</v>
      </c>
      <c r="E567" s="23">
        <f t="shared" si="25"/>
        <v>0</v>
      </c>
      <c r="F567" s="23">
        <f t="shared" si="26"/>
        <v>0</v>
      </c>
      <c r="H567" t="s">
        <v>366</v>
      </c>
      <c r="I567" s="1" t="s">
        <v>387</v>
      </c>
      <c r="J567" s="1" t="s">
        <v>393</v>
      </c>
      <c r="K567">
        <v>97</v>
      </c>
      <c r="L567" t="s">
        <v>9</v>
      </c>
      <c r="M567" t="s">
        <v>12</v>
      </c>
      <c r="N567">
        <v>0.3</v>
      </c>
      <c r="O567" t="s">
        <v>10</v>
      </c>
      <c r="P567">
        <v>3</v>
      </c>
      <c r="Q567" t="s">
        <v>10</v>
      </c>
      <c r="R567">
        <v>0</v>
      </c>
    </row>
    <row r="568" spans="1:18" x14ac:dyDescent="0.25">
      <c r="A568" s="1">
        <f>SUMIFS('Franchise Wastage '!H:H,'Franchise Wastage '!B:B,Sheet1!H568,'Franchise Wastage '!C:C,Sheet1!I568,'Franchise Wastage '!D:D,Sheet1!J568,'Franchise Wastage '!E:E,Sheet1!K568)</f>
        <v>0</v>
      </c>
      <c r="B568" s="1">
        <f>SUMIFS('Franchise Wastage '!F:F,'Franchise Wastage '!B:B,Sheet1!H568,'Franchise Wastage '!C:C,Sheet1!I568,'Franchise Wastage '!D:D,Sheet1!J568,'Franchise Wastage '!E:E,Sheet1!K568)</f>
        <v>0</v>
      </c>
      <c r="D568" s="23">
        <f t="shared" si="24"/>
        <v>0</v>
      </c>
      <c r="E568" s="23">
        <f t="shared" si="25"/>
        <v>0.75</v>
      </c>
      <c r="F568" s="23">
        <f t="shared" si="26"/>
        <v>0.75</v>
      </c>
      <c r="H568" s="24" t="s">
        <v>366</v>
      </c>
      <c r="I568" s="1" t="s">
        <v>387</v>
      </c>
      <c r="J568" s="1" t="s">
        <v>394</v>
      </c>
      <c r="K568">
        <v>100</v>
      </c>
      <c r="L568" t="s">
        <v>9</v>
      </c>
      <c r="M568" t="s">
        <v>12</v>
      </c>
      <c r="N568">
        <v>0.75</v>
      </c>
      <c r="O568" t="s">
        <v>10</v>
      </c>
      <c r="P568">
        <v>0</v>
      </c>
      <c r="Q568" t="s">
        <v>10</v>
      </c>
      <c r="R568">
        <v>0</v>
      </c>
    </row>
    <row r="569" spans="1:18" hidden="1" x14ac:dyDescent="0.25">
      <c r="A569" s="1">
        <f>SUMIFS('Franchise Wastage '!H:H,'Franchise Wastage '!B:B,Sheet1!H569,'Franchise Wastage '!C:C,Sheet1!I569,'Franchise Wastage '!D:D,Sheet1!J569,'Franchise Wastage '!E:E,Sheet1!K569)</f>
        <v>3</v>
      </c>
      <c r="B569" s="1">
        <f>SUMIFS('Franchise Wastage '!F:F,'Franchise Wastage '!B:B,Sheet1!H569,'Franchise Wastage '!C:C,Sheet1!I569,'Franchise Wastage '!D:D,Sheet1!J569,'Franchise Wastage '!E:E,Sheet1!K569)</f>
        <v>0.3</v>
      </c>
      <c r="D569" s="23">
        <f t="shared" si="24"/>
        <v>0</v>
      </c>
      <c r="E569" s="23">
        <f t="shared" si="25"/>
        <v>0</v>
      </c>
      <c r="F569" s="23">
        <f t="shared" si="26"/>
        <v>0</v>
      </c>
      <c r="H569" t="s">
        <v>366</v>
      </c>
      <c r="I569" s="1" t="s">
        <v>387</v>
      </c>
      <c r="J569" s="1" t="s">
        <v>394</v>
      </c>
      <c r="K569">
        <v>97</v>
      </c>
      <c r="L569" t="s">
        <v>9</v>
      </c>
      <c r="M569" t="s">
        <v>12</v>
      </c>
      <c r="N569">
        <v>0.3</v>
      </c>
      <c r="O569" t="s">
        <v>10</v>
      </c>
      <c r="P569">
        <v>3</v>
      </c>
      <c r="Q569" t="s">
        <v>10</v>
      </c>
      <c r="R569">
        <v>0</v>
      </c>
    </row>
    <row r="570" spans="1:18" x14ac:dyDescent="0.25">
      <c r="A570" s="1">
        <f>SUMIFS('Franchise Wastage '!H:H,'Franchise Wastage '!B:B,Sheet1!H570,'Franchise Wastage '!C:C,Sheet1!I570,'Franchise Wastage '!D:D,Sheet1!J570,'Franchise Wastage '!E:E,Sheet1!K570)</f>
        <v>0</v>
      </c>
      <c r="B570" s="1">
        <f>SUMIFS('Franchise Wastage '!F:F,'Franchise Wastage '!B:B,Sheet1!H570,'Franchise Wastage '!C:C,Sheet1!I570,'Franchise Wastage '!D:D,Sheet1!J570,'Franchise Wastage '!E:E,Sheet1!K570)</f>
        <v>0</v>
      </c>
      <c r="D570" s="23">
        <f t="shared" si="24"/>
        <v>0</v>
      </c>
      <c r="E570" s="23">
        <f t="shared" si="25"/>
        <v>0.75</v>
      </c>
      <c r="F570" s="23">
        <f t="shared" si="26"/>
        <v>0.75</v>
      </c>
      <c r="H570" s="24" t="s">
        <v>366</v>
      </c>
      <c r="I570" s="1" t="s">
        <v>387</v>
      </c>
      <c r="J570" s="1" t="s">
        <v>395</v>
      </c>
      <c r="K570">
        <v>100</v>
      </c>
      <c r="L570" t="s">
        <v>9</v>
      </c>
      <c r="M570" t="s">
        <v>12</v>
      </c>
      <c r="N570">
        <v>0.75</v>
      </c>
      <c r="O570" t="s">
        <v>10</v>
      </c>
      <c r="P570">
        <v>0</v>
      </c>
      <c r="Q570" t="s">
        <v>10</v>
      </c>
      <c r="R570">
        <v>0</v>
      </c>
    </row>
    <row r="571" spans="1:18" hidden="1" x14ac:dyDescent="0.25">
      <c r="A571" s="1">
        <f>SUMIFS('Franchise Wastage '!H:H,'Franchise Wastage '!B:B,Sheet1!H571,'Franchise Wastage '!C:C,Sheet1!I571,'Franchise Wastage '!D:D,Sheet1!J571,'Franchise Wastage '!E:E,Sheet1!K571)</f>
        <v>3</v>
      </c>
      <c r="B571" s="1">
        <f>SUMIFS('Franchise Wastage '!F:F,'Franchise Wastage '!B:B,Sheet1!H571,'Franchise Wastage '!C:C,Sheet1!I571,'Franchise Wastage '!D:D,Sheet1!J571,'Franchise Wastage '!E:E,Sheet1!K571)</f>
        <v>0.3</v>
      </c>
      <c r="D571" s="23">
        <f t="shared" si="24"/>
        <v>0</v>
      </c>
      <c r="E571" s="23">
        <f t="shared" si="25"/>
        <v>0</v>
      </c>
      <c r="F571" s="23">
        <f t="shared" si="26"/>
        <v>0</v>
      </c>
      <c r="H571" t="s">
        <v>366</v>
      </c>
      <c r="I571" s="1" t="s">
        <v>387</v>
      </c>
      <c r="J571" s="1" t="s">
        <v>395</v>
      </c>
      <c r="K571">
        <v>97</v>
      </c>
      <c r="L571" t="s">
        <v>9</v>
      </c>
      <c r="M571" t="s">
        <v>12</v>
      </c>
      <c r="N571">
        <v>0.3</v>
      </c>
      <c r="O571" t="s">
        <v>10</v>
      </c>
      <c r="P571">
        <v>3</v>
      </c>
      <c r="Q571" t="s">
        <v>10</v>
      </c>
      <c r="R571">
        <v>0</v>
      </c>
    </row>
    <row r="572" spans="1:18" hidden="1" x14ac:dyDescent="0.25">
      <c r="A572" s="1">
        <f>SUMIFS('Franchise Wastage '!H:H,'Franchise Wastage '!B:B,Sheet1!H572,'Franchise Wastage '!C:C,Sheet1!I572,'Franchise Wastage '!D:D,Sheet1!J572,'Franchise Wastage '!E:E,Sheet1!K572)</f>
        <v>3</v>
      </c>
      <c r="B572" s="1">
        <f>SUMIFS('Franchise Wastage '!F:F,'Franchise Wastage '!B:B,Sheet1!H572,'Franchise Wastage '!C:C,Sheet1!I572,'Franchise Wastage '!D:D,Sheet1!J572,'Franchise Wastage '!E:E,Sheet1!K572)</f>
        <v>0.3</v>
      </c>
      <c r="D572" s="23">
        <f t="shared" si="24"/>
        <v>0</v>
      </c>
      <c r="E572" s="23">
        <f t="shared" si="25"/>
        <v>0</v>
      </c>
      <c r="F572" s="23">
        <f t="shared" si="26"/>
        <v>0</v>
      </c>
      <c r="H572" t="s">
        <v>366</v>
      </c>
      <c r="I572" s="1" t="s">
        <v>387</v>
      </c>
      <c r="J572" s="1" t="s">
        <v>396</v>
      </c>
      <c r="K572">
        <v>97</v>
      </c>
      <c r="L572" t="s">
        <v>9</v>
      </c>
      <c r="M572" t="s">
        <v>12</v>
      </c>
      <c r="N572">
        <v>0.3</v>
      </c>
      <c r="O572" t="s">
        <v>10</v>
      </c>
      <c r="P572">
        <v>3</v>
      </c>
      <c r="Q572" t="s">
        <v>10</v>
      </c>
      <c r="R572">
        <v>0</v>
      </c>
    </row>
    <row r="573" spans="1:18" hidden="1" x14ac:dyDescent="0.25">
      <c r="A573" s="1">
        <f>SUMIFS('Franchise Wastage '!H:H,'Franchise Wastage '!B:B,Sheet1!H573,'Franchise Wastage '!C:C,Sheet1!I573,'Franchise Wastage '!D:D,Sheet1!J573,'Franchise Wastage '!E:E,Sheet1!K573)</f>
        <v>3</v>
      </c>
      <c r="B573" s="1">
        <f>SUMIFS('Franchise Wastage '!F:F,'Franchise Wastage '!B:B,Sheet1!H573,'Franchise Wastage '!C:C,Sheet1!I573,'Franchise Wastage '!D:D,Sheet1!J573,'Franchise Wastage '!E:E,Sheet1!K573)</f>
        <v>0.3</v>
      </c>
      <c r="D573" s="23">
        <f t="shared" si="24"/>
        <v>0</v>
      </c>
      <c r="E573" s="23">
        <f t="shared" si="25"/>
        <v>0</v>
      </c>
      <c r="F573" s="23">
        <f t="shared" si="26"/>
        <v>0</v>
      </c>
      <c r="H573" t="s">
        <v>366</v>
      </c>
      <c r="I573" s="1" t="s">
        <v>387</v>
      </c>
      <c r="J573" s="1" t="s">
        <v>397</v>
      </c>
      <c r="K573">
        <v>97</v>
      </c>
      <c r="L573" t="s">
        <v>9</v>
      </c>
      <c r="M573" t="s">
        <v>12</v>
      </c>
      <c r="N573">
        <v>0.3</v>
      </c>
      <c r="O573" t="s">
        <v>10</v>
      </c>
      <c r="P573">
        <v>3</v>
      </c>
      <c r="Q573" t="s">
        <v>10</v>
      </c>
      <c r="R573">
        <v>0</v>
      </c>
    </row>
    <row r="574" spans="1:18" x14ac:dyDescent="0.25">
      <c r="A574" s="1">
        <f>SUMIFS('Franchise Wastage '!H:H,'Franchise Wastage '!B:B,Sheet1!H574,'Franchise Wastage '!C:C,Sheet1!I574,'Franchise Wastage '!D:D,Sheet1!J574,'Franchise Wastage '!E:E,Sheet1!K574)</f>
        <v>0</v>
      </c>
      <c r="B574" s="1">
        <f>SUMIFS('Franchise Wastage '!F:F,'Franchise Wastage '!B:B,Sheet1!H574,'Franchise Wastage '!C:C,Sheet1!I574,'Franchise Wastage '!D:D,Sheet1!J574,'Franchise Wastage '!E:E,Sheet1!K574)</f>
        <v>0</v>
      </c>
      <c r="D574" s="23">
        <f t="shared" si="24"/>
        <v>0</v>
      </c>
      <c r="E574" s="23">
        <f t="shared" si="25"/>
        <v>0.75</v>
      </c>
      <c r="F574" s="23">
        <f t="shared" si="26"/>
        <v>0.75</v>
      </c>
      <c r="H574" s="24" t="s">
        <v>366</v>
      </c>
      <c r="I574" s="1" t="s">
        <v>387</v>
      </c>
      <c r="J574" s="1" t="s">
        <v>398</v>
      </c>
      <c r="K574">
        <v>100</v>
      </c>
      <c r="L574" t="s">
        <v>9</v>
      </c>
      <c r="M574" t="s">
        <v>12</v>
      </c>
      <c r="N574">
        <v>0.75</v>
      </c>
      <c r="O574" t="s">
        <v>10</v>
      </c>
      <c r="P574">
        <v>0</v>
      </c>
      <c r="Q574" t="s">
        <v>10</v>
      </c>
      <c r="R574">
        <v>0</v>
      </c>
    </row>
    <row r="575" spans="1:18" hidden="1" x14ac:dyDescent="0.25">
      <c r="A575" s="1">
        <f>SUMIFS('Franchise Wastage '!H:H,'Franchise Wastage '!B:B,Sheet1!H575,'Franchise Wastage '!C:C,Sheet1!I575,'Franchise Wastage '!D:D,Sheet1!J575,'Franchise Wastage '!E:E,Sheet1!K575)</f>
        <v>3</v>
      </c>
      <c r="B575" s="1">
        <f>SUMIFS('Franchise Wastage '!F:F,'Franchise Wastage '!B:B,Sheet1!H575,'Franchise Wastage '!C:C,Sheet1!I575,'Franchise Wastage '!D:D,Sheet1!J575,'Franchise Wastage '!E:E,Sheet1!K575)</f>
        <v>0.3</v>
      </c>
      <c r="D575" s="23">
        <f t="shared" si="24"/>
        <v>0</v>
      </c>
      <c r="E575" s="23">
        <f t="shared" si="25"/>
        <v>0</v>
      </c>
      <c r="F575" s="23">
        <f t="shared" si="26"/>
        <v>0</v>
      </c>
      <c r="H575" t="s">
        <v>366</v>
      </c>
      <c r="I575" s="1" t="s">
        <v>387</v>
      </c>
      <c r="J575" s="1" t="s">
        <v>398</v>
      </c>
      <c r="K575">
        <v>97</v>
      </c>
      <c r="L575" t="s">
        <v>9</v>
      </c>
      <c r="M575" t="s">
        <v>12</v>
      </c>
      <c r="N575">
        <v>0.3</v>
      </c>
      <c r="O575" t="s">
        <v>10</v>
      </c>
      <c r="P575">
        <v>3</v>
      </c>
      <c r="Q575" t="s">
        <v>10</v>
      </c>
      <c r="R575">
        <v>0</v>
      </c>
    </row>
    <row r="576" spans="1:18" x14ac:dyDescent="0.25">
      <c r="A576" s="1">
        <f>SUMIFS('Franchise Wastage '!H:H,'Franchise Wastage '!B:B,Sheet1!H576,'Franchise Wastage '!C:C,Sheet1!I576,'Franchise Wastage '!D:D,Sheet1!J576,'Franchise Wastage '!E:E,Sheet1!K576)</f>
        <v>0</v>
      </c>
      <c r="B576" s="1">
        <f>SUMIFS('Franchise Wastage '!F:F,'Franchise Wastage '!B:B,Sheet1!H576,'Franchise Wastage '!C:C,Sheet1!I576,'Franchise Wastage '!D:D,Sheet1!J576,'Franchise Wastage '!E:E,Sheet1!K576)</f>
        <v>0</v>
      </c>
      <c r="D576" s="23">
        <f t="shared" si="24"/>
        <v>0</v>
      </c>
      <c r="E576" s="23">
        <f t="shared" si="25"/>
        <v>0.75</v>
      </c>
      <c r="F576" s="23">
        <f t="shared" si="26"/>
        <v>0.75</v>
      </c>
      <c r="H576" s="24" t="s">
        <v>366</v>
      </c>
      <c r="I576" s="1" t="s">
        <v>387</v>
      </c>
      <c r="J576" s="1" t="s">
        <v>399</v>
      </c>
      <c r="K576">
        <v>100</v>
      </c>
      <c r="L576" t="s">
        <v>9</v>
      </c>
      <c r="M576" t="s">
        <v>12</v>
      </c>
      <c r="N576">
        <v>0.75</v>
      </c>
      <c r="O576" t="s">
        <v>10</v>
      </c>
      <c r="P576">
        <v>0</v>
      </c>
      <c r="Q576" t="s">
        <v>10</v>
      </c>
      <c r="R576">
        <v>0</v>
      </c>
    </row>
    <row r="577" spans="1:18" hidden="1" x14ac:dyDescent="0.25">
      <c r="A577" s="1">
        <f>SUMIFS('Franchise Wastage '!H:H,'Franchise Wastage '!B:B,Sheet1!H577,'Franchise Wastage '!C:C,Sheet1!I577,'Franchise Wastage '!D:D,Sheet1!J577,'Franchise Wastage '!E:E,Sheet1!K577)</f>
        <v>3</v>
      </c>
      <c r="B577" s="1">
        <f>SUMIFS('Franchise Wastage '!F:F,'Franchise Wastage '!B:B,Sheet1!H577,'Franchise Wastage '!C:C,Sheet1!I577,'Franchise Wastage '!D:D,Sheet1!J577,'Franchise Wastage '!E:E,Sheet1!K577)</f>
        <v>0.3</v>
      </c>
      <c r="D577" s="23">
        <f t="shared" si="24"/>
        <v>0</v>
      </c>
      <c r="E577" s="23">
        <f t="shared" si="25"/>
        <v>0</v>
      </c>
      <c r="F577" s="23">
        <f t="shared" si="26"/>
        <v>0</v>
      </c>
      <c r="H577" t="s">
        <v>366</v>
      </c>
      <c r="I577" s="1" t="s">
        <v>387</v>
      </c>
      <c r="J577" s="1" t="s">
        <v>399</v>
      </c>
      <c r="K577">
        <v>97</v>
      </c>
      <c r="L577" t="s">
        <v>9</v>
      </c>
      <c r="M577" t="s">
        <v>12</v>
      </c>
      <c r="N577">
        <v>0.3</v>
      </c>
      <c r="O577" t="s">
        <v>10</v>
      </c>
      <c r="P577">
        <v>3</v>
      </c>
      <c r="Q577" t="s">
        <v>10</v>
      </c>
      <c r="R577">
        <v>0</v>
      </c>
    </row>
    <row r="578" spans="1:18" hidden="1" x14ac:dyDescent="0.25">
      <c r="A578" s="1">
        <f>SUMIFS('Franchise Wastage '!H:H,'Franchise Wastage '!B:B,Sheet1!H578,'Franchise Wastage '!C:C,Sheet1!I578,'Franchise Wastage '!D:D,Sheet1!J578,'Franchise Wastage '!E:E,Sheet1!K578)</f>
        <v>3</v>
      </c>
      <c r="B578" s="1">
        <f>SUMIFS('Franchise Wastage '!F:F,'Franchise Wastage '!B:B,Sheet1!H578,'Franchise Wastage '!C:C,Sheet1!I578,'Franchise Wastage '!D:D,Sheet1!J578,'Franchise Wastage '!E:E,Sheet1!K578)</f>
        <v>0.3</v>
      </c>
      <c r="D578" s="23">
        <f t="shared" si="24"/>
        <v>0</v>
      </c>
      <c r="E578" s="23">
        <f t="shared" si="25"/>
        <v>0</v>
      </c>
      <c r="F578" s="23">
        <f t="shared" si="26"/>
        <v>0</v>
      </c>
      <c r="H578" t="s">
        <v>366</v>
      </c>
      <c r="I578" s="1" t="s">
        <v>387</v>
      </c>
      <c r="J578" s="1" t="s">
        <v>400</v>
      </c>
      <c r="K578">
        <v>97</v>
      </c>
      <c r="L578" t="s">
        <v>9</v>
      </c>
      <c r="M578" t="s">
        <v>12</v>
      </c>
      <c r="N578">
        <v>0.3</v>
      </c>
      <c r="O578" t="s">
        <v>10</v>
      </c>
      <c r="P578">
        <v>3</v>
      </c>
      <c r="Q578" t="s">
        <v>10</v>
      </c>
      <c r="R578">
        <v>0</v>
      </c>
    </row>
    <row r="579" spans="1:18" x14ac:dyDescent="0.25">
      <c r="A579" s="1">
        <f>SUMIFS('Franchise Wastage '!H:H,'Franchise Wastage '!B:B,Sheet1!H579,'Franchise Wastage '!C:C,Sheet1!I579,'Franchise Wastage '!D:D,Sheet1!J579,'Franchise Wastage '!E:E,Sheet1!K579)</f>
        <v>0</v>
      </c>
      <c r="B579" s="1">
        <f>SUMIFS('Franchise Wastage '!F:F,'Franchise Wastage '!B:B,Sheet1!H579,'Franchise Wastage '!C:C,Sheet1!I579,'Franchise Wastage '!D:D,Sheet1!J579,'Franchise Wastage '!E:E,Sheet1!K579)</f>
        <v>0</v>
      </c>
      <c r="D579" s="23">
        <f t="shared" si="24"/>
        <v>5</v>
      </c>
      <c r="E579" s="23">
        <f t="shared" si="25"/>
        <v>6</v>
      </c>
      <c r="F579" s="23">
        <f t="shared" si="26"/>
        <v>11</v>
      </c>
      <c r="H579" s="25" t="s">
        <v>366</v>
      </c>
      <c r="I579" s="1" t="s">
        <v>999</v>
      </c>
      <c r="J579" s="1" t="s">
        <v>1022</v>
      </c>
      <c r="K579">
        <v>95</v>
      </c>
      <c r="L579" t="s">
        <v>9</v>
      </c>
      <c r="M579" t="s">
        <v>12</v>
      </c>
      <c r="N579">
        <v>6</v>
      </c>
      <c r="O579" t="s">
        <v>10</v>
      </c>
      <c r="P579">
        <v>5</v>
      </c>
      <c r="Q579" t="s">
        <v>10</v>
      </c>
      <c r="R579">
        <v>0</v>
      </c>
    </row>
    <row r="580" spans="1:18" x14ac:dyDescent="0.25">
      <c r="A580" s="1">
        <f>SUMIFS('Franchise Wastage '!H:H,'Franchise Wastage '!B:B,Sheet1!H580,'Franchise Wastage '!C:C,Sheet1!I580,'Franchise Wastage '!D:D,Sheet1!J580,'Franchise Wastage '!E:E,Sheet1!K580)</f>
        <v>0</v>
      </c>
      <c r="B580" s="1">
        <f>SUMIFS('Franchise Wastage '!F:F,'Franchise Wastage '!B:B,Sheet1!H580,'Franchise Wastage '!C:C,Sheet1!I580,'Franchise Wastage '!D:D,Sheet1!J580,'Franchise Wastage '!E:E,Sheet1!K580)</f>
        <v>0</v>
      </c>
      <c r="D580" s="23">
        <f t="shared" si="24"/>
        <v>5</v>
      </c>
      <c r="E580" s="23">
        <f t="shared" si="25"/>
        <v>50</v>
      </c>
      <c r="F580" s="23">
        <f t="shared" si="26"/>
        <v>55</v>
      </c>
      <c r="H580" s="25" t="s">
        <v>366</v>
      </c>
      <c r="I580" s="1" t="s">
        <v>443</v>
      </c>
      <c r="J580" s="1" t="s">
        <v>566</v>
      </c>
      <c r="K580">
        <v>95</v>
      </c>
      <c r="L580" t="s">
        <v>9</v>
      </c>
      <c r="M580" t="s">
        <v>9</v>
      </c>
      <c r="N580">
        <v>50</v>
      </c>
      <c r="O580" t="s">
        <v>20</v>
      </c>
      <c r="P580">
        <v>5</v>
      </c>
      <c r="Q580" t="s">
        <v>10</v>
      </c>
      <c r="R580">
        <v>0</v>
      </c>
    </row>
    <row r="581" spans="1:18" x14ac:dyDescent="0.25">
      <c r="A581" s="1">
        <f>SUMIFS('Franchise Wastage '!H:H,'Franchise Wastage '!B:B,Sheet1!H581,'Franchise Wastage '!C:C,Sheet1!I581,'Franchise Wastage '!D:D,Sheet1!J581,'Franchise Wastage '!E:E,Sheet1!K581)</f>
        <v>0</v>
      </c>
      <c r="B581" s="1">
        <f>SUMIFS('Franchise Wastage '!F:F,'Franchise Wastage '!B:B,Sheet1!H581,'Franchise Wastage '!C:C,Sheet1!I581,'Franchise Wastage '!D:D,Sheet1!J581,'Franchise Wastage '!E:E,Sheet1!K581)</f>
        <v>0</v>
      </c>
      <c r="D581" s="23">
        <f t="shared" si="24"/>
        <v>5</v>
      </c>
      <c r="E581" s="23">
        <f t="shared" si="25"/>
        <v>4.75</v>
      </c>
      <c r="F581" s="23">
        <f t="shared" si="26"/>
        <v>9.75</v>
      </c>
      <c r="H581" s="25" t="s">
        <v>366</v>
      </c>
      <c r="I581" s="1" t="s">
        <v>443</v>
      </c>
      <c r="J581" s="1" t="s">
        <v>568</v>
      </c>
      <c r="K581">
        <v>95</v>
      </c>
      <c r="L581" t="s">
        <v>9</v>
      </c>
      <c r="M581" t="s">
        <v>9</v>
      </c>
      <c r="N581">
        <v>4.75</v>
      </c>
      <c r="O581" t="s">
        <v>10</v>
      </c>
      <c r="P581">
        <v>5</v>
      </c>
      <c r="Q581" t="s">
        <v>10</v>
      </c>
      <c r="R581">
        <v>0</v>
      </c>
    </row>
    <row r="582" spans="1:18" x14ac:dyDescent="0.25">
      <c r="A582" s="1">
        <f>SUMIFS('Franchise Wastage '!H:H,'Franchise Wastage '!B:B,Sheet1!H582,'Franchise Wastage '!C:C,Sheet1!I582,'Franchise Wastage '!D:D,Sheet1!J582,'Franchise Wastage '!E:E,Sheet1!K582)</f>
        <v>0</v>
      </c>
      <c r="B582" s="1">
        <f>SUMIFS('Franchise Wastage '!F:F,'Franchise Wastage '!B:B,Sheet1!H582,'Franchise Wastage '!C:C,Sheet1!I582,'Franchise Wastage '!D:D,Sheet1!J582,'Franchise Wastage '!E:E,Sheet1!K582)</f>
        <v>0</v>
      </c>
      <c r="D582" s="23">
        <f t="shared" si="24"/>
        <v>5</v>
      </c>
      <c r="E582" s="23">
        <f t="shared" si="25"/>
        <v>0.7</v>
      </c>
      <c r="F582" s="23">
        <f t="shared" si="26"/>
        <v>5.7</v>
      </c>
      <c r="H582" s="25" t="s">
        <v>366</v>
      </c>
      <c r="I582" s="1" t="s">
        <v>443</v>
      </c>
      <c r="J582" s="1" t="s">
        <v>570</v>
      </c>
      <c r="K582">
        <v>95</v>
      </c>
      <c r="L582" t="s">
        <v>9</v>
      </c>
      <c r="M582" t="s">
        <v>9</v>
      </c>
      <c r="N582">
        <v>0.7</v>
      </c>
      <c r="O582" t="s">
        <v>10</v>
      </c>
      <c r="P582">
        <v>5</v>
      </c>
      <c r="Q582" t="s">
        <v>10</v>
      </c>
      <c r="R582">
        <v>0</v>
      </c>
    </row>
    <row r="583" spans="1:18" x14ac:dyDescent="0.25">
      <c r="A583" s="1">
        <f>SUMIFS('Franchise Wastage '!H:H,'Franchise Wastage '!B:B,Sheet1!H583,'Franchise Wastage '!C:C,Sheet1!I583,'Franchise Wastage '!D:D,Sheet1!J583,'Franchise Wastage '!E:E,Sheet1!K583)</f>
        <v>0</v>
      </c>
      <c r="B583" s="1">
        <f>SUMIFS('Franchise Wastage '!F:F,'Franchise Wastage '!B:B,Sheet1!H583,'Franchise Wastage '!C:C,Sheet1!I583,'Franchise Wastage '!D:D,Sheet1!J583,'Franchise Wastage '!E:E,Sheet1!K583)</f>
        <v>0</v>
      </c>
      <c r="D583" s="23">
        <f t="shared" si="24"/>
        <v>5</v>
      </c>
      <c r="E583" s="23">
        <f t="shared" si="25"/>
        <v>0.8</v>
      </c>
      <c r="F583" s="23">
        <f t="shared" si="26"/>
        <v>5.8</v>
      </c>
      <c r="H583" s="25" t="s">
        <v>366</v>
      </c>
      <c r="I583" s="1" t="s">
        <v>443</v>
      </c>
      <c r="J583" s="1" t="s">
        <v>573</v>
      </c>
      <c r="K583">
        <v>95</v>
      </c>
      <c r="L583" t="s">
        <v>9</v>
      </c>
      <c r="M583" t="s">
        <v>9</v>
      </c>
      <c r="N583">
        <v>0.8</v>
      </c>
      <c r="O583" t="s">
        <v>10</v>
      </c>
      <c r="P583">
        <v>5</v>
      </c>
      <c r="Q583" t="s">
        <v>10</v>
      </c>
      <c r="R583">
        <v>0</v>
      </c>
    </row>
    <row r="584" spans="1:18" x14ac:dyDescent="0.25">
      <c r="A584" s="1">
        <f>SUMIFS('Franchise Wastage '!H:H,'Franchise Wastage '!B:B,Sheet1!H584,'Franchise Wastage '!C:C,Sheet1!I584,'Franchise Wastage '!D:D,Sheet1!J584,'Franchise Wastage '!E:E,Sheet1!K584)</f>
        <v>0</v>
      </c>
      <c r="B584" s="1">
        <f>SUMIFS('Franchise Wastage '!F:F,'Franchise Wastage '!B:B,Sheet1!H584,'Franchise Wastage '!C:C,Sheet1!I584,'Franchise Wastage '!D:D,Sheet1!J584,'Franchise Wastage '!E:E,Sheet1!K584)</f>
        <v>0</v>
      </c>
      <c r="D584" s="23">
        <f t="shared" ref="D584:D647" si="27">P584-A584</f>
        <v>5</v>
      </c>
      <c r="E584" s="23">
        <f t="shared" ref="E584:E647" si="28">N584-B584</f>
        <v>70</v>
      </c>
      <c r="F584" s="23">
        <f t="shared" ref="F584:F647" si="29">D584+E584</f>
        <v>75</v>
      </c>
      <c r="H584" s="25" t="s">
        <v>366</v>
      </c>
      <c r="I584" s="1" t="s">
        <v>443</v>
      </c>
      <c r="J584" s="1" t="s">
        <v>574</v>
      </c>
      <c r="K584">
        <v>95</v>
      </c>
      <c r="L584" t="s">
        <v>9</v>
      </c>
      <c r="M584" t="s">
        <v>9</v>
      </c>
      <c r="N584">
        <v>70</v>
      </c>
      <c r="O584" t="s">
        <v>20</v>
      </c>
      <c r="P584">
        <v>5</v>
      </c>
      <c r="Q584" t="s">
        <v>10</v>
      </c>
      <c r="R584">
        <v>0</v>
      </c>
    </row>
    <row r="585" spans="1:18" x14ac:dyDescent="0.25">
      <c r="A585" s="1">
        <f>SUMIFS('Franchise Wastage '!H:H,'Franchise Wastage '!B:B,Sheet1!H585,'Franchise Wastage '!C:C,Sheet1!I585,'Franchise Wastage '!D:D,Sheet1!J585,'Franchise Wastage '!E:E,Sheet1!K585)</f>
        <v>0</v>
      </c>
      <c r="B585" s="1">
        <f>SUMIFS('Franchise Wastage '!F:F,'Franchise Wastage '!B:B,Sheet1!H585,'Franchise Wastage '!C:C,Sheet1!I585,'Franchise Wastage '!D:D,Sheet1!J585,'Franchise Wastage '!E:E,Sheet1!K585)</f>
        <v>0</v>
      </c>
      <c r="D585" s="23">
        <f t="shared" si="27"/>
        <v>5</v>
      </c>
      <c r="E585" s="23">
        <f t="shared" si="28"/>
        <v>11</v>
      </c>
      <c r="F585" s="23">
        <f t="shared" si="29"/>
        <v>16</v>
      </c>
      <c r="H585" s="25" t="s">
        <v>366</v>
      </c>
      <c r="I585" s="1" t="s">
        <v>443</v>
      </c>
      <c r="J585" s="1" t="s">
        <v>579</v>
      </c>
      <c r="K585">
        <v>95</v>
      </c>
      <c r="L585" t="s">
        <v>9</v>
      </c>
      <c r="M585" t="s">
        <v>9</v>
      </c>
      <c r="N585">
        <v>11</v>
      </c>
      <c r="O585" t="s">
        <v>10</v>
      </c>
      <c r="P585">
        <v>5</v>
      </c>
      <c r="Q585" t="s">
        <v>10</v>
      </c>
      <c r="R585">
        <v>0</v>
      </c>
    </row>
    <row r="586" spans="1:18" x14ac:dyDescent="0.25">
      <c r="A586" s="1">
        <f>SUMIFS('Franchise Wastage '!H:H,'Franchise Wastage '!B:B,Sheet1!H586,'Franchise Wastage '!C:C,Sheet1!I586,'Franchise Wastage '!D:D,Sheet1!J586,'Franchise Wastage '!E:E,Sheet1!K586)</f>
        <v>0</v>
      </c>
      <c r="B586" s="1">
        <f>SUMIFS('Franchise Wastage '!F:F,'Franchise Wastage '!B:B,Sheet1!H586,'Franchise Wastage '!C:C,Sheet1!I586,'Franchise Wastage '!D:D,Sheet1!J586,'Franchise Wastage '!E:E,Sheet1!K586)</f>
        <v>0</v>
      </c>
      <c r="D586" s="23">
        <f t="shared" si="27"/>
        <v>5</v>
      </c>
      <c r="E586" s="23">
        <f t="shared" si="28"/>
        <v>12.2</v>
      </c>
      <c r="F586" s="23">
        <f t="shared" si="29"/>
        <v>17.2</v>
      </c>
      <c r="H586" s="25" t="s">
        <v>366</v>
      </c>
      <c r="I586" s="1" t="s">
        <v>443</v>
      </c>
      <c r="J586" s="1" t="s">
        <v>342</v>
      </c>
      <c r="K586">
        <v>95</v>
      </c>
      <c r="L586" t="s">
        <v>9</v>
      </c>
      <c r="M586" t="s">
        <v>9</v>
      </c>
      <c r="N586">
        <v>12.2</v>
      </c>
      <c r="O586" t="s">
        <v>10</v>
      </c>
      <c r="P586">
        <v>5</v>
      </c>
      <c r="Q586" t="s">
        <v>10</v>
      </c>
      <c r="R586">
        <v>0</v>
      </c>
    </row>
    <row r="587" spans="1:18" hidden="1" x14ac:dyDescent="0.25">
      <c r="A587" s="1">
        <f>SUMIFS('Franchise Wastage '!H:H,'Franchise Wastage '!B:B,Sheet1!H587,'Franchise Wastage '!C:C,Sheet1!I587,'Franchise Wastage '!D:D,Sheet1!J587,'Franchise Wastage '!E:E,Sheet1!K587)</f>
        <v>3</v>
      </c>
      <c r="B587" s="1">
        <f>SUMIFS('Franchise Wastage '!F:F,'Franchise Wastage '!B:B,Sheet1!H587,'Franchise Wastage '!C:C,Sheet1!I587,'Franchise Wastage '!D:D,Sheet1!J587,'Franchise Wastage '!E:E,Sheet1!K587)</f>
        <v>0.3</v>
      </c>
      <c r="D587" s="23">
        <f t="shared" si="27"/>
        <v>0</v>
      </c>
      <c r="E587" s="23">
        <f t="shared" si="28"/>
        <v>0</v>
      </c>
      <c r="F587" s="23">
        <f t="shared" si="29"/>
        <v>0</v>
      </c>
      <c r="H587" t="s">
        <v>366</v>
      </c>
      <c r="I587" s="1" t="s">
        <v>401</v>
      </c>
      <c r="J587" s="1" t="s">
        <v>402</v>
      </c>
      <c r="K587">
        <v>97</v>
      </c>
      <c r="L587" t="s">
        <v>9</v>
      </c>
      <c r="M587" t="s">
        <v>12</v>
      </c>
      <c r="N587">
        <v>0.3</v>
      </c>
      <c r="O587" t="s">
        <v>10</v>
      </c>
      <c r="P587">
        <v>3</v>
      </c>
      <c r="Q587" t="s">
        <v>10</v>
      </c>
      <c r="R587">
        <v>0</v>
      </c>
    </row>
    <row r="588" spans="1:18" hidden="1" x14ac:dyDescent="0.25">
      <c r="A588" s="1">
        <f>SUMIFS('Franchise Wastage '!H:H,'Franchise Wastage '!B:B,Sheet1!H588,'Franchise Wastage '!C:C,Sheet1!I588,'Franchise Wastage '!D:D,Sheet1!J588,'Franchise Wastage '!E:E,Sheet1!K588)</f>
        <v>3</v>
      </c>
      <c r="B588" s="1">
        <f>SUMIFS('Franchise Wastage '!F:F,'Franchise Wastage '!B:B,Sheet1!H588,'Franchise Wastage '!C:C,Sheet1!I588,'Franchise Wastage '!D:D,Sheet1!J588,'Franchise Wastage '!E:E,Sheet1!K588)</f>
        <v>0.3</v>
      </c>
      <c r="D588" s="23">
        <f t="shared" si="27"/>
        <v>0</v>
      </c>
      <c r="E588" s="23">
        <f t="shared" si="28"/>
        <v>0</v>
      </c>
      <c r="F588" s="23">
        <f t="shared" si="29"/>
        <v>0</v>
      </c>
      <c r="H588" t="s">
        <v>366</v>
      </c>
      <c r="I588" s="1" t="s">
        <v>401</v>
      </c>
      <c r="J588" s="1" t="s">
        <v>403</v>
      </c>
      <c r="K588">
        <v>97</v>
      </c>
      <c r="L588" t="s">
        <v>9</v>
      </c>
      <c r="M588" t="s">
        <v>12</v>
      </c>
      <c r="N588">
        <v>0.3</v>
      </c>
      <c r="O588" t="s">
        <v>10</v>
      </c>
      <c r="P588">
        <v>3</v>
      </c>
      <c r="Q588" t="s">
        <v>10</v>
      </c>
      <c r="R588">
        <v>0</v>
      </c>
    </row>
    <row r="589" spans="1:18" hidden="1" x14ac:dyDescent="0.25">
      <c r="A589" s="1">
        <f>SUMIFS('Franchise Wastage '!H:H,'Franchise Wastage '!B:B,Sheet1!H589,'Franchise Wastage '!C:C,Sheet1!I589,'Franchise Wastage '!D:D,Sheet1!J589,'Franchise Wastage '!E:E,Sheet1!K589)</f>
        <v>3</v>
      </c>
      <c r="B589" s="1">
        <f>SUMIFS('Franchise Wastage '!F:F,'Franchise Wastage '!B:B,Sheet1!H589,'Franchise Wastage '!C:C,Sheet1!I589,'Franchise Wastage '!D:D,Sheet1!J589,'Franchise Wastage '!E:E,Sheet1!K589)</f>
        <v>0.3</v>
      </c>
      <c r="D589" s="23">
        <f t="shared" si="27"/>
        <v>0</v>
      </c>
      <c r="E589" s="23">
        <f t="shared" si="28"/>
        <v>0</v>
      </c>
      <c r="F589" s="23">
        <f t="shared" si="29"/>
        <v>0</v>
      </c>
      <c r="H589" t="s">
        <v>366</v>
      </c>
      <c r="I589" s="1" t="s">
        <v>401</v>
      </c>
      <c r="J589" s="1" t="s">
        <v>404</v>
      </c>
      <c r="K589">
        <v>97</v>
      </c>
      <c r="L589" t="s">
        <v>9</v>
      </c>
      <c r="M589" t="s">
        <v>12</v>
      </c>
      <c r="N589">
        <v>0.3</v>
      </c>
      <c r="O589" t="s">
        <v>10</v>
      </c>
      <c r="P589">
        <v>3</v>
      </c>
      <c r="Q589" t="s">
        <v>10</v>
      </c>
      <c r="R589">
        <v>0</v>
      </c>
    </row>
    <row r="590" spans="1:18" hidden="1" x14ac:dyDescent="0.25">
      <c r="A590" s="1">
        <f>SUMIFS('Franchise Wastage '!H:H,'Franchise Wastage '!B:B,Sheet1!H590,'Franchise Wastage '!C:C,Sheet1!I590,'Franchise Wastage '!D:D,Sheet1!J590,'Franchise Wastage '!E:E,Sheet1!K590)</f>
        <v>3</v>
      </c>
      <c r="B590" s="1">
        <f>SUMIFS('Franchise Wastage '!F:F,'Franchise Wastage '!B:B,Sheet1!H590,'Franchise Wastage '!C:C,Sheet1!I590,'Franchise Wastage '!D:D,Sheet1!J590,'Franchise Wastage '!E:E,Sheet1!K590)</f>
        <v>0.3</v>
      </c>
      <c r="D590" s="23">
        <f t="shared" si="27"/>
        <v>0</v>
      </c>
      <c r="E590" s="23">
        <f t="shared" si="28"/>
        <v>0</v>
      </c>
      <c r="F590" s="23">
        <f t="shared" si="29"/>
        <v>0</v>
      </c>
      <c r="H590" t="s">
        <v>366</v>
      </c>
      <c r="I590" s="1" t="s">
        <v>401</v>
      </c>
      <c r="J590" s="1" t="s">
        <v>405</v>
      </c>
      <c r="K590">
        <v>97</v>
      </c>
      <c r="L590" t="s">
        <v>9</v>
      </c>
      <c r="M590" t="s">
        <v>12</v>
      </c>
      <c r="N590">
        <v>0.3</v>
      </c>
      <c r="O590" t="s">
        <v>10</v>
      </c>
      <c r="P590">
        <v>3</v>
      </c>
      <c r="Q590" t="s">
        <v>10</v>
      </c>
      <c r="R590">
        <v>0</v>
      </c>
    </row>
    <row r="591" spans="1:18" hidden="1" x14ac:dyDescent="0.25">
      <c r="A591" s="1">
        <f>SUMIFS('Franchise Wastage '!H:H,'Franchise Wastage '!B:B,Sheet1!H591,'Franchise Wastage '!C:C,Sheet1!I591,'Franchise Wastage '!D:D,Sheet1!J591,'Franchise Wastage '!E:E,Sheet1!K591)</f>
        <v>3</v>
      </c>
      <c r="B591" s="1">
        <f>SUMIFS('Franchise Wastage '!F:F,'Franchise Wastage '!B:B,Sheet1!H591,'Franchise Wastage '!C:C,Sheet1!I591,'Franchise Wastage '!D:D,Sheet1!J591,'Franchise Wastage '!E:E,Sheet1!K591)</f>
        <v>0.3</v>
      </c>
      <c r="D591" s="23">
        <f t="shared" si="27"/>
        <v>0</v>
      </c>
      <c r="E591" s="23">
        <f t="shared" si="28"/>
        <v>0</v>
      </c>
      <c r="F591" s="23">
        <f t="shared" si="29"/>
        <v>0</v>
      </c>
      <c r="H591" t="s">
        <v>366</v>
      </c>
      <c r="I591" s="1" t="s">
        <v>401</v>
      </c>
      <c r="J591" s="1" t="s">
        <v>406</v>
      </c>
      <c r="K591">
        <v>97</v>
      </c>
      <c r="L591" t="s">
        <v>9</v>
      </c>
      <c r="M591" t="s">
        <v>12</v>
      </c>
      <c r="N591">
        <v>0.3</v>
      </c>
      <c r="O591" t="s">
        <v>10</v>
      </c>
      <c r="P591">
        <v>3</v>
      </c>
      <c r="Q591" t="s">
        <v>10</v>
      </c>
      <c r="R591">
        <v>0</v>
      </c>
    </row>
    <row r="592" spans="1:18" hidden="1" x14ac:dyDescent="0.25">
      <c r="A592" s="1">
        <f>SUMIFS('Franchise Wastage '!H:H,'Franchise Wastage '!B:B,Sheet1!H592,'Franchise Wastage '!C:C,Sheet1!I592,'Franchise Wastage '!D:D,Sheet1!J592,'Franchise Wastage '!E:E,Sheet1!K592)</f>
        <v>3</v>
      </c>
      <c r="B592" s="1">
        <f>SUMIFS('Franchise Wastage '!F:F,'Franchise Wastage '!B:B,Sheet1!H592,'Franchise Wastage '!C:C,Sheet1!I592,'Franchise Wastage '!D:D,Sheet1!J592,'Franchise Wastage '!E:E,Sheet1!K592)</f>
        <v>0.3</v>
      </c>
      <c r="D592" s="23">
        <f t="shared" si="27"/>
        <v>0</v>
      </c>
      <c r="E592" s="23">
        <f t="shared" si="28"/>
        <v>0</v>
      </c>
      <c r="F592" s="23">
        <f t="shared" si="29"/>
        <v>0</v>
      </c>
      <c r="H592" t="s">
        <v>366</v>
      </c>
      <c r="I592" s="1" t="s">
        <v>401</v>
      </c>
      <c r="J592" s="1" t="s">
        <v>407</v>
      </c>
      <c r="K592">
        <v>97</v>
      </c>
      <c r="L592" t="s">
        <v>9</v>
      </c>
      <c r="M592" t="s">
        <v>12</v>
      </c>
      <c r="N592">
        <v>0.3</v>
      </c>
      <c r="O592" t="s">
        <v>10</v>
      </c>
      <c r="P592">
        <v>3</v>
      </c>
      <c r="Q592" t="s">
        <v>10</v>
      </c>
      <c r="R592">
        <v>0</v>
      </c>
    </row>
    <row r="593" spans="1:18" hidden="1" x14ac:dyDescent="0.25">
      <c r="A593" s="1">
        <f>SUMIFS('Franchise Wastage '!H:H,'Franchise Wastage '!B:B,Sheet1!H593,'Franchise Wastage '!C:C,Sheet1!I593,'Franchise Wastage '!D:D,Sheet1!J593,'Franchise Wastage '!E:E,Sheet1!K593)</f>
        <v>3</v>
      </c>
      <c r="B593" s="1">
        <f>SUMIFS('Franchise Wastage '!F:F,'Franchise Wastage '!B:B,Sheet1!H593,'Franchise Wastage '!C:C,Sheet1!I593,'Franchise Wastage '!D:D,Sheet1!J593,'Franchise Wastage '!E:E,Sheet1!K593)</f>
        <v>0.3</v>
      </c>
      <c r="D593" s="23">
        <f t="shared" si="27"/>
        <v>0</v>
      </c>
      <c r="E593" s="23">
        <f t="shared" si="28"/>
        <v>0</v>
      </c>
      <c r="F593" s="23">
        <f t="shared" si="29"/>
        <v>0</v>
      </c>
      <c r="H593" t="s">
        <v>366</v>
      </c>
      <c r="I593" s="1" t="s">
        <v>401</v>
      </c>
      <c r="J593" s="1" t="s">
        <v>408</v>
      </c>
      <c r="K593">
        <v>97</v>
      </c>
      <c r="L593" t="s">
        <v>9</v>
      </c>
      <c r="M593" t="s">
        <v>12</v>
      </c>
      <c r="N593">
        <v>0.3</v>
      </c>
      <c r="O593" t="s">
        <v>10</v>
      </c>
      <c r="P593">
        <v>3</v>
      </c>
      <c r="Q593" t="s">
        <v>10</v>
      </c>
      <c r="R593">
        <v>0</v>
      </c>
    </row>
    <row r="594" spans="1:18" hidden="1" x14ac:dyDescent="0.25">
      <c r="A594" s="1">
        <f>SUMIFS('Franchise Wastage '!H:H,'Franchise Wastage '!B:B,Sheet1!H594,'Franchise Wastage '!C:C,Sheet1!I594,'Franchise Wastage '!D:D,Sheet1!J594,'Franchise Wastage '!E:E,Sheet1!K594)</f>
        <v>25</v>
      </c>
      <c r="B594" s="1">
        <f>SUMIFS('Franchise Wastage '!F:F,'Franchise Wastage '!B:B,Sheet1!H594,'Franchise Wastage '!C:C,Sheet1!I594,'Franchise Wastage '!D:D,Sheet1!J594,'Franchise Wastage '!E:E,Sheet1!K594)</f>
        <v>6.5</v>
      </c>
      <c r="D594" s="23">
        <f t="shared" si="27"/>
        <v>0</v>
      </c>
      <c r="E594" s="23">
        <f t="shared" si="28"/>
        <v>0</v>
      </c>
      <c r="F594" s="23">
        <f t="shared" si="29"/>
        <v>0</v>
      </c>
      <c r="H594" t="s">
        <v>2159</v>
      </c>
      <c r="I594" s="1" t="s">
        <v>52</v>
      </c>
      <c r="J594" s="1" t="s">
        <v>53</v>
      </c>
      <c r="K594">
        <v>75</v>
      </c>
      <c r="L594" t="s">
        <v>9</v>
      </c>
      <c r="M594" t="s">
        <v>9</v>
      </c>
      <c r="N594">
        <v>6.5</v>
      </c>
      <c r="O594" t="s">
        <v>10</v>
      </c>
      <c r="P594">
        <v>25</v>
      </c>
      <c r="Q594" t="s">
        <v>10</v>
      </c>
      <c r="R594">
        <v>0</v>
      </c>
    </row>
    <row r="595" spans="1:18" x14ac:dyDescent="0.25">
      <c r="A595" s="1">
        <f>SUMIFS('Franchise Wastage '!H:H,'Franchise Wastage '!B:B,Sheet1!H595,'Franchise Wastage '!C:C,Sheet1!I595,'Franchise Wastage '!D:D,Sheet1!J595,'Franchise Wastage '!E:E,Sheet1!K595)</f>
        <v>0</v>
      </c>
      <c r="B595" s="1">
        <f>SUMIFS('Franchise Wastage '!F:F,'Franchise Wastage '!B:B,Sheet1!H595,'Franchise Wastage '!C:C,Sheet1!I595,'Franchise Wastage '!D:D,Sheet1!J595,'Franchise Wastage '!E:E,Sheet1!K595)</f>
        <v>1</v>
      </c>
      <c r="D595" s="23">
        <f t="shared" si="27"/>
        <v>0</v>
      </c>
      <c r="E595" s="23">
        <f t="shared" si="28"/>
        <v>0</v>
      </c>
      <c r="F595" s="23">
        <f t="shared" si="29"/>
        <v>0</v>
      </c>
      <c r="H595" s="24" t="s">
        <v>2159</v>
      </c>
      <c r="I595" s="1" t="s">
        <v>87</v>
      </c>
      <c r="J595" s="1" t="s">
        <v>88</v>
      </c>
      <c r="K595">
        <v>100</v>
      </c>
      <c r="L595" t="s">
        <v>9</v>
      </c>
      <c r="M595" t="s">
        <v>9</v>
      </c>
      <c r="N595">
        <v>1</v>
      </c>
      <c r="O595" t="s">
        <v>10</v>
      </c>
      <c r="P595">
        <v>0</v>
      </c>
      <c r="Q595" t="s">
        <v>10</v>
      </c>
      <c r="R595">
        <v>0</v>
      </c>
    </row>
    <row r="596" spans="1:18" x14ac:dyDescent="0.25">
      <c r="A596" s="1">
        <f>SUMIFS('Franchise Wastage '!H:H,'Franchise Wastage '!B:B,Sheet1!H596,'Franchise Wastage '!C:C,Sheet1!I596,'Franchise Wastage '!D:D,Sheet1!J596,'Franchise Wastage '!E:E,Sheet1!K596)</f>
        <v>0</v>
      </c>
      <c r="B596" s="1">
        <f>SUMIFS('Franchise Wastage '!F:F,'Franchise Wastage '!B:B,Sheet1!H596,'Franchise Wastage '!C:C,Sheet1!I596,'Franchise Wastage '!D:D,Sheet1!J596,'Franchise Wastage '!E:E,Sheet1!K596)</f>
        <v>1</v>
      </c>
      <c r="D596" s="23">
        <f t="shared" si="27"/>
        <v>0</v>
      </c>
      <c r="E596" s="23">
        <f t="shared" si="28"/>
        <v>0</v>
      </c>
      <c r="F596" s="23">
        <f t="shared" si="29"/>
        <v>0</v>
      </c>
      <c r="H596" s="24" t="s">
        <v>2159</v>
      </c>
      <c r="I596" s="1" t="s">
        <v>87</v>
      </c>
      <c r="J596" s="1" t="s">
        <v>89</v>
      </c>
      <c r="K596">
        <v>100</v>
      </c>
      <c r="L596" t="s">
        <v>9</v>
      </c>
      <c r="M596" t="s">
        <v>9</v>
      </c>
      <c r="N596">
        <v>1</v>
      </c>
      <c r="O596" t="s">
        <v>10</v>
      </c>
      <c r="P596">
        <v>0</v>
      </c>
      <c r="Q596" t="s">
        <v>10</v>
      </c>
      <c r="R596">
        <v>0</v>
      </c>
    </row>
    <row r="597" spans="1:18" x14ac:dyDescent="0.25">
      <c r="A597" s="1">
        <f>SUMIFS('Franchise Wastage '!H:H,'Franchise Wastage '!B:B,Sheet1!H597,'Franchise Wastage '!C:C,Sheet1!I597,'Franchise Wastage '!D:D,Sheet1!J597,'Franchise Wastage '!E:E,Sheet1!K597)</f>
        <v>0</v>
      </c>
      <c r="B597" s="1">
        <f>SUMIFS('Franchise Wastage '!F:F,'Franchise Wastage '!B:B,Sheet1!H597,'Franchise Wastage '!C:C,Sheet1!I597,'Franchise Wastage '!D:D,Sheet1!J597,'Franchise Wastage '!E:E,Sheet1!K597)</f>
        <v>1</v>
      </c>
      <c r="D597" s="23">
        <f t="shared" si="27"/>
        <v>0</v>
      </c>
      <c r="E597" s="23">
        <f t="shared" si="28"/>
        <v>0</v>
      </c>
      <c r="F597" s="23">
        <f t="shared" si="29"/>
        <v>0</v>
      </c>
      <c r="H597" s="24" t="s">
        <v>2159</v>
      </c>
      <c r="I597" s="1" t="s">
        <v>87</v>
      </c>
      <c r="J597" s="1" t="s">
        <v>91</v>
      </c>
      <c r="K597">
        <v>100</v>
      </c>
      <c r="L597" t="s">
        <v>9</v>
      </c>
      <c r="M597" t="s">
        <v>9</v>
      </c>
      <c r="N597">
        <v>1</v>
      </c>
      <c r="O597" t="s">
        <v>10</v>
      </c>
      <c r="P597">
        <v>0</v>
      </c>
      <c r="Q597" t="s">
        <v>10</v>
      </c>
      <c r="R597">
        <v>0</v>
      </c>
    </row>
    <row r="598" spans="1:18" x14ac:dyDescent="0.25">
      <c r="A598" s="1">
        <f>SUMIFS('Franchise Wastage '!H:H,'Franchise Wastage '!B:B,Sheet1!H598,'Franchise Wastage '!C:C,Sheet1!I598,'Franchise Wastage '!D:D,Sheet1!J598,'Franchise Wastage '!E:E,Sheet1!K598)</f>
        <v>0</v>
      </c>
      <c r="B598" s="1">
        <f>SUMIFS('Franchise Wastage '!F:F,'Franchise Wastage '!B:B,Sheet1!H598,'Franchise Wastage '!C:C,Sheet1!I598,'Franchise Wastage '!D:D,Sheet1!J598,'Franchise Wastage '!E:E,Sheet1!K598)</f>
        <v>1</v>
      </c>
      <c r="D598" s="23">
        <f t="shared" si="27"/>
        <v>0</v>
      </c>
      <c r="E598" s="23">
        <f t="shared" si="28"/>
        <v>0</v>
      </c>
      <c r="F598" s="23">
        <f t="shared" si="29"/>
        <v>0</v>
      </c>
      <c r="H598" s="24" t="s">
        <v>2159</v>
      </c>
      <c r="I598" s="1" t="s">
        <v>87</v>
      </c>
      <c r="J598" s="1" t="s">
        <v>92</v>
      </c>
      <c r="K598">
        <v>100</v>
      </c>
      <c r="L598" t="s">
        <v>9</v>
      </c>
      <c r="M598" t="s">
        <v>9</v>
      </c>
      <c r="N598">
        <v>1</v>
      </c>
      <c r="O598" t="s">
        <v>10</v>
      </c>
      <c r="P598">
        <v>0</v>
      </c>
      <c r="Q598" t="s">
        <v>10</v>
      </c>
      <c r="R598">
        <v>0</v>
      </c>
    </row>
    <row r="599" spans="1:18" x14ac:dyDescent="0.25">
      <c r="A599" s="1">
        <f>SUMIFS('Franchise Wastage '!H:H,'Franchise Wastage '!B:B,Sheet1!H599,'Franchise Wastage '!C:C,Sheet1!I599,'Franchise Wastage '!D:D,Sheet1!J599,'Franchise Wastage '!E:E,Sheet1!K599)</f>
        <v>0</v>
      </c>
      <c r="B599" s="1">
        <f>SUMIFS('Franchise Wastage '!F:F,'Franchise Wastage '!B:B,Sheet1!H599,'Franchise Wastage '!C:C,Sheet1!I599,'Franchise Wastage '!D:D,Sheet1!J599,'Franchise Wastage '!E:E,Sheet1!K599)</f>
        <v>1</v>
      </c>
      <c r="D599" s="23">
        <f t="shared" si="27"/>
        <v>0</v>
      </c>
      <c r="E599" s="23">
        <f t="shared" si="28"/>
        <v>0</v>
      </c>
      <c r="F599" s="23">
        <f t="shared" si="29"/>
        <v>0</v>
      </c>
      <c r="H599" s="24" t="s">
        <v>2159</v>
      </c>
      <c r="I599" s="1" t="s">
        <v>87</v>
      </c>
      <c r="J599" s="1" t="s">
        <v>93</v>
      </c>
      <c r="K599">
        <v>100</v>
      </c>
      <c r="L599" t="s">
        <v>9</v>
      </c>
      <c r="M599" t="s">
        <v>9</v>
      </c>
      <c r="N599">
        <v>1</v>
      </c>
      <c r="O599" t="s">
        <v>10</v>
      </c>
      <c r="P599">
        <v>0</v>
      </c>
      <c r="Q599" t="s">
        <v>10</v>
      </c>
      <c r="R599">
        <v>0</v>
      </c>
    </row>
    <row r="600" spans="1:18" x14ac:dyDescent="0.25">
      <c r="A600" s="1">
        <f>SUMIFS('Franchise Wastage '!H:H,'Franchise Wastage '!B:B,Sheet1!H600,'Franchise Wastage '!C:C,Sheet1!I600,'Franchise Wastage '!D:D,Sheet1!J600,'Franchise Wastage '!E:E,Sheet1!K600)</f>
        <v>0</v>
      </c>
      <c r="B600" s="1">
        <f>SUMIFS('Franchise Wastage '!F:F,'Franchise Wastage '!B:B,Sheet1!H600,'Franchise Wastage '!C:C,Sheet1!I600,'Franchise Wastage '!D:D,Sheet1!J600,'Franchise Wastage '!E:E,Sheet1!K600)</f>
        <v>1</v>
      </c>
      <c r="D600" s="23">
        <f t="shared" si="27"/>
        <v>0</v>
      </c>
      <c r="E600" s="23">
        <f t="shared" si="28"/>
        <v>0</v>
      </c>
      <c r="F600" s="23">
        <f t="shared" si="29"/>
        <v>0</v>
      </c>
      <c r="H600" s="24" t="s">
        <v>2159</v>
      </c>
      <c r="I600" s="1" t="s">
        <v>87</v>
      </c>
      <c r="J600" s="1" t="s">
        <v>100</v>
      </c>
      <c r="K600">
        <v>100</v>
      </c>
      <c r="L600" t="s">
        <v>9</v>
      </c>
      <c r="M600" t="s">
        <v>9</v>
      </c>
      <c r="N600">
        <v>1</v>
      </c>
      <c r="O600" t="s">
        <v>10</v>
      </c>
      <c r="P600">
        <v>0</v>
      </c>
      <c r="Q600" t="s">
        <v>10</v>
      </c>
      <c r="R600">
        <v>0</v>
      </c>
    </row>
    <row r="601" spans="1:18" x14ac:dyDescent="0.25">
      <c r="A601" s="1">
        <f>SUMIFS('Franchise Wastage '!H:H,'Franchise Wastage '!B:B,Sheet1!H601,'Franchise Wastage '!C:C,Sheet1!I601,'Franchise Wastage '!D:D,Sheet1!J601,'Franchise Wastage '!E:E,Sheet1!K601)</f>
        <v>0</v>
      </c>
      <c r="B601" s="1">
        <f>SUMIFS('Franchise Wastage '!F:F,'Franchise Wastage '!B:B,Sheet1!H601,'Franchise Wastage '!C:C,Sheet1!I601,'Franchise Wastage '!D:D,Sheet1!J601,'Franchise Wastage '!E:E,Sheet1!K601)</f>
        <v>1</v>
      </c>
      <c r="D601" s="23">
        <f t="shared" si="27"/>
        <v>0</v>
      </c>
      <c r="E601" s="23">
        <f t="shared" si="28"/>
        <v>0</v>
      </c>
      <c r="F601" s="23">
        <f t="shared" si="29"/>
        <v>0</v>
      </c>
      <c r="H601" s="24" t="s">
        <v>2159</v>
      </c>
      <c r="I601" s="1" t="s">
        <v>87</v>
      </c>
      <c r="J601" s="1" t="s">
        <v>1747</v>
      </c>
      <c r="K601">
        <v>100</v>
      </c>
      <c r="L601" t="s">
        <v>9</v>
      </c>
      <c r="M601" t="s">
        <v>9</v>
      </c>
      <c r="N601">
        <v>1</v>
      </c>
      <c r="O601" t="s">
        <v>10</v>
      </c>
      <c r="P601">
        <v>0</v>
      </c>
      <c r="Q601" t="s">
        <v>10</v>
      </c>
      <c r="R601">
        <v>0</v>
      </c>
    </row>
    <row r="602" spans="1:18" hidden="1" x14ac:dyDescent="0.25">
      <c r="A602" s="1">
        <f>SUMIFS('Franchise Wastage '!H:H,'Franchise Wastage '!B:B,Sheet1!H602,'Franchise Wastage '!C:C,Sheet1!I602,'Franchise Wastage '!D:D,Sheet1!J602,'Franchise Wastage '!E:E,Sheet1!K602)</f>
        <v>7.5</v>
      </c>
      <c r="B602" s="1">
        <f>SUMIFS('Franchise Wastage '!F:F,'Franchise Wastage '!B:B,Sheet1!H602,'Franchise Wastage '!C:C,Sheet1!I602,'Franchise Wastage '!D:D,Sheet1!J602,'Franchise Wastage '!E:E,Sheet1!K602)</f>
        <v>5</v>
      </c>
      <c r="D602" s="23">
        <f t="shared" si="27"/>
        <v>0</v>
      </c>
      <c r="E602" s="23">
        <f t="shared" si="28"/>
        <v>0</v>
      </c>
      <c r="F602" s="23">
        <f t="shared" si="29"/>
        <v>0</v>
      </c>
      <c r="H602" t="s">
        <v>2159</v>
      </c>
      <c r="I602" s="1" t="s">
        <v>164</v>
      </c>
      <c r="J602" s="1" t="s">
        <v>409</v>
      </c>
      <c r="K602">
        <v>92.5</v>
      </c>
      <c r="L602" t="s">
        <v>9</v>
      </c>
      <c r="M602" t="s">
        <v>12</v>
      </c>
      <c r="N602">
        <v>5</v>
      </c>
      <c r="O602" t="s">
        <v>10</v>
      </c>
      <c r="P602">
        <v>7.5</v>
      </c>
      <c r="Q602" t="s">
        <v>10</v>
      </c>
      <c r="R602">
        <v>0</v>
      </c>
    </row>
    <row r="603" spans="1:18" hidden="1" x14ac:dyDescent="0.25">
      <c r="A603" s="1">
        <f>SUMIFS('Franchise Wastage '!H:H,'Franchise Wastage '!B:B,Sheet1!H603,'Franchise Wastage '!C:C,Sheet1!I603,'Franchise Wastage '!D:D,Sheet1!J603,'Franchise Wastage '!E:E,Sheet1!K603)</f>
        <v>7.5</v>
      </c>
      <c r="B603" s="1">
        <f>SUMIFS('Franchise Wastage '!F:F,'Franchise Wastage '!B:B,Sheet1!H603,'Franchise Wastage '!C:C,Sheet1!I603,'Franchise Wastage '!D:D,Sheet1!J603,'Franchise Wastage '!E:E,Sheet1!K603)</f>
        <v>5</v>
      </c>
      <c r="D603" s="23">
        <f t="shared" si="27"/>
        <v>0</v>
      </c>
      <c r="E603" s="23">
        <f t="shared" si="28"/>
        <v>0</v>
      </c>
      <c r="F603" s="23">
        <f t="shared" si="29"/>
        <v>0</v>
      </c>
      <c r="H603" t="s">
        <v>2159</v>
      </c>
      <c r="I603" s="1" t="s">
        <v>164</v>
      </c>
      <c r="J603" s="1" t="s">
        <v>410</v>
      </c>
      <c r="K603">
        <v>92.5</v>
      </c>
      <c r="L603" t="s">
        <v>9</v>
      </c>
      <c r="M603" t="s">
        <v>12</v>
      </c>
      <c r="N603">
        <v>5</v>
      </c>
      <c r="O603" t="s">
        <v>10</v>
      </c>
      <c r="P603">
        <v>7.5</v>
      </c>
      <c r="Q603" t="s">
        <v>10</v>
      </c>
      <c r="R603">
        <v>0</v>
      </c>
    </row>
    <row r="604" spans="1:18" hidden="1" x14ac:dyDescent="0.25">
      <c r="A604" s="1">
        <f>SUMIFS('Franchise Wastage '!H:H,'Franchise Wastage '!B:B,Sheet1!H604,'Franchise Wastage '!C:C,Sheet1!I604,'Franchise Wastage '!D:D,Sheet1!J604,'Franchise Wastage '!E:E,Sheet1!K604)</f>
        <v>7.5</v>
      </c>
      <c r="B604" s="1">
        <f>SUMIFS('Franchise Wastage '!F:F,'Franchise Wastage '!B:B,Sheet1!H604,'Franchise Wastage '!C:C,Sheet1!I604,'Franchise Wastage '!D:D,Sheet1!J604,'Franchise Wastage '!E:E,Sheet1!K604)</f>
        <v>5</v>
      </c>
      <c r="D604" s="23">
        <f t="shared" si="27"/>
        <v>0</v>
      </c>
      <c r="E604" s="23">
        <f t="shared" si="28"/>
        <v>0</v>
      </c>
      <c r="F604" s="23">
        <f t="shared" si="29"/>
        <v>0</v>
      </c>
      <c r="H604" t="s">
        <v>2159</v>
      </c>
      <c r="I604" s="1" t="s">
        <v>164</v>
      </c>
      <c r="J604" s="1" t="s">
        <v>411</v>
      </c>
      <c r="K604">
        <v>92.5</v>
      </c>
      <c r="L604" t="s">
        <v>9</v>
      </c>
      <c r="M604" t="s">
        <v>12</v>
      </c>
      <c r="N604">
        <v>5</v>
      </c>
      <c r="O604" t="s">
        <v>10</v>
      </c>
      <c r="P604">
        <v>7.5</v>
      </c>
      <c r="Q604" t="s">
        <v>10</v>
      </c>
      <c r="R604">
        <v>0</v>
      </c>
    </row>
    <row r="605" spans="1:18" hidden="1" x14ac:dyDescent="0.25">
      <c r="A605" s="1">
        <f>SUMIFS('Franchise Wastage '!H:H,'Franchise Wastage '!B:B,Sheet1!H605,'Franchise Wastage '!C:C,Sheet1!I605,'Franchise Wastage '!D:D,Sheet1!J605,'Franchise Wastage '!E:E,Sheet1!K605)</f>
        <v>8</v>
      </c>
      <c r="B605" s="1">
        <f>SUMIFS('Franchise Wastage '!F:F,'Franchise Wastage '!B:B,Sheet1!H605,'Franchise Wastage '!C:C,Sheet1!I605,'Franchise Wastage '!D:D,Sheet1!J605,'Franchise Wastage '!E:E,Sheet1!K605)</f>
        <v>0.65</v>
      </c>
      <c r="D605" s="23">
        <f t="shared" si="27"/>
        <v>0</v>
      </c>
      <c r="E605" s="23">
        <f t="shared" si="28"/>
        <v>0</v>
      </c>
      <c r="F605" s="23">
        <f t="shared" si="29"/>
        <v>0</v>
      </c>
      <c r="H605" t="s">
        <v>412</v>
      </c>
      <c r="I605" s="1" t="s">
        <v>413</v>
      </c>
      <c r="J605" s="1" t="s">
        <v>414</v>
      </c>
      <c r="K605">
        <v>70</v>
      </c>
      <c r="L605" t="s">
        <v>9</v>
      </c>
      <c r="M605" t="s">
        <v>12</v>
      </c>
      <c r="N605">
        <v>0.65</v>
      </c>
      <c r="O605" t="s">
        <v>10</v>
      </c>
      <c r="P605">
        <v>8</v>
      </c>
      <c r="Q605" t="s">
        <v>10</v>
      </c>
      <c r="R605">
        <v>0</v>
      </c>
    </row>
    <row r="606" spans="1:18" hidden="1" x14ac:dyDescent="0.25">
      <c r="A606" s="1">
        <f>SUMIFS('Franchise Wastage '!H:H,'Franchise Wastage '!B:B,Sheet1!H606,'Franchise Wastage '!C:C,Sheet1!I606,'Franchise Wastage '!D:D,Sheet1!J606,'Franchise Wastage '!E:E,Sheet1!K606)</f>
        <v>8</v>
      </c>
      <c r="B606" s="1">
        <f>SUMIFS('Franchise Wastage '!F:F,'Franchise Wastage '!B:B,Sheet1!H606,'Franchise Wastage '!C:C,Sheet1!I606,'Franchise Wastage '!D:D,Sheet1!J606,'Franchise Wastage '!E:E,Sheet1!K606)</f>
        <v>0.65</v>
      </c>
      <c r="D606" s="23">
        <f t="shared" si="27"/>
        <v>0</v>
      </c>
      <c r="E606" s="23">
        <f t="shared" si="28"/>
        <v>0</v>
      </c>
      <c r="F606" s="23">
        <f t="shared" si="29"/>
        <v>0</v>
      </c>
      <c r="H606" t="s">
        <v>412</v>
      </c>
      <c r="I606" s="1" t="s">
        <v>413</v>
      </c>
      <c r="J606" s="1" t="s">
        <v>415</v>
      </c>
      <c r="K606">
        <v>70</v>
      </c>
      <c r="L606" t="s">
        <v>9</v>
      </c>
      <c r="M606" t="s">
        <v>12</v>
      </c>
      <c r="N606">
        <v>0.65</v>
      </c>
      <c r="O606" t="s">
        <v>10</v>
      </c>
      <c r="P606">
        <v>8</v>
      </c>
      <c r="Q606" t="s">
        <v>10</v>
      </c>
      <c r="R606">
        <v>0</v>
      </c>
    </row>
    <row r="607" spans="1:18" hidden="1" x14ac:dyDescent="0.25">
      <c r="A607" s="1">
        <f>SUMIFS('Franchise Wastage '!H:H,'Franchise Wastage '!B:B,Sheet1!H607,'Franchise Wastage '!C:C,Sheet1!I607,'Franchise Wastage '!D:D,Sheet1!J607,'Franchise Wastage '!E:E,Sheet1!K607)</f>
        <v>8</v>
      </c>
      <c r="B607" s="1">
        <f>SUMIFS('Franchise Wastage '!F:F,'Franchise Wastage '!B:B,Sheet1!H607,'Franchise Wastage '!C:C,Sheet1!I607,'Franchise Wastage '!D:D,Sheet1!J607,'Franchise Wastage '!E:E,Sheet1!K607)</f>
        <v>0.65</v>
      </c>
      <c r="D607" s="23">
        <f t="shared" si="27"/>
        <v>0</v>
      </c>
      <c r="E607" s="23">
        <f t="shared" si="28"/>
        <v>0</v>
      </c>
      <c r="F607" s="23">
        <f t="shared" si="29"/>
        <v>0</v>
      </c>
      <c r="H607" t="s">
        <v>412</v>
      </c>
      <c r="I607" s="1" t="s">
        <v>413</v>
      </c>
      <c r="J607" s="1" t="s">
        <v>416</v>
      </c>
      <c r="K607">
        <v>70</v>
      </c>
      <c r="L607" t="s">
        <v>9</v>
      </c>
      <c r="M607" t="s">
        <v>12</v>
      </c>
      <c r="N607">
        <v>0.65</v>
      </c>
      <c r="O607" t="s">
        <v>10</v>
      </c>
      <c r="P607">
        <v>8</v>
      </c>
      <c r="Q607" t="s">
        <v>10</v>
      </c>
      <c r="R607">
        <v>0</v>
      </c>
    </row>
    <row r="608" spans="1:18" hidden="1" x14ac:dyDescent="0.25">
      <c r="A608" s="1">
        <f>SUMIFS('Franchise Wastage '!H:H,'Franchise Wastage '!B:B,Sheet1!H608,'Franchise Wastage '!C:C,Sheet1!I608,'Franchise Wastage '!D:D,Sheet1!J608,'Franchise Wastage '!E:E,Sheet1!K608)</f>
        <v>8</v>
      </c>
      <c r="B608" s="1">
        <f>SUMIFS('Franchise Wastage '!F:F,'Franchise Wastage '!B:B,Sheet1!H608,'Franchise Wastage '!C:C,Sheet1!I608,'Franchise Wastage '!D:D,Sheet1!J608,'Franchise Wastage '!E:E,Sheet1!K608)</f>
        <v>0.65</v>
      </c>
      <c r="D608" s="23">
        <f t="shared" si="27"/>
        <v>0</v>
      </c>
      <c r="E608" s="23">
        <f t="shared" si="28"/>
        <v>0</v>
      </c>
      <c r="F608" s="23">
        <f t="shared" si="29"/>
        <v>0</v>
      </c>
      <c r="H608" t="s">
        <v>412</v>
      </c>
      <c r="I608" s="1" t="s">
        <v>413</v>
      </c>
      <c r="J608" s="1" t="s">
        <v>417</v>
      </c>
      <c r="K608">
        <v>65</v>
      </c>
      <c r="L608" t="s">
        <v>9</v>
      </c>
      <c r="M608" t="s">
        <v>12</v>
      </c>
      <c r="N608">
        <v>0.65</v>
      </c>
      <c r="O608" t="s">
        <v>10</v>
      </c>
      <c r="P608">
        <v>8</v>
      </c>
      <c r="Q608" t="s">
        <v>10</v>
      </c>
      <c r="R608">
        <v>0</v>
      </c>
    </row>
    <row r="609" spans="1:18" hidden="1" x14ac:dyDescent="0.25">
      <c r="A609" s="1">
        <f>SUMIFS('Franchise Wastage '!H:H,'Franchise Wastage '!B:B,Sheet1!H609,'Franchise Wastage '!C:C,Sheet1!I609,'Franchise Wastage '!D:D,Sheet1!J609,'Franchise Wastage '!E:E,Sheet1!K609)</f>
        <v>9.5</v>
      </c>
      <c r="B609" s="1">
        <f>SUMIFS('Franchise Wastage '!F:F,'Franchise Wastage '!B:B,Sheet1!H609,'Franchise Wastage '!C:C,Sheet1!I609,'Franchise Wastage '!D:D,Sheet1!J609,'Franchise Wastage '!E:E,Sheet1!K609)</f>
        <v>0.9</v>
      </c>
      <c r="D609" s="23">
        <f t="shared" si="27"/>
        <v>0</v>
      </c>
      <c r="E609" s="23">
        <f t="shared" si="28"/>
        <v>0</v>
      </c>
      <c r="F609" s="23">
        <f t="shared" si="29"/>
        <v>0</v>
      </c>
      <c r="H609" t="s">
        <v>412</v>
      </c>
      <c r="I609" s="1" t="s">
        <v>413</v>
      </c>
      <c r="J609" s="1" t="s">
        <v>418</v>
      </c>
      <c r="K609">
        <v>70</v>
      </c>
      <c r="L609" t="s">
        <v>9</v>
      </c>
      <c r="M609" t="s">
        <v>12</v>
      </c>
      <c r="N609">
        <v>0.9</v>
      </c>
      <c r="O609" t="s">
        <v>10</v>
      </c>
      <c r="P609">
        <v>9.5</v>
      </c>
      <c r="Q609" t="s">
        <v>10</v>
      </c>
      <c r="R609">
        <v>0</v>
      </c>
    </row>
    <row r="610" spans="1:18" hidden="1" x14ac:dyDescent="0.25">
      <c r="A610" s="1">
        <f>SUMIFS('Franchise Wastage '!H:H,'Franchise Wastage '!B:B,Sheet1!H610,'Franchise Wastage '!C:C,Sheet1!I610,'Franchise Wastage '!D:D,Sheet1!J610,'Franchise Wastage '!E:E,Sheet1!K610)</f>
        <v>8</v>
      </c>
      <c r="B610" s="1">
        <f>SUMIFS('Franchise Wastage '!F:F,'Franchise Wastage '!B:B,Sheet1!H610,'Franchise Wastage '!C:C,Sheet1!I610,'Franchise Wastage '!D:D,Sheet1!J610,'Franchise Wastage '!E:E,Sheet1!K610)</f>
        <v>0.65</v>
      </c>
      <c r="D610" s="23">
        <f t="shared" si="27"/>
        <v>0</v>
      </c>
      <c r="E610" s="23">
        <f t="shared" si="28"/>
        <v>0</v>
      </c>
      <c r="F610" s="23">
        <f t="shared" si="29"/>
        <v>0</v>
      </c>
      <c r="H610" t="s">
        <v>412</v>
      </c>
      <c r="I610" s="1" t="s">
        <v>413</v>
      </c>
      <c r="J610" s="1" t="s">
        <v>419</v>
      </c>
      <c r="K610">
        <v>70</v>
      </c>
      <c r="L610" t="s">
        <v>9</v>
      </c>
      <c r="M610" t="s">
        <v>12</v>
      </c>
      <c r="N610">
        <v>0.65</v>
      </c>
      <c r="O610" t="s">
        <v>10</v>
      </c>
      <c r="P610">
        <v>8</v>
      </c>
      <c r="Q610" t="s">
        <v>10</v>
      </c>
      <c r="R610">
        <v>0</v>
      </c>
    </row>
    <row r="611" spans="1:18" hidden="1" x14ac:dyDescent="0.25">
      <c r="A611" s="1">
        <f>SUMIFS('Franchise Wastage '!H:H,'Franchise Wastage '!B:B,Sheet1!H611,'Franchise Wastage '!C:C,Sheet1!I611,'Franchise Wastage '!D:D,Sheet1!J611,'Franchise Wastage '!E:E,Sheet1!K611)</f>
        <v>8</v>
      </c>
      <c r="B611" s="1">
        <f>SUMIFS('Franchise Wastage '!F:F,'Franchise Wastage '!B:B,Sheet1!H611,'Franchise Wastage '!C:C,Sheet1!I611,'Franchise Wastage '!D:D,Sheet1!J611,'Franchise Wastage '!E:E,Sheet1!K611)</f>
        <v>0.65</v>
      </c>
      <c r="D611" s="23">
        <f t="shared" si="27"/>
        <v>0</v>
      </c>
      <c r="E611" s="23">
        <f t="shared" si="28"/>
        <v>0</v>
      </c>
      <c r="F611" s="23">
        <f t="shared" si="29"/>
        <v>0</v>
      </c>
      <c r="H611" t="s">
        <v>412</v>
      </c>
      <c r="I611" s="1" t="s">
        <v>413</v>
      </c>
      <c r="J611" s="1" t="s">
        <v>420</v>
      </c>
      <c r="K611">
        <v>70</v>
      </c>
      <c r="L611" t="s">
        <v>9</v>
      </c>
      <c r="M611" t="s">
        <v>12</v>
      </c>
      <c r="N611">
        <v>0.65</v>
      </c>
      <c r="O611" t="s">
        <v>10</v>
      </c>
      <c r="P611">
        <v>8</v>
      </c>
      <c r="Q611" t="s">
        <v>10</v>
      </c>
      <c r="R611">
        <v>0</v>
      </c>
    </row>
    <row r="612" spans="1:18" hidden="1" x14ac:dyDescent="0.25">
      <c r="A612" s="1">
        <f>SUMIFS('Franchise Wastage '!H:H,'Franchise Wastage '!B:B,Sheet1!H612,'Franchise Wastage '!C:C,Sheet1!I612,'Franchise Wastage '!D:D,Sheet1!J612,'Franchise Wastage '!E:E,Sheet1!K612)</f>
        <v>8</v>
      </c>
      <c r="B612" s="1">
        <f>SUMIFS('Franchise Wastage '!F:F,'Franchise Wastage '!B:B,Sheet1!H612,'Franchise Wastage '!C:C,Sheet1!I612,'Franchise Wastage '!D:D,Sheet1!J612,'Franchise Wastage '!E:E,Sheet1!K612)</f>
        <v>0.65</v>
      </c>
      <c r="D612" s="23">
        <f t="shared" si="27"/>
        <v>0</v>
      </c>
      <c r="E612" s="23">
        <f t="shared" si="28"/>
        <v>0</v>
      </c>
      <c r="F612" s="23">
        <f t="shared" si="29"/>
        <v>0</v>
      </c>
      <c r="H612" t="s">
        <v>412</v>
      </c>
      <c r="I612" s="1" t="s">
        <v>413</v>
      </c>
      <c r="J612" s="1" t="s">
        <v>421</v>
      </c>
      <c r="K612">
        <v>70</v>
      </c>
      <c r="L612" t="s">
        <v>9</v>
      </c>
      <c r="M612" t="s">
        <v>12</v>
      </c>
      <c r="N612">
        <v>0.65</v>
      </c>
      <c r="O612" t="s">
        <v>10</v>
      </c>
      <c r="P612">
        <v>8</v>
      </c>
      <c r="Q612" t="s">
        <v>10</v>
      </c>
      <c r="R612">
        <v>0</v>
      </c>
    </row>
    <row r="613" spans="1:18" hidden="1" x14ac:dyDescent="0.25">
      <c r="A613" s="1">
        <f>SUMIFS('Franchise Wastage '!H:H,'Franchise Wastage '!B:B,Sheet1!H613,'Franchise Wastage '!C:C,Sheet1!I613,'Franchise Wastage '!D:D,Sheet1!J613,'Franchise Wastage '!E:E,Sheet1!K613)</f>
        <v>8</v>
      </c>
      <c r="B613" s="1">
        <f>SUMIFS('Franchise Wastage '!F:F,'Franchise Wastage '!B:B,Sheet1!H613,'Franchise Wastage '!C:C,Sheet1!I613,'Franchise Wastage '!D:D,Sheet1!J613,'Franchise Wastage '!E:E,Sheet1!K613)</f>
        <v>0.65</v>
      </c>
      <c r="D613" s="23">
        <f t="shared" si="27"/>
        <v>0</v>
      </c>
      <c r="E613" s="23">
        <f t="shared" si="28"/>
        <v>0</v>
      </c>
      <c r="F613" s="23">
        <f t="shared" si="29"/>
        <v>0</v>
      </c>
      <c r="H613" t="s">
        <v>412</v>
      </c>
      <c r="I613" s="1" t="s">
        <v>413</v>
      </c>
      <c r="J613" s="1" t="s">
        <v>422</v>
      </c>
      <c r="K613">
        <v>70</v>
      </c>
      <c r="L613" t="s">
        <v>9</v>
      </c>
      <c r="M613" t="s">
        <v>12</v>
      </c>
      <c r="N613">
        <v>0.65</v>
      </c>
      <c r="O613" t="s">
        <v>10</v>
      </c>
      <c r="P613">
        <v>8</v>
      </c>
      <c r="Q613" t="s">
        <v>10</v>
      </c>
      <c r="R613">
        <v>0</v>
      </c>
    </row>
    <row r="614" spans="1:18" hidden="1" x14ac:dyDescent="0.25">
      <c r="A614" s="1">
        <f>SUMIFS('Franchise Wastage '!H:H,'Franchise Wastage '!B:B,Sheet1!H614,'Franchise Wastage '!C:C,Sheet1!I614,'Franchise Wastage '!D:D,Sheet1!J614,'Franchise Wastage '!E:E,Sheet1!K614)</f>
        <v>8</v>
      </c>
      <c r="B614" s="1">
        <f>SUMIFS('Franchise Wastage '!F:F,'Franchise Wastage '!B:B,Sheet1!H614,'Franchise Wastage '!C:C,Sheet1!I614,'Franchise Wastage '!D:D,Sheet1!J614,'Franchise Wastage '!E:E,Sheet1!K614)</f>
        <v>0.65</v>
      </c>
      <c r="D614" s="23">
        <f t="shared" si="27"/>
        <v>0</v>
      </c>
      <c r="E614" s="23">
        <f t="shared" si="28"/>
        <v>0</v>
      </c>
      <c r="F614" s="23">
        <f t="shared" si="29"/>
        <v>0</v>
      </c>
      <c r="H614" t="s">
        <v>412</v>
      </c>
      <c r="I614" s="1" t="s">
        <v>413</v>
      </c>
      <c r="J614" s="1" t="s">
        <v>423</v>
      </c>
      <c r="K614">
        <v>70</v>
      </c>
      <c r="L614" t="s">
        <v>9</v>
      </c>
      <c r="M614" t="s">
        <v>12</v>
      </c>
      <c r="N614">
        <v>0.65</v>
      </c>
      <c r="O614" t="s">
        <v>10</v>
      </c>
      <c r="P614">
        <v>8</v>
      </c>
      <c r="Q614" t="s">
        <v>10</v>
      </c>
      <c r="R614">
        <v>0</v>
      </c>
    </row>
    <row r="615" spans="1:18" hidden="1" x14ac:dyDescent="0.25">
      <c r="A615" s="1">
        <f>SUMIFS('Franchise Wastage '!H:H,'Franchise Wastage '!B:B,Sheet1!H615,'Franchise Wastage '!C:C,Sheet1!I615,'Franchise Wastage '!D:D,Sheet1!J615,'Franchise Wastage '!E:E,Sheet1!K615)</f>
        <v>10</v>
      </c>
      <c r="B615" s="1">
        <f>SUMIFS('Franchise Wastage '!F:F,'Franchise Wastage '!B:B,Sheet1!H615,'Franchise Wastage '!C:C,Sheet1!I615,'Franchise Wastage '!D:D,Sheet1!J615,'Franchise Wastage '!E:E,Sheet1!K615)</f>
        <v>0.9</v>
      </c>
      <c r="D615" s="23">
        <f t="shared" si="27"/>
        <v>0</v>
      </c>
      <c r="E615" s="23">
        <f t="shared" si="28"/>
        <v>0</v>
      </c>
      <c r="F615" s="23">
        <f t="shared" si="29"/>
        <v>0</v>
      </c>
      <c r="H615" t="s">
        <v>412</v>
      </c>
      <c r="I615" s="1" t="s">
        <v>424</v>
      </c>
      <c r="J615" s="1" t="s">
        <v>425</v>
      </c>
      <c r="K615">
        <v>70</v>
      </c>
      <c r="L615" t="s">
        <v>9</v>
      </c>
      <c r="M615" t="s">
        <v>12</v>
      </c>
      <c r="N615">
        <v>0.9</v>
      </c>
      <c r="O615" t="s">
        <v>10</v>
      </c>
      <c r="P615">
        <v>10</v>
      </c>
      <c r="Q615" t="s">
        <v>10</v>
      </c>
      <c r="R615">
        <v>0</v>
      </c>
    </row>
    <row r="616" spans="1:18" hidden="1" x14ac:dyDescent="0.25">
      <c r="A616" s="1">
        <f>SUMIFS('Franchise Wastage '!H:H,'Franchise Wastage '!B:B,Sheet1!H616,'Franchise Wastage '!C:C,Sheet1!I616,'Franchise Wastage '!D:D,Sheet1!J616,'Franchise Wastage '!E:E,Sheet1!K616)</f>
        <v>10</v>
      </c>
      <c r="B616" s="1">
        <f>SUMIFS('Franchise Wastage '!F:F,'Franchise Wastage '!B:B,Sheet1!H616,'Franchise Wastage '!C:C,Sheet1!I616,'Franchise Wastage '!D:D,Sheet1!J616,'Franchise Wastage '!E:E,Sheet1!K616)</f>
        <v>0.9</v>
      </c>
      <c r="D616" s="23">
        <f t="shared" si="27"/>
        <v>0</v>
      </c>
      <c r="E616" s="23">
        <f t="shared" si="28"/>
        <v>0</v>
      </c>
      <c r="F616" s="23">
        <f t="shared" si="29"/>
        <v>0</v>
      </c>
      <c r="H616" t="s">
        <v>412</v>
      </c>
      <c r="I616" s="1" t="s">
        <v>424</v>
      </c>
      <c r="J616" s="1" t="s">
        <v>426</v>
      </c>
      <c r="K616">
        <v>70</v>
      </c>
      <c r="L616" t="s">
        <v>9</v>
      </c>
      <c r="M616" t="s">
        <v>12</v>
      </c>
      <c r="N616">
        <v>0.9</v>
      </c>
      <c r="O616" t="s">
        <v>10</v>
      </c>
      <c r="P616">
        <v>10</v>
      </c>
      <c r="Q616" t="s">
        <v>10</v>
      </c>
      <c r="R616">
        <v>0</v>
      </c>
    </row>
    <row r="617" spans="1:18" hidden="1" x14ac:dyDescent="0.25">
      <c r="A617" s="1">
        <f>SUMIFS('Franchise Wastage '!H:H,'Franchise Wastage '!B:B,Sheet1!H617,'Franchise Wastage '!C:C,Sheet1!I617,'Franchise Wastage '!D:D,Sheet1!J617,'Franchise Wastage '!E:E,Sheet1!K617)</f>
        <v>12</v>
      </c>
      <c r="B617" s="1">
        <f>SUMIFS('Franchise Wastage '!F:F,'Franchise Wastage '!B:B,Sheet1!H617,'Franchise Wastage '!C:C,Sheet1!I617,'Franchise Wastage '!D:D,Sheet1!J617,'Franchise Wastage '!E:E,Sheet1!K617)</f>
        <v>0.7</v>
      </c>
      <c r="D617" s="23">
        <f t="shared" si="27"/>
        <v>0</v>
      </c>
      <c r="E617" s="23">
        <f t="shared" si="28"/>
        <v>0</v>
      </c>
      <c r="F617" s="23">
        <f t="shared" si="29"/>
        <v>0</v>
      </c>
      <c r="H617" t="s">
        <v>412</v>
      </c>
      <c r="I617" s="1" t="s">
        <v>424</v>
      </c>
      <c r="J617" s="1" t="s">
        <v>427</v>
      </c>
      <c r="K617">
        <v>70</v>
      </c>
      <c r="L617" t="s">
        <v>9</v>
      </c>
      <c r="M617" t="s">
        <v>12</v>
      </c>
      <c r="N617">
        <v>0.7</v>
      </c>
      <c r="O617" t="s">
        <v>10</v>
      </c>
      <c r="P617">
        <v>12</v>
      </c>
      <c r="Q617" t="s">
        <v>10</v>
      </c>
      <c r="R617">
        <v>0</v>
      </c>
    </row>
    <row r="618" spans="1:18" hidden="1" x14ac:dyDescent="0.25">
      <c r="A618" s="1">
        <f>SUMIFS('Franchise Wastage '!H:H,'Franchise Wastage '!B:B,Sheet1!H618,'Franchise Wastage '!C:C,Sheet1!I618,'Franchise Wastage '!D:D,Sheet1!J618,'Franchise Wastage '!E:E,Sheet1!K618)</f>
        <v>12</v>
      </c>
      <c r="B618" s="1">
        <f>SUMIFS('Franchise Wastage '!F:F,'Franchise Wastage '!B:B,Sheet1!H618,'Franchise Wastage '!C:C,Sheet1!I618,'Franchise Wastage '!D:D,Sheet1!J618,'Franchise Wastage '!E:E,Sheet1!K618)</f>
        <v>1.1000000000000001</v>
      </c>
      <c r="D618" s="23">
        <f t="shared" si="27"/>
        <v>0</v>
      </c>
      <c r="E618" s="23">
        <f t="shared" si="28"/>
        <v>0</v>
      </c>
      <c r="F618" s="23">
        <f t="shared" si="29"/>
        <v>0</v>
      </c>
      <c r="H618" t="s">
        <v>412</v>
      </c>
      <c r="I618" s="1" t="s">
        <v>424</v>
      </c>
      <c r="J618" s="1" t="s">
        <v>428</v>
      </c>
      <c r="K618">
        <v>70</v>
      </c>
      <c r="L618" t="s">
        <v>9</v>
      </c>
      <c r="M618" t="s">
        <v>12</v>
      </c>
      <c r="N618">
        <v>1.1000000000000001</v>
      </c>
      <c r="O618" t="s">
        <v>10</v>
      </c>
      <c r="P618">
        <v>12</v>
      </c>
      <c r="Q618" t="s">
        <v>10</v>
      </c>
      <c r="R618">
        <v>0</v>
      </c>
    </row>
    <row r="619" spans="1:18" hidden="1" x14ac:dyDescent="0.25">
      <c r="A619" s="1">
        <f>SUMIFS('Franchise Wastage '!H:H,'Franchise Wastage '!B:B,Sheet1!H619,'Franchise Wastage '!C:C,Sheet1!I619,'Franchise Wastage '!D:D,Sheet1!J619,'Franchise Wastage '!E:E,Sheet1!K619)</f>
        <v>12</v>
      </c>
      <c r="B619" s="1">
        <f>SUMIFS('Franchise Wastage '!F:F,'Franchise Wastage '!B:B,Sheet1!H619,'Franchise Wastage '!C:C,Sheet1!I619,'Franchise Wastage '!D:D,Sheet1!J619,'Franchise Wastage '!E:E,Sheet1!K619)</f>
        <v>1.1000000000000001</v>
      </c>
      <c r="D619" s="23">
        <f t="shared" si="27"/>
        <v>0</v>
      </c>
      <c r="E619" s="23">
        <f t="shared" si="28"/>
        <v>0</v>
      </c>
      <c r="F619" s="23">
        <f t="shared" si="29"/>
        <v>0</v>
      </c>
      <c r="H619" t="s">
        <v>412</v>
      </c>
      <c r="I619" s="1" t="s">
        <v>424</v>
      </c>
      <c r="J619" s="1" t="s">
        <v>429</v>
      </c>
      <c r="K619">
        <v>70</v>
      </c>
      <c r="L619" t="s">
        <v>9</v>
      </c>
      <c r="M619" t="s">
        <v>12</v>
      </c>
      <c r="N619">
        <v>1.1000000000000001</v>
      </c>
      <c r="O619" t="s">
        <v>10</v>
      </c>
      <c r="P619">
        <v>12</v>
      </c>
      <c r="Q619" t="s">
        <v>10</v>
      </c>
      <c r="R619">
        <v>0</v>
      </c>
    </row>
    <row r="620" spans="1:18" hidden="1" x14ac:dyDescent="0.25">
      <c r="A620" s="1">
        <f>SUMIFS('Franchise Wastage '!H:H,'Franchise Wastage '!B:B,Sheet1!H620,'Franchise Wastage '!C:C,Sheet1!I620,'Franchise Wastage '!D:D,Sheet1!J620,'Franchise Wastage '!E:E,Sheet1!K620)</f>
        <v>12</v>
      </c>
      <c r="B620" s="1">
        <f>SUMIFS('Franchise Wastage '!F:F,'Franchise Wastage '!B:B,Sheet1!H620,'Franchise Wastage '!C:C,Sheet1!I620,'Franchise Wastage '!D:D,Sheet1!J620,'Franchise Wastage '!E:E,Sheet1!K620)</f>
        <v>1.1000000000000001</v>
      </c>
      <c r="D620" s="23">
        <f t="shared" si="27"/>
        <v>0</v>
      </c>
      <c r="E620" s="23">
        <f t="shared" si="28"/>
        <v>0</v>
      </c>
      <c r="F620" s="23">
        <f t="shared" si="29"/>
        <v>0</v>
      </c>
      <c r="H620" t="s">
        <v>412</v>
      </c>
      <c r="I620" s="1" t="s">
        <v>169</v>
      </c>
      <c r="J620" s="1" t="s">
        <v>226</v>
      </c>
      <c r="K620">
        <v>70</v>
      </c>
      <c r="L620" t="s">
        <v>9</v>
      </c>
      <c r="M620" t="s">
        <v>12</v>
      </c>
      <c r="N620">
        <v>1.1000000000000001</v>
      </c>
      <c r="O620" t="s">
        <v>10</v>
      </c>
      <c r="P620">
        <v>12</v>
      </c>
      <c r="Q620" t="s">
        <v>10</v>
      </c>
      <c r="R620">
        <v>0</v>
      </c>
    </row>
    <row r="621" spans="1:18" hidden="1" x14ac:dyDescent="0.25">
      <c r="A621" s="1">
        <f>SUMIFS('Franchise Wastage '!H:H,'Franchise Wastage '!B:B,Sheet1!H621,'Franchise Wastage '!C:C,Sheet1!I621,'Franchise Wastage '!D:D,Sheet1!J621,'Franchise Wastage '!E:E,Sheet1!K621)</f>
        <v>10</v>
      </c>
      <c r="B621" s="1">
        <f>SUMIFS('Franchise Wastage '!F:F,'Franchise Wastage '!B:B,Sheet1!H621,'Franchise Wastage '!C:C,Sheet1!I621,'Franchise Wastage '!D:D,Sheet1!J621,'Franchise Wastage '!E:E,Sheet1!K621)</f>
        <v>1.1000000000000001</v>
      </c>
      <c r="D621" s="23">
        <f t="shared" si="27"/>
        <v>0</v>
      </c>
      <c r="E621" s="23">
        <f t="shared" si="28"/>
        <v>0</v>
      </c>
      <c r="F621" s="23">
        <f t="shared" si="29"/>
        <v>0</v>
      </c>
      <c r="H621" t="s">
        <v>412</v>
      </c>
      <c r="I621" s="1" t="s">
        <v>169</v>
      </c>
      <c r="J621" s="1" t="s">
        <v>30</v>
      </c>
      <c r="K621">
        <v>70</v>
      </c>
      <c r="L621" t="s">
        <v>9</v>
      </c>
      <c r="M621" t="s">
        <v>12</v>
      </c>
      <c r="N621">
        <v>1.1000000000000001</v>
      </c>
      <c r="O621" t="s">
        <v>10</v>
      </c>
      <c r="P621">
        <v>10</v>
      </c>
      <c r="Q621" t="s">
        <v>10</v>
      </c>
      <c r="R621">
        <v>0</v>
      </c>
    </row>
    <row r="622" spans="1:18" hidden="1" x14ac:dyDescent="0.25">
      <c r="A622" s="1">
        <f>SUMIFS('Franchise Wastage '!H:H,'Franchise Wastage '!B:B,Sheet1!H622,'Franchise Wastage '!C:C,Sheet1!I622,'Franchise Wastage '!D:D,Sheet1!J622,'Franchise Wastage '!E:E,Sheet1!K622)</f>
        <v>12</v>
      </c>
      <c r="B622" s="1">
        <f>SUMIFS('Franchise Wastage '!F:F,'Franchise Wastage '!B:B,Sheet1!H622,'Franchise Wastage '!C:C,Sheet1!I622,'Franchise Wastage '!D:D,Sheet1!J622,'Franchise Wastage '!E:E,Sheet1!K622)</f>
        <v>1.1000000000000001</v>
      </c>
      <c r="D622" s="23">
        <f t="shared" si="27"/>
        <v>0</v>
      </c>
      <c r="E622" s="23">
        <f t="shared" si="28"/>
        <v>0</v>
      </c>
      <c r="F622" s="23">
        <f t="shared" si="29"/>
        <v>0</v>
      </c>
      <c r="H622" t="s">
        <v>412</v>
      </c>
      <c r="I622" s="1" t="s">
        <v>169</v>
      </c>
      <c r="J622" s="1" t="s">
        <v>14</v>
      </c>
      <c r="K622">
        <v>70</v>
      </c>
      <c r="L622" t="s">
        <v>9</v>
      </c>
      <c r="M622" t="s">
        <v>12</v>
      </c>
      <c r="N622">
        <v>1.1000000000000001</v>
      </c>
      <c r="O622" t="s">
        <v>10</v>
      </c>
      <c r="P622">
        <v>12</v>
      </c>
      <c r="Q622" t="s">
        <v>10</v>
      </c>
      <c r="R622">
        <v>0</v>
      </c>
    </row>
    <row r="623" spans="1:18" hidden="1" x14ac:dyDescent="0.25">
      <c r="A623" s="1">
        <f>SUMIFS('Franchise Wastage '!H:H,'Franchise Wastage '!B:B,Sheet1!H623,'Franchise Wastage '!C:C,Sheet1!I623,'Franchise Wastage '!D:D,Sheet1!J623,'Franchise Wastage '!E:E,Sheet1!K623)</f>
        <v>12</v>
      </c>
      <c r="B623" s="1">
        <f>SUMIFS('Franchise Wastage '!F:F,'Franchise Wastage '!B:B,Sheet1!H623,'Franchise Wastage '!C:C,Sheet1!I623,'Franchise Wastage '!D:D,Sheet1!J623,'Franchise Wastage '!E:E,Sheet1!K623)</f>
        <v>1.1000000000000001</v>
      </c>
      <c r="D623" s="23">
        <f t="shared" si="27"/>
        <v>0</v>
      </c>
      <c r="E623" s="23">
        <f t="shared" si="28"/>
        <v>0</v>
      </c>
      <c r="F623" s="23">
        <f t="shared" si="29"/>
        <v>0</v>
      </c>
      <c r="H623" t="s">
        <v>412</v>
      </c>
      <c r="I623" s="1" t="s">
        <v>169</v>
      </c>
      <c r="J623" s="1" t="s">
        <v>228</v>
      </c>
      <c r="K623">
        <v>70</v>
      </c>
      <c r="L623" t="s">
        <v>9</v>
      </c>
      <c r="M623" t="s">
        <v>12</v>
      </c>
      <c r="N623">
        <v>1.1000000000000001</v>
      </c>
      <c r="O623" t="s">
        <v>10</v>
      </c>
      <c r="P623">
        <v>12</v>
      </c>
      <c r="Q623" t="s">
        <v>10</v>
      </c>
      <c r="R623">
        <v>0</v>
      </c>
    </row>
    <row r="624" spans="1:18" hidden="1" x14ac:dyDescent="0.25">
      <c r="A624" s="1">
        <f>SUMIFS('Franchise Wastage '!H:H,'Franchise Wastage '!B:B,Sheet1!H624,'Franchise Wastage '!C:C,Sheet1!I624,'Franchise Wastage '!D:D,Sheet1!J624,'Franchise Wastage '!E:E,Sheet1!K624)</f>
        <v>10</v>
      </c>
      <c r="B624" s="1">
        <f>SUMIFS('Franchise Wastage '!F:F,'Franchise Wastage '!B:B,Sheet1!H624,'Franchise Wastage '!C:C,Sheet1!I624,'Franchise Wastage '!D:D,Sheet1!J624,'Franchise Wastage '!E:E,Sheet1!K624)</f>
        <v>1.1000000000000001</v>
      </c>
      <c r="D624" s="23">
        <f t="shared" si="27"/>
        <v>0</v>
      </c>
      <c r="E624" s="23">
        <f t="shared" si="28"/>
        <v>0</v>
      </c>
      <c r="F624" s="23">
        <f t="shared" si="29"/>
        <v>0</v>
      </c>
      <c r="H624" t="s">
        <v>412</v>
      </c>
      <c r="I624" s="1" t="s">
        <v>169</v>
      </c>
      <c r="J624" s="1" t="s">
        <v>430</v>
      </c>
      <c r="K624">
        <v>70</v>
      </c>
      <c r="L624" t="s">
        <v>9</v>
      </c>
      <c r="M624" t="s">
        <v>12</v>
      </c>
      <c r="N624">
        <v>1.1000000000000001</v>
      </c>
      <c r="O624" t="s">
        <v>10</v>
      </c>
      <c r="P624">
        <v>10</v>
      </c>
      <c r="Q624" t="s">
        <v>10</v>
      </c>
      <c r="R624">
        <v>0</v>
      </c>
    </row>
    <row r="625" spans="1:18" hidden="1" x14ac:dyDescent="0.25">
      <c r="A625" s="1">
        <f>SUMIFS('Franchise Wastage '!H:H,'Franchise Wastage '!B:B,Sheet1!H625,'Franchise Wastage '!C:C,Sheet1!I625,'Franchise Wastage '!D:D,Sheet1!J625,'Franchise Wastage '!E:E,Sheet1!K625)</f>
        <v>11</v>
      </c>
      <c r="B625" s="1">
        <f>SUMIFS('Franchise Wastage '!F:F,'Franchise Wastage '!B:B,Sheet1!H625,'Franchise Wastage '!C:C,Sheet1!I625,'Franchise Wastage '!D:D,Sheet1!J625,'Franchise Wastage '!E:E,Sheet1!K625)</f>
        <v>1.2</v>
      </c>
      <c r="D625" s="23">
        <f t="shared" si="27"/>
        <v>0</v>
      </c>
      <c r="E625" s="23">
        <f t="shared" si="28"/>
        <v>0</v>
      </c>
      <c r="F625" s="23">
        <f t="shared" si="29"/>
        <v>0</v>
      </c>
      <c r="H625" t="s">
        <v>412</v>
      </c>
      <c r="I625" s="1" t="s">
        <v>169</v>
      </c>
      <c r="J625" s="1" t="s">
        <v>431</v>
      </c>
      <c r="K625">
        <v>70</v>
      </c>
      <c r="L625" t="s">
        <v>9</v>
      </c>
      <c r="M625" t="s">
        <v>12</v>
      </c>
      <c r="N625">
        <v>1.2</v>
      </c>
      <c r="O625" t="s">
        <v>10</v>
      </c>
      <c r="P625">
        <v>11</v>
      </c>
      <c r="Q625" t="s">
        <v>10</v>
      </c>
      <c r="R625">
        <v>0</v>
      </c>
    </row>
    <row r="626" spans="1:18" hidden="1" x14ac:dyDescent="0.25">
      <c r="A626" s="1">
        <f>SUMIFS('Franchise Wastage '!H:H,'Franchise Wastage '!B:B,Sheet1!H626,'Franchise Wastage '!C:C,Sheet1!I626,'Franchise Wastage '!D:D,Sheet1!J626,'Franchise Wastage '!E:E,Sheet1!K626)</f>
        <v>12</v>
      </c>
      <c r="B626" s="1">
        <f>SUMIFS('Franchise Wastage '!F:F,'Franchise Wastage '!B:B,Sheet1!H626,'Franchise Wastage '!C:C,Sheet1!I626,'Franchise Wastage '!D:D,Sheet1!J626,'Franchise Wastage '!E:E,Sheet1!K626)</f>
        <v>1.1000000000000001</v>
      </c>
      <c r="D626" s="23">
        <f t="shared" si="27"/>
        <v>0</v>
      </c>
      <c r="E626" s="23">
        <f t="shared" si="28"/>
        <v>0</v>
      </c>
      <c r="F626" s="23">
        <f t="shared" si="29"/>
        <v>0</v>
      </c>
      <c r="H626" t="s">
        <v>412</v>
      </c>
      <c r="I626" s="1" t="s">
        <v>72</v>
      </c>
      <c r="J626" s="1" t="s">
        <v>432</v>
      </c>
      <c r="K626">
        <v>70</v>
      </c>
      <c r="L626" t="s">
        <v>9</v>
      </c>
      <c r="M626" t="s">
        <v>12</v>
      </c>
      <c r="N626">
        <v>1.1000000000000001</v>
      </c>
      <c r="O626" t="s">
        <v>10</v>
      </c>
      <c r="P626">
        <v>12</v>
      </c>
      <c r="Q626" t="s">
        <v>10</v>
      </c>
      <c r="R626">
        <v>0</v>
      </c>
    </row>
    <row r="627" spans="1:18" hidden="1" x14ac:dyDescent="0.25">
      <c r="A627" s="1">
        <f>SUMIFS('Franchise Wastage '!H:H,'Franchise Wastage '!B:B,Sheet1!H627,'Franchise Wastage '!C:C,Sheet1!I627,'Franchise Wastage '!D:D,Sheet1!J627,'Franchise Wastage '!E:E,Sheet1!K627)</f>
        <v>8.5</v>
      </c>
      <c r="B627" s="1">
        <f>SUMIFS('Franchise Wastage '!F:F,'Franchise Wastage '!B:B,Sheet1!H627,'Franchise Wastage '!C:C,Sheet1!I627,'Franchise Wastage '!D:D,Sheet1!J627,'Franchise Wastage '!E:E,Sheet1!K627)</f>
        <v>0.6</v>
      </c>
      <c r="D627" s="23">
        <f t="shared" si="27"/>
        <v>0</v>
      </c>
      <c r="E627" s="23">
        <f t="shared" si="28"/>
        <v>0</v>
      </c>
      <c r="F627" s="23">
        <f t="shared" si="29"/>
        <v>0</v>
      </c>
      <c r="H627" t="s">
        <v>412</v>
      </c>
      <c r="I627" s="1" t="s">
        <v>72</v>
      </c>
      <c r="J627" s="1" t="s">
        <v>345</v>
      </c>
      <c r="K627">
        <v>70</v>
      </c>
      <c r="L627" t="s">
        <v>9</v>
      </c>
      <c r="M627" t="s">
        <v>12</v>
      </c>
      <c r="N627">
        <v>0.6</v>
      </c>
      <c r="O627" t="s">
        <v>10</v>
      </c>
      <c r="P627">
        <v>8.5</v>
      </c>
      <c r="Q627" t="s">
        <v>10</v>
      </c>
      <c r="R627">
        <v>0</v>
      </c>
    </row>
    <row r="628" spans="1:18" hidden="1" x14ac:dyDescent="0.25">
      <c r="A628" s="1">
        <f>SUMIFS('Franchise Wastage '!H:H,'Franchise Wastage '!B:B,Sheet1!H628,'Franchise Wastage '!C:C,Sheet1!I628,'Franchise Wastage '!D:D,Sheet1!J628,'Franchise Wastage '!E:E,Sheet1!K628)</f>
        <v>8.5</v>
      </c>
      <c r="B628" s="1">
        <f>SUMIFS('Franchise Wastage '!F:F,'Franchise Wastage '!B:B,Sheet1!H628,'Franchise Wastage '!C:C,Sheet1!I628,'Franchise Wastage '!D:D,Sheet1!J628,'Franchise Wastage '!E:E,Sheet1!K628)</f>
        <v>0.6</v>
      </c>
      <c r="D628" s="23">
        <f t="shared" si="27"/>
        <v>0</v>
      </c>
      <c r="E628" s="23">
        <f t="shared" si="28"/>
        <v>0</v>
      </c>
      <c r="F628" s="23">
        <f t="shared" si="29"/>
        <v>0</v>
      </c>
      <c r="H628" t="s">
        <v>412</v>
      </c>
      <c r="I628" s="1" t="s">
        <v>72</v>
      </c>
      <c r="J628" s="1" t="s">
        <v>347</v>
      </c>
      <c r="K628">
        <v>70</v>
      </c>
      <c r="L628" t="s">
        <v>9</v>
      </c>
      <c r="M628" t="s">
        <v>12</v>
      </c>
      <c r="N628">
        <v>0.6</v>
      </c>
      <c r="O628" t="s">
        <v>10</v>
      </c>
      <c r="P628">
        <v>8.5</v>
      </c>
      <c r="Q628" t="s">
        <v>10</v>
      </c>
      <c r="R628">
        <v>0</v>
      </c>
    </row>
    <row r="629" spans="1:18" hidden="1" x14ac:dyDescent="0.25">
      <c r="A629" s="1">
        <f>SUMIFS('Franchise Wastage '!H:H,'Franchise Wastage '!B:B,Sheet1!H629,'Franchise Wastage '!C:C,Sheet1!I629,'Franchise Wastage '!D:D,Sheet1!J629,'Franchise Wastage '!E:E,Sheet1!K629)</f>
        <v>8.5</v>
      </c>
      <c r="B629" s="1">
        <f>SUMIFS('Franchise Wastage '!F:F,'Franchise Wastage '!B:B,Sheet1!H629,'Franchise Wastage '!C:C,Sheet1!I629,'Franchise Wastage '!D:D,Sheet1!J629,'Franchise Wastage '!E:E,Sheet1!K629)</f>
        <v>0.6</v>
      </c>
      <c r="D629" s="23">
        <f t="shared" si="27"/>
        <v>0</v>
      </c>
      <c r="E629" s="23">
        <f t="shared" si="28"/>
        <v>0</v>
      </c>
      <c r="F629" s="23">
        <f t="shared" si="29"/>
        <v>0</v>
      </c>
      <c r="H629" t="s">
        <v>412</v>
      </c>
      <c r="I629" s="1" t="s">
        <v>72</v>
      </c>
      <c r="J629" s="1" t="s">
        <v>349</v>
      </c>
      <c r="K629">
        <v>70</v>
      </c>
      <c r="L629" t="s">
        <v>9</v>
      </c>
      <c r="M629" t="s">
        <v>12</v>
      </c>
      <c r="N629">
        <v>0.6</v>
      </c>
      <c r="O629" t="s">
        <v>10</v>
      </c>
      <c r="P629">
        <v>8.5</v>
      </c>
      <c r="Q629" t="s">
        <v>10</v>
      </c>
      <c r="R629">
        <v>0</v>
      </c>
    </row>
    <row r="630" spans="1:18" hidden="1" x14ac:dyDescent="0.25">
      <c r="A630" s="1">
        <f>SUMIFS('Franchise Wastage '!H:H,'Franchise Wastage '!B:B,Sheet1!H630,'Franchise Wastage '!C:C,Sheet1!I630,'Franchise Wastage '!D:D,Sheet1!J630,'Franchise Wastage '!E:E,Sheet1!K630)</f>
        <v>8.5</v>
      </c>
      <c r="B630" s="1">
        <f>SUMIFS('Franchise Wastage '!F:F,'Franchise Wastage '!B:B,Sheet1!H630,'Franchise Wastage '!C:C,Sheet1!I630,'Franchise Wastage '!D:D,Sheet1!J630,'Franchise Wastage '!E:E,Sheet1!K630)</f>
        <v>0.6</v>
      </c>
      <c r="D630" s="23">
        <f t="shared" si="27"/>
        <v>0</v>
      </c>
      <c r="E630" s="23">
        <f t="shared" si="28"/>
        <v>0</v>
      </c>
      <c r="F630" s="23">
        <f t="shared" si="29"/>
        <v>0</v>
      </c>
      <c r="H630" t="s">
        <v>412</v>
      </c>
      <c r="I630" s="1" t="s">
        <v>72</v>
      </c>
      <c r="J630" s="1" t="s">
        <v>350</v>
      </c>
      <c r="K630">
        <v>70</v>
      </c>
      <c r="L630" t="s">
        <v>9</v>
      </c>
      <c r="M630" t="s">
        <v>12</v>
      </c>
      <c r="N630">
        <v>0.6</v>
      </c>
      <c r="O630" t="s">
        <v>10</v>
      </c>
      <c r="P630">
        <v>8.5</v>
      </c>
      <c r="Q630" t="s">
        <v>10</v>
      </c>
      <c r="R630">
        <v>0</v>
      </c>
    </row>
    <row r="631" spans="1:18" hidden="1" x14ac:dyDescent="0.25">
      <c r="A631" s="1">
        <f>SUMIFS('Franchise Wastage '!H:H,'Franchise Wastage '!B:B,Sheet1!H631,'Franchise Wastage '!C:C,Sheet1!I631,'Franchise Wastage '!D:D,Sheet1!J631,'Franchise Wastage '!E:E,Sheet1!K631)</f>
        <v>8.5</v>
      </c>
      <c r="B631" s="1">
        <f>SUMIFS('Franchise Wastage '!F:F,'Franchise Wastage '!B:B,Sheet1!H631,'Franchise Wastage '!C:C,Sheet1!I631,'Franchise Wastage '!D:D,Sheet1!J631,'Franchise Wastage '!E:E,Sheet1!K631)</f>
        <v>0.6</v>
      </c>
      <c r="D631" s="23">
        <f t="shared" si="27"/>
        <v>0</v>
      </c>
      <c r="E631" s="23">
        <f t="shared" si="28"/>
        <v>0</v>
      </c>
      <c r="F631" s="23">
        <f t="shared" si="29"/>
        <v>0</v>
      </c>
      <c r="H631" t="s">
        <v>412</v>
      </c>
      <c r="I631" s="1" t="s">
        <v>72</v>
      </c>
      <c r="J631" s="1" t="s">
        <v>352</v>
      </c>
      <c r="K631">
        <v>70</v>
      </c>
      <c r="L631" t="s">
        <v>9</v>
      </c>
      <c r="M631" t="s">
        <v>12</v>
      </c>
      <c r="N631">
        <v>0.6</v>
      </c>
      <c r="O631" t="s">
        <v>10</v>
      </c>
      <c r="P631">
        <v>8.5</v>
      </c>
      <c r="Q631" t="s">
        <v>10</v>
      </c>
      <c r="R631">
        <v>0</v>
      </c>
    </row>
    <row r="632" spans="1:18" hidden="1" x14ac:dyDescent="0.25">
      <c r="A632" s="1">
        <f>SUMIFS('Franchise Wastage '!H:H,'Franchise Wastage '!B:B,Sheet1!H632,'Franchise Wastage '!C:C,Sheet1!I632,'Franchise Wastage '!D:D,Sheet1!J632,'Franchise Wastage '!E:E,Sheet1!K632)</f>
        <v>8.5</v>
      </c>
      <c r="B632" s="1">
        <f>SUMIFS('Franchise Wastage '!F:F,'Franchise Wastage '!B:B,Sheet1!H632,'Franchise Wastage '!C:C,Sheet1!I632,'Franchise Wastage '!D:D,Sheet1!J632,'Franchise Wastage '!E:E,Sheet1!K632)</f>
        <v>0.6</v>
      </c>
      <c r="D632" s="23">
        <f t="shared" si="27"/>
        <v>0</v>
      </c>
      <c r="E632" s="23">
        <f t="shared" si="28"/>
        <v>0</v>
      </c>
      <c r="F632" s="23">
        <f t="shared" si="29"/>
        <v>0</v>
      </c>
      <c r="H632" t="s">
        <v>412</v>
      </c>
      <c r="I632" s="1" t="s">
        <v>72</v>
      </c>
      <c r="J632" s="1" t="s">
        <v>353</v>
      </c>
      <c r="K632">
        <v>70</v>
      </c>
      <c r="L632" t="s">
        <v>9</v>
      </c>
      <c r="M632" t="s">
        <v>12</v>
      </c>
      <c r="N632">
        <v>0.6</v>
      </c>
      <c r="O632" t="s">
        <v>10</v>
      </c>
      <c r="P632">
        <v>8.5</v>
      </c>
      <c r="Q632" t="s">
        <v>10</v>
      </c>
      <c r="R632">
        <v>0</v>
      </c>
    </row>
    <row r="633" spans="1:18" hidden="1" x14ac:dyDescent="0.25">
      <c r="A633" s="1">
        <f>SUMIFS('Franchise Wastage '!H:H,'Franchise Wastage '!B:B,Sheet1!H633,'Franchise Wastage '!C:C,Sheet1!I633,'Franchise Wastage '!D:D,Sheet1!J633,'Franchise Wastage '!E:E,Sheet1!K633)</f>
        <v>8.5</v>
      </c>
      <c r="B633" s="1">
        <f>SUMIFS('Franchise Wastage '!F:F,'Franchise Wastage '!B:B,Sheet1!H633,'Franchise Wastage '!C:C,Sheet1!I633,'Franchise Wastage '!D:D,Sheet1!J633,'Franchise Wastage '!E:E,Sheet1!K633)</f>
        <v>0.6</v>
      </c>
      <c r="D633" s="23">
        <f t="shared" si="27"/>
        <v>0</v>
      </c>
      <c r="E633" s="23">
        <f t="shared" si="28"/>
        <v>0</v>
      </c>
      <c r="F633" s="23">
        <f t="shared" si="29"/>
        <v>0</v>
      </c>
      <c r="H633" t="s">
        <v>412</v>
      </c>
      <c r="I633" s="1" t="s">
        <v>72</v>
      </c>
      <c r="J633" s="1" t="s">
        <v>354</v>
      </c>
      <c r="K633">
        <v>70</v>
      </c>
      <c r="L633" t="s">
        <v>9</v>
      </c>
      <c r="M633" t="s">
        <v>12</v>
      </c>
      <c r="N633">
        <v>0.6</v>
      </c>
      <c r="O633" t="s">
        <v>10</v>
      </c>
      <c r="P633">
        <v>8.5</v>
      </c>
      <c r="Q633" t="s">
        <v>10</v>
      </c>
      <c r="R633">
        <v>0</v>
      </c>
    </row>
    <row r="634" spans="1:18" hidden="1" x14ac:dyDescent="0.25">
      <c r="A634" s="1">
        <f>SUMIFS('Franchise Wastage '!H:H,'Franchise Wastage '!B:B,Sheet1!H634,'Franchise Wastage '!C:C,Sheet1!I634,'Franchise Wastage '!D:D,Sheet1!J634,'Franchise Wastage '!E:E,Sheet1!K634)</f>
        <v>8.5</v>
      </c>
      <c r="B634" s="1">
        <f>SUMIFS('Franchise Wastage '!F:F,'Franchise Wastage '!B:B,Sheet1!H634,'Franchise Wastage '!C:C,Sheet1!I634,'Franchise Wastage '!D:D,Sheet1!J634,'Franchise Wastage '!E:E,Sheet1!K634)</f>
        <v>0.6</v>
      </c>
      <c r="D634" s="23">
        <f t="shared" si="27"/>
        <v>0</v>
      </c>
      <c r="E634" s="23">
        <f t="shared" si="28"/>
        <v>0</v>
      </c>
      <c r="F634" s="23">
        <f t="shared" si="29"/>
        <v>0</v>
      </c>
      <c r="H634" t="s">
        <v>412</v>
      </c>
      <c r="I634" s="1" t="s">
        <v>72</v>
      </c>
      <c r="J634" s="1" t="s">
        <v>355</v>
      </c>
      <c r="K634">
        <v>70</v>
      </c>
      <c r="L634" t="s">
        <v>9</v>
      </c>
      <c r="M634" t="s">
        <v>12</v>
      </c>
      <c r="N634">
        <v>0.6</v>
      </c>
      <c r="O634" t="s">
        <v>10</v>
      </c>
      <c r="P634">
        <v>8.5</v>
      </c>
      <c r="Q634" t="s">
        <v>10</v>
      </c>
      <c r="R634">
        <v>0</v>
      </c>
    </row>
    <row r="635" spans="1:18" hidden="1" x14ac:dyDescent="0.25">
      <c r="A635" s="1">
        <f>SUMIFS('Franchise Wastage '!H:H,'Franchise Wastage '!B:B,Sheet1!H635,'Franchise Wastage '!C:C,Sheet1!I635,'Franchise Wastage '!D:D,Sheet1!J635,'Franchise Wastage '!E:E,Sheet1!K635)</f>
        <v>8.5</v>
      </c>
      <c r="B635" s="1">
        <f>SUMIFS('Franchise Wastage '!F:F,'Franchise Wastage '!B:B,Sheet1!H635,'Franchise Wastage '!C:C,Sheet1!I635,'Franchise Wastage '!D:D,Sheet1!J635,'Franchise Wastage '!E:E,Sheet1!K635)</f>
        <v>0.6</v>
      </c>
      <c r="D635" s="23">
        <f t="shared" si="27"/>
        <v>0</v>
      </c>
      <c r="E635" s="23">
        <f t="shared" si="28"/>
        <v>0</v>
      </c>
      <c r="F635" s="23">
        <f t="shared" si="29"/>
        <v>0</v>
      </c>
      <c r="H635" t="s">
        <v>412</v>
      </c>
      <c r="I635" s="1" t="s">
        <v>72</v>
      </c>
      <c r="J635" s="1" t="s">
        <v>73</v>
      </c>
      <c r="K635">
        <v>70</v>
      </c>
      <c r="L635" t="s">
        <v>9</v>
      </c>
      <c r="M635" t="s">
        <v>12</v>
      </c>
      <c r="N635">
        <v>0.6</v>
      </c>
      <c r="O635" t="s">
        <v>10</v>
      </c>
      <c r="P635">
        <v>8.5</v>
      </c>
      <c r="Q635" t="s">
        <v>10</v>
      </c>
      <c r="R635">
        <v>0</v>
      </c>
    </row>
    <row r="636" spans="1:18" hidden="1" x14ac:dyDescent="0.25">
      <c r="A636" s="1">
        <f>SUMIFS('Franchise Wastage '!H:H,'Franchise Wastage '!B:B,Sheet1!H636,'Franchise Wastage '!C:C,Sheet1!I636,'Franchise Wastage '!D:D,Sheet1!J636,'Franchise Wastage '!E:E,Sheet1!K636)</f>
        <v>8.5</v>
      </c>
      <c r="B636" s="1">
        <f>SUMIFS('Franchise Wastage '!F:F,'Franchise Wastage '!B:B,Sheet1!H636,'Franchise Wastage '!C:C,Sheet1!I636,'Franchise Wastage '!D:D,Sheet1!J636,'Franchise Wastage '!E:E,Sheet1!K636)</f>
        <v>0.6</v>
      </c>
      <c r="D636" s="23">
        <f t="shared" si="27"/>
        <v>0</v>
      </c>
      <c r="E636" s="23">
        <f t="shared" si="28"/>
        <v>0</v>
      </c>
      <c r="F636" s="23">
        <f t="shared" si="29"/>
        <v>0</v>
      </c>
      <c r="H636" t="s">
        <v>412</v>
      </c>
      <c r="I636" s="1" t="s">
        <v>72</v>
      </c>
      <c r="J636" s="1" t="s">
        <v>356</v>
      </c>
      <c r="K636">
        <v>70</v>
      </c>
      <c r="L636" t="s">
        <v>9</v>
      </c>
      <c r="M636" t="s">
        <v>12</v>
      </c>
      <c r="N636">
        <v>0.6</v>
      </c>
      <c r="O636" t="s">
        <v>10</v>
      </c>
      <c r="P636">
        <v>8.5</v>
      </c>
      <c r="Q636" t="s">
        <v>10</v>
      </c>
      <c r="R636">
        <v>0</v>
      </c>
    </row>
    <row r="637" spans="1:18" hidden="1" x14ac:dyDescent="0.25">
      <c r="A637" s="1">
        <f>SUMIFS('Franchise Wastage '!H:H,'Franchise Wastage '!B:B,Sheet1!H637,'Franchise Wastage '!C:C,Sheet1!I637,'Franchise Wastage '!D:D,Sheet1!J637,'Franchise Wastage '!E:E,Sheet1!K637)</f>
        <v>8.5</v>
      </c>
      <c r="B637" s="1">
        <f>SUMIFS('Franchise Wastage '!F:F,'Franchise Wastage '!B:B,Sheet1!H637,'Franchise Wastage '!C:C,Sheet1!I637,'Franchise Wastage '!D:D,Sheet1!J637,'Franchise Wastage '!E:E,Sheet1!K637)</f>
        <v>0.6</v>
      </c>
      <c r="D637" s="23">
        <f t="shared" si="27"/>
        <v>0</v>
      </c>
      <c r="E637" s="23">
        <f t="shared" si="28"/>
        <v>0</v>
      </c>
      <c r="F637" s="23">
        <f t="shared" si="29"/>
        <v>0</v>
      </c>
      <c r="H637" t="s">
        <v>412</v>
      </c>
      <c r="I637" s="1" t="s">
        <v>72</v>
      </c>
      <c r="J637" s="1" t="s">
        <v>357</v>
      </c>
      <c r="K637">
        <v>70</v>
      </c>
      <c r="L637" t="s">
        <v>9</v>
      </c>
      <c r="M637" t="s">
        <v>12</v>
      </c>
      <c r="N637">
        <v>0.6</v>
      </c>
      <c r="O637" t="s">
        <v>10</v>
      </c>
      <c r="P637">
        <v>8.5</v>
      </c>
      <c r="Q637" t="s">
        <v>10</v>
      </c>
      <c r="R637">
        <v>0</v>
      </c>
    </row>
    <row r="638" spans="1:18" hidden="1" x14ac:dyDescent="0.25">
      <c r="A638" s="1">
        <f>SUMIFS('Franchise Wastage '!H:H,'Franchise Wastage '!B:B,Sheet1!H638,'Franchise Wastage '!C:C,Sheet1!I638,'Franchise Wastage '!D:D,Sheet1!J638,'Franchise Wastage '!E:E,Sheet1!K638)</f>
        <v>8.5</v>
      </c>
      <c r="B638" s="1">
        <f>SUMIFS('Franchise Wastage '!F:F,'Franchise Wastage '!B:B,Sheet1!H638,'Franchise Wastage '!C:C,Sheet1!I638,'Franchise Wastage '!D:D,Sheet1!J638,'Franchise Wastage '!E:E,Sheet1!K638)</f>
        <v>0.6</v>
      </c>
      <c r="D638" s="23">
        <f t="shared" si="27"/>
        <v>0</v>
      </c>
      <c r="E638" s="23">
        <f t="shared" si="28"/>
        <v>0</v>
      </c>
      <c r="F638" s="23">
        <f t="shared" si="29"/>
        <v>0</v>
      </c>
      <c r="H638" t="s">
        <v>412</v>
      </c>
      <c r="I638" s="1" t="s">
        <v>72</v>
      </c>
      <c r="J638" s="1" t="s">
        <v>358</v>
      </c>
      <c r="K638">
        <v>70</v>
      </c>
      <c r="L638" t="s">
        <v>9</v>
      </c>
      <c r="M638" t="s">
        <v>12</v>
      </c>
      <c r="N638">
        <v>0.6</v>
      </c>
      <c r="O638" t="s">
        <v>10</v>
      </c>
      <c r="P638">
        <v>8.5</v>
      </c>
      <c r="Q638" t="s">
        <v>10</v>
      </c>
      <c r="R638">
        <v>0</v>
      </c>
    </row>
    <row r="639" spans="1:18" hidden="1" x14ac:dyDescent="0.25">
      <c r="A639" s="1">
        <f>SUMIFS('Franchise Wastage '!H:H,'Franchise Wastage '!B:B,Sheet1!H639,'Franchise Wastage '!C:C,Sheet1!I639,'Franchise Wastage '!D:D,Sheet1!J639,'Franchise Wastage '!E:E,Sheet1!K639)</f>
        <v>8.5</v>
      </c>
      <c r="B639" s="1">
        <f>SUMIFS('Franchise Wastage '!F:F,'Franchise Wastage '!B:B,Sheet1!H639,'Franchise Wastage '!C:C,Sheet1!I639,'Franchise Wastage '!D:D,Sheet1!J639,'Franchise Wastage '!E:E,Sheet1!K639)</f>
        <v>0.6</v>
      </c>
      <c r="D639" s="23">
        <f t="shared" si="27"/>
        <v>0</v>
      </c>
      <c r="E639" s="23">
        <f t="shared" si="28"/>
        <v>0</v>
      </c>
      <c r="F639" s="23">
        <f t="shared" si="29"/>
        <v>0</v>
      </c>
      <c r="H639" t="s">
        <v>412</v>
      </c>
      <c r="I639" s="1" t="s">
        <v>72</v>
      </c>
      <c r="J639" s="1" t="s">
        <v>359</v>
      </c>
      <c r="K639">
        <v>70</v>
      </c>
      <c r="L639" t="s">
        <v>9</v>
      </c>
      <c r="M639" t="s">
        <v>12</v>
      </c>
      <c r="N639">
        <v>0.6</v>
      </c>
      <c r="O639" t="s">
        <v>10</v>
      </c>
      <c r="P639">
        <v>8.5</v>
      </c>
      <c r="Q639" t="s">
        <v>10</v>
      </c>
      <c r="R639">
        <v>0</v>
      </c>
    </row>
    <row r="640" spans="1:18" hidden="1" x14ac:dyDescent="0.25">
      <c r="A640" s="1">
        <f>SUMIFS('Franchise Wastage '!H:H,'Franchise Wastage '!B:B,Sheet1!H640,'Franchise Wastage '!C:C,Sheet1!I640,'Franchise Wastage '!D:D,Sheet1!J640,'Franchise Wastage '!E:E,Sheet1!K640)</f>
        <v>8.5</v>
      </c>
      <c r="B640" s="1">
        <f>SUMIFS('Franchise Wastage '!F:F,'Franchise Wastage '!B:B,Sheet1!H640,'Franchise Wastage '!C:C,Sheet1!I640,'Franchise Wastage '!D:D,Sheet1!J640,'Franchise Wastage '!E:E,Sheet1!K640)</f>
        <v>0.6</v>
      </c>
      <c r="D640" s="23">
        <f t="shared" si="27"/>
        <v>0</v>
      </c>
      <c r="E640" s="23">
        <f t="shared" si="28"/>
        <v>0</v>
      </c>
      <c r="F640" s="23">
        <f t="shared" si="29"/>
        <v>0</v>
      </c>
      <c r="H640" t="s">
        <v>412</v>
      </c>
      <c r="I640" s="1" t="s">
        <v>72</v>
      </c>
      <c r="J640" s="1" t="s">
        <v>360</v>
      </c>
      <c r="K640">
        <v>70</v>
      </c>
      <c r="L640" t="s">
        <v>9</v>
      </c>
      <c r="M640" t="s">
        <v>12</v>
      </c>
      <c r="N640">
        <v>0.6</v>
      </c>
      <c r="O640" t="s">
        <v>10</v>
      </c>
      <c r="P640">
        <v>8.5</v>
      </c>
      <c r="Q640" t="s">
        <v>10</v>
      </c>
      <c r="R640">
        <v>0</v>
      </c>
    </row>
    <row r="641" spans="1:18" hidden="1" x14ac:dyDescent="0.25">
      <c r="A641" s="1">
        <f>SUMIFS('Franchise Wastage '!H:H,'Franchise Wastage '!B:B,Sheet1!H641,'Franchise Wastage '!C:C,Sheet1!I641,'Franchise Wastage '!D:D,Sheet1!J641,'Franchise Wastage '!E:E,Sheet1!K641)</f>
        <v>8.5</v>
      </c>
      <c r="B641" s="1">
        <f>SUMIFS('Franchise Wastage '!F:F,'Franchise Wastage '!B:B,Sheet1!H641,'Franchise Wastage '!C:C,Sheet1!I641,'Franchise Wastage '!D:D,Sheet1!J641,'Franchise Wastage '!E:E,Sheet1!K641)</f>
        <v>0.6</v>
      </c>
      <c r="D641" s="23">
        <f t="shared" si="27"/>
        <v>0</v>
      </c>
      <c r="E641" s="23">
        <f t="shared" si="28"/>
        <v>0</v>
      </c>
      <c r="F641" s="23">
        <f t="shared" si="29"/>
        <v>0</v>
      </c>
      <c r="H641" t="s">
        <v>412</v>
      </c>
      <c r="I641" s="1" t="s">
        <v>72</v>
      </c>
      <c r="J641" s="1" t="s">
        <v>361</v>
      </c>
      <c r="K641">
        <v>70</v>
      </c>
      <c r="L641" t="s">
        <v>9</v>
      </c>
      <c r="M641" t="s">
        <v>12</v>
      </c>
      <c r="N641">
        <v>0.6</v>
      </c>
      <c r="O641" t="s">
        <v>10</v>
      </c>
      <c r="P641">
        <v>8.5</v>
      </c>
      <c r="Q641" t="s">
        <v>10</v>
      </c>
      <c r="R641">
        <v>0</v>
      </c>
    </row>
    <row r="642" spans="1:18" hidden="1" x14ac:dyDescent="0.25">
      <c r="A642" s="1">
        <f>SUMIFS('Franchise Wastage '!H:H,'Franchise Wastage '!B:B,Sheet1!H642,'Franchise Wastage '!C:C,Sheet1!I642,'Franchise Wastage '!D:D,Sheet1!J642,'Franchise Wastage '!E:E,Sheet1!K642)</f>
        <v>8.5</v>
      </c>
      <c r="B642" s="1">
        <f>SUMIFS('Franchise Wastage '!F:F,'Franchise Wastage '!B:B,Sheet1!H642,'Franchise Wastage '!C:C,Sheet1!I642,'Franchise Wastage '!D:D,Sheet1!J642,'Franchise Wastage '!E:E,Sheet1!K642)</f>
        <v>0.6</v>
      </c>
      <c r="D642" s="23">
        <f t="shared" si="27"/>
        <v>0</v>
      </c>
      <c r="E642" s="23">
        <f t="shared" si="28"/>
        <v>0</v>
      </c>
      <c r="F642" s="23">
        <f t="shared" si="29"/>
        <v>0</v>
      </c>
      <c r="H642" t="s">
        <v>412</v>
      </c>
      <c r="I642" s="1" t="s">
        <v>72</v>
      </c>
      <c r="J642" s="1" t="s">
        <v>362</v>
      </c>
      <c r="K642">
        <v>70</v>
      </c>
      <c r="L642" t="s">
        <v>9</v>
      </c>
      <c r="M642" t="s">
        <v>12</v>
      </c>
      <c r="N642">
        <v>0.6</v>
      </c>
      <c r="O642" t="s">
        <v>10</v>
      </c>
      <c r="P642">
        <v>8.5</v>
      </c>
      <c r="Q642" t="s">
        <v>10</v>
      </c>
      <c r="R642">
        <v>0</v>
      </c>
    </row>
    <row r="643" spans="1:18" hidden="1" x14ac:dyDescent="0.25">
      <c r="A643" s="1">
        <f>SUMIFS('Franchise Wastage '!H:H,'Franchise Wastage '!B:B,Sheet1!H643,'Franchise Wastage '!C:C,Sheet1!I643,'Franchise Wastage '!D:D,Sheet1!J643,'Franchise Wastage '!E:E,Sheet1!K643)</f>
        <v>8.5</v>
      </c>
      <c r="B643" s="1">
        <f>SUMIFS('Franchise Wastage '!F:F,'Franchise Wastage '!B:B,Sheet1!H643,'Franchise Wastage '!C:C,Sheet1!I643,'Franchise Wastage '!D:D,Sheet1!J643,'Franchise Wastage '!E:E,Sheet1!K643)</f>
        <v>0.6</v>
      </c>
      <c r="D643" s="23">
        <f t="shared" si="27"/>
        <v>0</v>
      </c>
      <c r="E643" s="23">
        <f t="shared" si="28"/>
        <v>0</v>
      </c>
      <c r="F643" s="23">
        <f t="shared" si="29"/>
        <v>0</v>
      </c>
      <c r="H643" t="s">
        <v>412</v>
      </c>
      <c r="I643" s="1" t="s">
        <v>72</v>
      </c>
      <c r="J643" s="1" t="s">
        <v>363</v>
      </c>
      <c r="K643">
        <v>70</v>
      </c>
      <c r="L643" t="s">
        <v>9</v>
      </c>
      <c r="M643" t="s">
        <v>12</v>
      </c>
      <c r="N643">
        <v>0.6</v>
      </c>
      <c r="O643" t="s">
        <v>10</v>
      </c>
      <c r="P643">
        <v>8.5</v>
      </c>
      <c r="Q643" t="s">
        <v>10</v>
      </c>
      <c r="R643">
        <v>0</v>
      </c>
    </row>
    <row r="644" spans="1:18" hidden="1" x14ac:dyDescent="0.25">
      <c r="A644" s="1">
        <f>SUMIFS('Franchise Wastage '!H:H,'Franchise Wastage '!B:B,Sheet1!H644,'Franchise Wastage '!C:C,Sheet1!I644,'Franchise Wastage '!D:D,Sheet1!J644,'Franchise Wastage '!E:E,Sheet1!K644)</f>
        <v>7.5</v>
      </c>
      <c r="B644" s="1">
        <f>SUMIFS('Franchise Wastage '!F:F,'Franchise Wastage '!B:B,Sheet1!H644,'Franchise Wastage '!C:C,Sheet1!I644,'Franchise Wastage '!D:D,Sheet1!J644,'Franchise Wastage '!E:E,Sheet1!K644)</f>
        <v>0.65</v>
      </c>
      <c r="D644" s="23">
        <f t="shared" si="27"/>
        <v>0</v>
      </c>
      <c r="E644" s="23">
        <f t="shared" si="28"/>
        <v>0</v>
      </c>
      <c r="F644" s="23">
        <f t="shared" si="29"/>
        <v>0</v>
      </c>
      <c r="H644" t="s">
        <v>412</v>
      </c>
      <c r="I644" s="1" t="s">
        <v>122</v>
      </c>
      <c r="J644" s="1" t="s">
        <v>364</v>
      </c>
      <c r="K644">
        <v>80</v>
      </c>
      <c r="L644" t="s">
        <v>9</v>
      </c>
      <c r="M644" t="s">
        <v>9</v>
      </c>
      <c r="N644">
        <v>0.65</v>
      </c>
      <c r="O644" t="s">
        <v>10</v>
      </c>
      <c r="P644">
        <v>7.5</v>
      </c>
      <c r="Q644" t="s">
        <v>10</v>
      </c>
      <c r="R644">
        <v>0</v>
      </c>
    </row>
    <row r="645" spans="1:18" hidden="1" x14ac:dyDescent="0.25">
      <c r="A645" s="1">
        <f>SUMIFS('Franchise Wastage '!H:H,'Franchise Wastage '!B:B,Sheet1!H645,'Franchise Wastage '!C:C,Sheet1!I645,'Franchise Wastage '!D:D,Sheet1!J645,'Franchise Wastage '!E:E,Sheet1!K645)</f>
        <v>7.5</v>
      </c>
      <c r="B645" s="1">
        <f>SUMIFS('Franchise Wastage '!F:F,'Franchise Wastage '!B:B,Sheet1!H645,'Franchise Wastage '!C:C,Sheet1!I645,'Franchise Wastage '!D:D,Sheet1!J645,'Franchise Wastage '!E:E,Sheet1!K645)</f>
        <v>0.65</v>
      </c>
      <c r="D645" s="23">
        <f t="shared" si="27"/>
        <v>0</v>
      </c>
      <c r="E645" s="23">
        <f t="shared" si="28"/>
        <v>0</v>
      </c>
      <c r="F645" s="23">
        <f t="shared" si="29"/>
        <v>0</v>
      </c>
      <c r="H645" t="s">
        <v>412</v>
      </c>
      <c r="I645" s="1" t="s">
        <v>122</v>
      </c>
      <c r="J645" s="1" t="s">
        <v>27</v>
      </c>
      <c r="K645">
        <v>80</v>
      </c>
      <c r="L645" t="s">
        <v>9</v>
      </c>
      <c r="M645" t="s">
        <v>9</v>
      </c>
      <c r="N645">
        <v>0.65</v>
      </c>
      <c r="O645" t="s">
        <v>10</v>
      </c>
      <c r="P645">
        <v>7.5</v>
      </c>
      <c r="Q645" t="s">
        <v>10</v>
      </c>
      <c r="R645">
        <v>0</v>
      </c>
    </row>
    <row r="646" spans="1:18" hidden="1" x14ac:dyDescent="0.25">
      <c r="A646" s="1">
        <f>SUMIFS('Franchise Wastage '!H:H,'Franchise Wastage '!B:B,Sheet1!H646,'Franchise Wastage '!C:C,Sheet1!I646,'Franchise Wastage '!D:D,Sheet1!J646,'Franchise Wastage '!E:E,Sheet1!K646)</f>
        <v>8.5</v>
      </c>
      <c r="B646" s="1">
        <f>SUMIFS('Franchise Wastage '!F:F,'Franchise Wastage '!B:B,Sheet1!H646,'Franchise Wastage '!C:C,Sheet1!I646,'Franchise Wastage '!D:D,Sheet1!J646,'Franchise Wastage '!E:E,Sheet1!K646)</f>
        <v>0.65</v>
      </c>
      <c r="D646" s="23">
        <f t="shared" si="27"/>
        <v>0</v>
      </c>
      <c r="E646" s="23">
        <f t="shared" si="28"/>
        <v>0</v>
      </c>
      <c r="F646" s="23">
        <f t="shared" si="29"/>
        <v>0</v>
      </c>
      <c r="H646" t="s">
        <v>412</v>
      </c>
      <c r="I646" s="1" t="s">
        <v>122</v>
      </c>
      <c r="J646" s="1" t="s">
        <v>433</v>
      </c>
      <c r="K646">
        <v>80</v>
      </c>
      <c r="L646" t="s">
        <v>9</v>
      </c>
      <c r="M646" t="s">
        <v>9</v>
      </c>
      <c r="N646">
        <v>0.65</v>
      </c>
      <c r="O646" t="s">
        <v>10</v>
      </c>
      <c r="P646">
        <v>8.5</v>
      </c>
      <c r="Q646" t="s">
        <v>10</v>
      </c>
      <c r="R646">
        <v>0</v>
      </c>
    </row>
    <row r="647" spans="1:18" hidden="1" x14ac:dyDescent="0.25">
      <c r="A647" s="1">
        <f>SUMIFS('Franchise Wastage '!H:H,'Franchise Wastage '!B:B,Sheet1!H647,'Franchise Wastage '!C:C,Sheet1!I647,'Franchise Wastage '!D:D,Sheet1!J647,'Franchise Wastage '!E:E,Sheet1!K647)</f>
        <v>8.5</v>
      </c>
      <c r="B647" s="1">
        <f>SUMIFS('Franchise Wastage '!F:F,'Franchise Wastage '!B:B,Sheet1!H647,'Franchise Wastage '!C:C,Sheet1!I647,'Franchise Wastage '!D:D,Sheet1!J647,'Franchise Wastage '!E:E,Sheet1!K647)</f>
        <v>0.65</v>
      </c>
      <c r="D647" s="23">
        <f t="shared" si="27"/>
        <v>0</v>
      </c>
      <c r="E647" s="23">
        <f t="shared" si="28"/>
        <v>0</v>
      </c>
      <c r="F647" s="23">
        <f t="shared" si="29"/>
        <v>0</v>
      </c>
      <c r="H647" t="s">
        <v>412</v>
      </c>
      <c r="I647" s="1" t="s">
        <v>122</v>
      </c>
      <c r="J647" s="1" t="s">
        <v>365</v>
      </c>
      <c r="K647">
        <v>80</v>
      </c>
      <c r="L647" t="s">
        <v>9</v>
      </c>
      <c r="M647" t="s">
        <v>9</v>
      </c>
      <c r="N647">
        <v>0.65</v>
      </c>
      <c r="O647" t="s">
        <v>10</v>
      </c>
      <c r="P647">
        <v>8.5</v>
      </c>
      <c r="Q647" t="s">
        <v>10</v>
      </c>
      <c r="R647">
        <v>0</v>
      </c>
    </row>
    <row r="648" spans="1:18" hidden="1" x14ac:dyDescent="0.25">
      <c r="A648" s="1">
        <f>SUMIFS('Franchise Wastage '!H:H,'Franchise Wastage '!B:B,Sheet1!H648,'Franchise Wastage '!C:C,Sheet1!I648,'Franchise Wastage '!D:D,Sheet1!J648,'Franchise Wastage '!E:E,Sheet1!K648)</f>
        <v>9.5</v>
      </c>
      <c r="B648" s="1">
        <f>SUMIFS('Franchise Wastage '!F:F,'Franchise Wastage '!B:B,Sheet1!H648,'Franchise Wastage '!C:C,Sheet1!I648,'Franchise Wastage '!D:D,Sheet1!J648,'Franchise Wastage '!E:E,Sheet1!K648)</f>
        <v>0.7</v>
      </c>
      <c r="D648" s="23">
        <f t="shared" ref="D648:D711" si="30">P648-A648</f>
        <v>0</v>
      </c>
      <c r="E648" s="23">
        <f t="shared" ref="E648:E711" si="31">N648-B648</f>
        <v>0</v>
      </c>
      <c r="F648" s="23">
        <f t="shared" ref="F648:F711" si="32">D648+E648</f>
        <v>0</v>
      </c>
      <c r="H648" t="s">
        <v>412</v>
      </c>
      <c r="I648" s="1" t="s">
        <v>434</v>
      </c>
      <c r="J648" s="1" t="s">
        <v>435</v>
      </c>
      <c r="K648">
        <v>70</v>
      </c>
      <c r="L648" t="s">
        <v>9</v>
      </c>
      <c r="M648" t="s">
        <v>9</v>
      </c>
      <c r="N648">
        <v>0.7</v>
      </c>
      <c r="O648" t="s">
        <v>10</v>
      </c>
      <c r="P648">
        <v>9.5</v>
      </c>
      <c r="Q648" t="s">
        <v>10</v>
      </c>
      <c r="R648">
        <v>0</v>
      </c>
    </row>
    <row r="649" spans="1:18" hidden="1" x14ac:dyDescent="0.25">
      <c r="A649" s="1">
        <f>SUMIFS('Franchise Wastage '!H:H,'Franchise Wastage '!B:B,Sheet1!H649,'Franchise Wastage '!C:C,Sheet1!I649,'Franchise Wastage '!D:D,Sheet1!J649,'Franchise Wastage '!E:E,Sheet1!K649)</f>
        <v>9.5</v>
      </c>
      <c r="B649" s="1">
        <f>SUMIFS('Franchise Wastage '!F:F,'Franchise Wastage '!B:B,Sheet1!H649,'Franchise Wastage '!C:C,Sheet1!I649,'Franchise Wastage '!D:D,Sheet1!J649,'Franchise Wastage '!E:E,Sheet1!K649)</f>
        <v>0.7</v>
      </c>
      <c r="D649" s="23">
        <f t="shared" si="30"/>
        <v>0</v>
      </c>
      <c r="E649" s="23">
        <f t="shared" si="31"/>
        <v>0</v>
      </c>
      <c r="F649" s="23">
        <f t="shared" si="32"/>
        <v>0</v>
      </c>
      <c r="H649" t="s">
        <v>412</v>
      </c>
      <c r="I649" s="1" t="s">
        <v>434</v>
      </c>
      <c r="J649" s="1" t="s">
        <v>31</v>
      </c>
      <c r="K649">
        <v>70</v>
      </c>
      <c r="L649" t="s">
        <v>9</v>
      </c>
      <c r="M649" t="s">
        <v>9</v>
      </c>
      <c r="N649">
        <v>0.7</v>
      </c>
      <c r="O649" t="s">
        <v>10</v>
      </c>
      <c r="P649">
        <v>9.5</v>
      </c>
      <c r="Q649" t="s">
        <v>10</v>
      </c>
      <c r="R649">
        <v>0</v>
      </c>
    </row>
    <row r="650" spans="1:18" hidden="1" x14ac:dyDescent="0.25">
      <c r="A650" s="1">
        <f>SUMIFS('Franchise Wastage '!H:H,'Franchise Wastage '!B:B,Sheet1!H650,'Franchise Wastage '!C:C,Sheet1!I650,'Franchise Wastage '!D:D,Sheet1!J650,'Franchise Wastage '!E:E,Sheet1!K650)</f>
        <v>9.5</v>
      </c>
      <c r="B650" s="1">
        <f>SUMIFS('Franchise Wastage '!F:F,'Franchise Wastage '!B:B,Sheet1!H650,'Franchise Wastage '!C:C,Sheet1!I650,'Franchise Wastage '!D:D,Sheet1!J650,'Franchise Wastage '!E:E,Sheet1!K650)</f>
        <v>0.7</v>
      </c>
      <c r="D650" s="23">
        <f t="shared" si="30"/>
        <v>0</v>
      </c>
      <c r="E650" s="23">
        <f t="shared" si="31"/>
        <v>0</v>
      </c>
      <c r="F650" s="23">
        <f t="shared" si="32"/>
        <v>0</v>
      </c>
      <c r="H650" t="s">
        <v>412</v>
      </c>
      <c r="I650" s="1" t="s">
        <v>434</v>
      </c>
      <c r="J650" s="1" t="s">
        <v>436</v>
      </c>
      <c r="K650">
        <v>70</v>
      </c>
      <c r="L650" t="s">
        <v>9</v>
      </c>
      <c r="M650" t="s">
        <v>9</v>
      </c>
      <c r="N650">
        <v>0.7</v>
      </c>
      <c r="O650" t="s">
        <v>10</v>
      </c>
      <c r="P650">
        <v>9.5</v>
      </c>
      <c r="Q650" t="s">
        <v>10</v>
      </c>
      <c r="R650">
        <v>0</v>
      </c>
    </row>
    <row r="651" spans="1:18" hidden="1" x14ac:dyDescent="0.25">
      <c r="A651" s="1">
        <f>SUMIFS('Franchise Wastage '!H:H,'Franchise Wastage '!B:B,Sheet1!H651,'Franchise Wastage '!C:C,Sheet1!I651,'Franchise Wastage '!D:D,Sheet1!J651,'Franchise Wastage '!E:E,Sheet1!K651)</f>
        <v>9.5</v>
      </c>
      <c r="B651" s="1">
        <f>SUMIFS('Franchise Wastage '!F:F,'Franchise Wastage '!B:B,Sheet1!H651,'Franchise Wastage '!C:C,Sheet1!I651,'Franchise Wastage '!D:D,Sheet1!J651,'Franchise Wastage '!E:E,Sheet1!K651)</f>
        <v>0.7</v>
      </c>
      <c r="D651" s="23">
        <f t="shared" si="30"/>
        <v>0</v>
      </c>
      <c r="E651" s="23">
        <f t="shared" si="31"/>
        <v>0</v>
      </c>
      <c r="F651" s="23">
        <f t="shared" si="32"/>
        <v>0</v>
      </c>
      <c r="H651" t="s">
        <v>412</v>
      </c>
      <c r="I651" s="1" t="s">
        <v>434</v>
      </c>
      <c r="J651" s="1" t="s">
        <v>437</v>
      </c>
      <c r="K651">
        <v>70</v>
      </c>
      <c r="L651" t="s">
        <v>9</v>
      </c>
      <c r="M651" t="s">
        <v>9</v>
      </c>
      <c r="N651">
        <v>0.7</v>
      </c>
      <c r="O651" t="s">
        <v>10</v>
      </c>
      <c r="P651">
        <v>9.5</v>
      </c>
      <c r="Q651" t="s">
        <v>10</v>
      </c>
      <c r="R651">
        <v>0</v>
      </c>
    </row>
    <row r="652" spans="1:18" hidden="1" x14ac:dyDescent="0.25">
      <c r="A652" s="1">
        <f>SUMIFS('Franchise Wastage '!H:H,'Franchise Wastage '!B:B,Sheet1!H652,'Franchise Wastage '!C:C,Sheet1!I652,'Franchise Wastage '!D:D,Sheet1!J652,'Franchise Wastage '!E:E,Sheet1!K652)</f>
        <v>10</v>
      </c>
      <c r="B652" s="1">
        <f>SUMIFS('Franchise Wastage '!F:F,'Franchise Wastage '!B:B,Sheet1!H652,'Franchise Wastage '!C:C,Sheet1!I652,'Franchise Wastage '!D:D,Sheet1!J652,'Franchise Wastage '!E:E,Sheet1!K652)</f>
        <v>4</v>
      </c>
      <c r="D652" s="23">
        <f t="shared" si="30"/>
        <v>0</v>
      </c>
      <c r="E652" s="23">
        <f t="shared" si="31"/>
        <v>0</v>
      </c>
      <c r="F652" s="23">
        <f t="shared" si="32"/>
        <v>0</v>
      </c>
      <c r="H652" t="s">
        <v>438</v>
      </c>
      <c r="I652" s="1" t="s">
        <v>78</v>
      </c>
      <c r="J652" s="1" t="s">
        <v>79</v>
      </c>
      <c r="K652">
        <v>80</v>
      </c>
      <c r="L652" t="s">
        <v>9</v>
      </c>
      <c r="M652" t="s">
        <v>9</v>
      </c>
      <c r="N652">
        <v>4</v>
      </c>
      <c r="O652" t="s">
        <v>10</v>
      </c>
      <c r="P652">
        <v>10</v>
      </c>
      <c r="Q652" t="s">
        <v>10</v>
      </c>
      <c r="R652">
        <v>0</v>
      </c>
    </row>
    <row r="653" spans="1:18" hidden="1" x14ac:dyDescent="0.25">
      <c r="A653" s="1">
        <f>SUMIFS('Franchise Wastage '!H:H,'Franchise Wastage '!B:B,Sheet1!H653,'Franchise Wastage '!C:C,Sheet1!I653,'Franchise Wastage '!D:D,Sheet1!J653,'Franchise Wastage '!E:E,Sheet1!K653)</f>
        <v>10</v>
      </c>
      <c r="B653" s="1">
        <f>SUMIFS('Franchise Wastage '!F:F,'Franchise Wastage '!B:B,Sheet1!H653,'Franchise Wastage '!C:C,Sheet1!I653,'Franchise Wastage '!D:D,Sheet1!J653,'Franchise Wastage '!E:E,Sheet1!K653)</f>
        <v>4</v>
      </c>
      <c r="D653" s="23">
        <f t="shared" si="30"/>
        <v>0</v>
      </c>
      <c r="E653" s="23">
        <f t="shared" si="31"/>
        <v>0</v>
      </c>
      <c r="F653" s="23">
        <f t="shared" si="32"/>
        <v>0</v>
      </c>
      <c r="H653" t="s">
        <v>438</v>
      </c>
      <c r="I653" s="1" t="s">
        <v>80</v>
      </c>
      <c r="J653" s="1" t="s">
        <v>81</v>
      </c>
      <c r="K653">
        <v>80</v>
      </c>
      <c r="L653" t="s">
        <v>9</v>
      </c>
      <c r="M653" t="s">
        <v>9</v>
      </c>
      <c r="N653">
        <v>4</v>
      </c>
      <c r="O653" t="s">
        <v>10</v>
      </c>
      <c r="P653">
        <v>10</v>
      </c>
      <c r="Q653" t="s">
        <v>10</v>
      </c>
      <c r="R653">
        <v>0</v>
      </c>
    </row>
    <row r="654" spans="1:18" hidden="1" x14ac:dyDescent="0.25">
      <c r="A654" s="1">
        <f>SUMIFS('Franchise Wastage '!H:H,'Franchise Wastage '!B:B,Sheet1!H654,'Franchise Wastage '!C:C,Sheet1!I654,'Franchise Wastage '!D:D,Sheet1!J654,'Franchise Wastage '!E:E,Sheet1!K654)</f>
        <v>30</v>
      </c>
      <c r="B654" s="1">
        <f>SUMIFS('Franchise Wastage '!F:F,'Franchise Wastage '!B:B,Sheet1!H654,'Franchise Wastage '!C:C,Sheet1!I654,'Franchise Wastage '!D:D,Sheet1!J654,'Franchise Wastage '!E:E,Sheet1!K654)</f>
        <v>900</v>
      </c>
      <c r="D654" s="23">
        <f t="shared" si="30"/>
        <v>0</v>
      </c>
      <c r="E654" s="23">
        <f t="shared" si="31"/>
        <v>0</v>
      </c>
      <c r="F654" s="23">
        <f t="shared" si="32"/>
        <v>0</v>
      </c>
      <c r="H654" t="s">
        <v>2160</v>
      </c>
      <c r="I654" s="1" t="s">
        <v>237</v>
      </c>
      <c r="J654" s="1" t="s">
        <v>439</v>
      </c>
      <c r="K654">
        <v>60</v>
      </c>
      <c r="L654" t="s">
        <v>9</v>
      </c>
      <c r="M654" t="s">
        <v>9</v>
      </c>
      <c r="N654">
        <v>900</v>
      </c>
      <c r="O654" t="s">
        <v>20</v>
      </c>
      <c r="P654">
        <v>30</v>
      </c>
      <c r="Q654" t="s">
        <v>10</v>
      </c>
      <c r="R654">
        <v>0</v>
      </c>
    </row>
    <row r="655" spans="1:18" hidden="1" x14ac:dyDescent="0.25">
      <c r="A655" s="1">
        <f>SUMIFS('Franchise Wastage '!H:H,'Franchise Wastage '!B:B,Sheet1!H655,'Franchise Wastage '!C:C,Sheet1!I655,'Franchise Wastage '!D:D,Sheet1!J655,'Franchise Wastage '!E:E,Sheet1!K655)</f>
        <v>30</v>
      </c>
      <c r="B655" s="1">
        <f>SUMIFS('Franchise Wastage '!F:F,'Franchise Wastage '!B:B,Sheet1!H655,'Franchise Wastage '!C:C,Sheet1!I655,'Franchise Wastage '!D:D,Sheet1!J655,'Franchise Wastage '!E:E,Sheet1!K655)</f>
        <v>1200</v>
      </c>
      <c r="D655" s="23">
        <f t="shared" si="30"/>
        <v>0</v>
      </c>
      <c r="E655" s="23">
        <f t="shared" si="31"/>
        <v>0</v>
      </c>
      <c r="F655" s="23">
        <f t="shared" si="32"/>
        <v>0</v>
      </c>
      <c r="H655" t="s">
        <v>2160</v>
      </c>
      <c r="I655" s="1" t="s">
        <v>237</v>
      </c>
      <c r="J655" s="1" t="s">
        <v>440</v>
      </c>
      <c r="K655">
        <v>60</v>
      </c>
      <c r="L655" t="s">
        <v>9</v>
      </c>
      <c r="M655" t="s">
        <v>9</v>
      </c>
      <c r="N655">
        <v>1200</v>
      </c>
      <c r="O655" t="s">
        <v>20</v>
      </c>
      <c r="P655">
        <v>30</v>
      </c>
      <c r="Q655" t="s">
        <v>10</v>
      </c>
      <c r="R655">
        <v>0</v>
      </c>
    </row>
    <row r="656" spans="1:18" hidden="1" x14ac:dyDescent="0.25">
      <c r="A656" s="1">
        <f>SUMIFS('Franchise Wastage '!H:H,'Franchise Wastage '!B:B,Sheet1!H656,'Franchise Wastage '!C:C,Sheet1!I656,'Franchise Wastage '!D:D,Sheet1!J656,'Franchise Wastage '!E:E,Sheet1!K656)</f>
        <v>25</v>
      </c>
      <c r="B656" s="1">
        <f>SUMIFS('Franchise Wastage '!F:F,'Franchise Wastage '!B:B,Sheet1!H656,'Franchise Wastage '!C:C,Sheet1!I656,'Franchise Wastage '!D:D,Sheet1!J656,'Franchise Wastage '!E:E,Sheet1!K656)</f>
        <v>10</v>
      </c>
      <c r="D656" s="23">
        <f t="shared" si="30"/>
        <v>0</v>
      </c>
      <c r="E656" s="23">
        <f t="shared" si="31"/>
        <v>0</v>
      </c>
      <c r="F656" s="23">
        <f t="shared" si="32"/>
        <v>0</v>
      </c>
      <c r="H656" t="s">
        <v>2160</v>
      </c>
      <c r="I656" s="1" t="s">
        <v>78</v>
      </c>
      <c r="J656" s="1" t="s">
        <v>441</v>
      </c>
      <c r="K656">
        <v>75</v>
      </c>
      <c r="L656" t="s">
        <v>9</v>
      </c>
      <c r="M656" t="s">
        <v>9</v>
      </c>
      <c r="N656">
        <v>10</v>
      </c>
      <c r="O656" t="s">
        <v>10</v>
      </c>
      <c r="P656">
        <v>25</v>
      </c>
      <c r="Q656" t="s">
        <v>10</v>
      </c>
      <c r="R656">
        <v>0</v>
      </c>
    </row>
    <row r="657" spans="1:18" hidden="1" x14ac:dyDescent="0.25">
      <c r="A657" s="1">
        <f>SUMIFS('Franchise Wastage '!H:H,'Franchise Wastage '!B:B,Sheet1!H657,'Franchise Wastage '!C:C,Sheet1!I657,'Franchise Wastage '!D:D,Sheet1!J657,'Franchise Wastage '!E:E,Sheet1!K657)</f>
        <v>25</v>
      </c>
      <c r="B657" s="1">
        <f>SUMIFS('Franchise Wastage '!F:F,'Franchise Wastage '!B:B,Sheet1!H657,'Franchise Wastage '!C:C,Sheet1!I657,'Franchise Wastage '!D:D,Sheet1!J657,'Franchise Wastage '!E:E,Sheet1!K657)</f>
        <v>15</v>
      </c>
      <c r="D657" s="23">
        <f t="shared" si="30"/>
        <v>0</v>
      </c>
      <c r="E657" s="23">
        <f t="shared" si="31"/>
        <v>0</v>
      </c>
      <c r="F657" s="23">
        <f t="shared" si="32"/>
        <v>0</v>
      </c>
      <c r="H657" t="s">
        <v>2160</v>
      </c>
      <c r="I657" s="1" t="s">
        <v>78</v>
      </c>
      <c r="J657" s="1" t="s">
        <v>442</v>
      </c>
      <c r="K657">
        <v>75</v>
      </c>
      <c r="L657" t="s">
        <v>9</v>
      </c>
      <c r="M657" t="s">
        <v>9</v>
      </c>
      <c r="N657">
        <v>15</v>
      </c>
      <c r="O657" t="s">
        <v>10</v>
      </c>
      <c r="P657">
        <v>25</v>
      </c>
      <c r="Q657" t="s">
        <v>10</v>
      </c>
      <c r="R657">
        <v>0</v>
      </c>
    </row>
    <row r="658" spans="1:18" hidden="1" x14ac:dyDescent="0.25">
      <c r="A658" s="1">
        <f>SUMIFS('Franchise Wastage '!H:H,'Franchise Wastage '!B:B,Sheet1!H658,'Franchise Wastage '!C:C,Sheet1!I658,'Franchise Wastage '!D:D,Sheet1!J658,'Franchise Wastage '!E:E,Sheet1!K658)</f>
        <v>15</v>
      </c>
      <c r="B658" s="1">
        <f>SUMIFS('Franchise Wastage '!F:F,'Franchise Wastage '!B:B,Sheet1!H658,'Franchise Wastage '!C:C,Sheet1!I658,'Franchise Wastage '!D:D,Sheet1!J658,'Franchise Wastage '!E:E,Sheet1!K658)</f>
        <v>130</v>
      </c>
      <c r="D658" s="23">
        <f t="shared" si="30"/>
        <v>0</v>
      </c>
      <c r="E658" s="23">
        <f t="shared" si="31"/>
        <v>0</v>
      </c>
      <c r="F658" s="23">
        <f t="shared" si="32"/>
        <v>0</v>
      </c>
      <c r="H658" t="s">
        <v>2160</v>
      </c>
      <c r="I658" s="1" t="s">
        <v>443</v>
      </c>
      <c r="J658" s="1" t="s">
        <v>444</v>
      </c>
      <c r="K658">
        <v>85</v>
      </c>
      <c r="L658" t="s">
        <v>9</v>
      </c>
      <c r="M658" t="s">
        <v>9</v>
      </c>
      <c r="N658">
        <v>130</v>
      </c>
      <c r="O658" t="s">
        <v>20</v>
      </c>
      <c r="P658">
        <v>15</v>
      </c>
      <c r="Q658" t="s">
        <v>10</v>
      </c>
      <c r="R658">
        <v>0</v>
      </c>
    </row>
    <row r="659" spans="1:18" x14ac:dyDescent="0.25">
      <c r="A659" s="1">
        <f>SUMIFS('Franchise Wastage '!H:H,'Franchise Wastage '!B:B,Sheet1!H659,'Franchise Wastage '!C:C,Sheet1!I659,'Franchise Wastage '!D:D,Sheet1!J659,'Franchise Wastage '!E:E,Sheet1!K659)</f>
        <v>15</v>
      </c>
      <c r="B659" s="1">
        <f>SUMIFS('Franchise Wastage '!F:F,'Franchise Wastage '!B:B,Sheet1!H659,'Franchise Wastage '!C:C,Sheet1!I659,'Franchise Wastage '!D:D,Sheet1!J659,'Franchise Wastage '!E:E,Sheet1!K659)</f>
        <v>110</v>
      </c>
      <c r="D659" s="23">
        <f t="shared" si="30"/>
        <v>0</v>
      </c>
      <c r="E659" s="23">
        <f t="shared" si="31"/>
        <v>0</v>
      </c>
      <c r="F659" s="23">
        <f t="shared" si="32"/>
        <v>0</v>
      </c>
      <c r="H659" s="25" t="s">
        <v>2160</v>
      </c>
      <c r="I659" s="1" t="s">
        <v>443</v>
      </c>
      <c r="J659" s="1" t="s">
        <v>445</v>
      </c>
      <c r="K659">
        <v>85</v>
      </c>
      <c r="L659" t="s">
        <v>9</v>
      </c>
      <c r="M659" t="s">
        <v>9</v>
      </c>
      <c r="N659">
        <v>110</v>
      </c>
      <c r="O659" t="s">
        <v>10</v>
      </c>
      <c r="P659">
        <v>15</v>
      </c>
      <c r="Q659" t="s">
        <v>10</v>
      </c>
      <c r="R659">
        <v>0</v>
      </c>
    </row>
    <row r="660" spans="1:18" hidden="1" x14ac:dyDescent="0.25">
      <c r="A660" s="1">
        <f>SUMIFS('Franchise Wastage '!H:H,'Franchise Wastage '!B:B,Sheet1!H660,'Franchise Wastage '!C:C,Sheet1!I660,'Franchise Wastage '!D:D,Sheet1!J660,'Franchise Wastage '!E:E,Sheet1!K660)</f>
        <v>15</v>
      </c>
      <c r="B660" s="1">
        <f>SUMIFS('Franchise Wastage '!F:F,'Franchise Wastage '!B:B,Sheet1!H660,'Franchise Wastage '!C:C,Sheet1!I660,'Franchise Wastage '!D:D,Sheet1!J660,'Franchise Wastage '!E:E,Sheet1!K660)</f>
        <v>20</v>
      </c>
      <c r="D660" s="23">
        <f t="shared" si="30"/>
        <v>0</v>
      </c>
      <c r="E660" s="23">
        <f t="shared" si="31"/>
        <v>0</v>
      </c>
      <c r="F660" s="23">
        <f t="shared" si="32"/>
        <v>0</v>
      </c>
      <c r="H660" t="s">
        <v>2160</v>
      </c>
      <c r="I660" s="1" t="s">
        <v>443</v>
      </c>
      <c r="J660" s="1" t="s">
        <v>446</v>
      </c>
      <c r="K660">
        <v>85</v>
      </c>
      <c r="L660" t="s">
        <v>9</v>
      </c>
      <c r="M660" t="s">
        <v>9</v>
      </c>
      <c r="N660">
        <v>20</v>
      </c>
      <c r="O660" t="s">
        <v>10</v>
      </c>
      <c r="P660">
        <v>15</v>
      </c>
      <c r="Q660" t="s">
        <v>10</v>
      </c>
      <c r="R660">
        <v>0</v>
      </c>
    </row>
    <row r="661" spans="1:18" hidden="1" x14ac:dyDescent="0.25">
      <c r="A661" s="1">
        <f>SUMIFS('Franchise Wastage '!H:H,'Franchise Wastage '!B:B,Sheet1!H661,'Franchise Wastage '!C:C,Sheet1!I661,'Franchise Wastage '!D:D,Sheet1!J661,'Franchise Wastage '!E:E,Sheet1!K661)</f>
        <v>15</v>
      </c>
      <c r="B661" s="1">
        <f>SUMIFS('Franchise Wastage '!F:F,'Franchise Wastage '!B:B,Sheet1!H661,'Franchise Wastage '!C:C,Sheet1!I661,'Franchise Wastage '!D:D,Sheet1!J661,'Franchise Wastage '!E:E,Sheet1!K661)</f>
        <v>20</v>
      </c>
      <c r="D661" s="23">
        <f t="shared" si="30"/>
        <v>0</v>
      </c>
      <c r="E661" s="23">
        <f t="shared" si="31"/>
        <v>0</v>
      </c>
      <c r="F661" s="23">
        <f t="shared" si="32"/>
        <v>0</v>
      </c>
      <c r="H661" t="s">
        <v>2160</v>
      </c>
      <c r="I661" s="1" t="s">
        <v>443</v>
      </c>
      <c r="J661" s="1" t="s">
        <v>447</v>
      </c>
      <c r="K661">
        <v>85</v>
      </c>
      <c r="L661" t="s">
        <v>9</v>
      </c>
      <c r="M661" t="s">
        <v>9</v>
      </c>
      <c r="N661">
        <v>20</v>
      </c>
      <c r="O661" t="s">
        <v>10</v>
      </c>
      <c r="P661">
        <v>15</v>
      </c>
      <c r="Q661" t="s">
        <v>10</v>
      </c>
      <c r="R661">
        <v>0</v>
      </c>
    </row>
    <row r="662" spans="1:18" hidden="1" x14ac:dyDescent="0.25">
      <c r="A662" s="1">
        <f>SUMIFS('Franchise Wastage '!H:H,'Franchise Wastage '!B:B,Sheet1!H662,'Franchise Wastage '!C:C,Sheet1!I662,'Franchise Wastage '!D:D,Sheet1!J662,'Franchise Wastage '!E:E,Sheet1!K662)</f>
        <v>15</v>
      </c>
      <c r="B662" s="1">
        <f>SUMIFS('Franchise Wastage '!F:F,'Franchise Wastage '!B:B,Sheet1!H662,'Franchise Wastage '!C:C,Sheet1!I662,'Franchise Wastage '!D:D,Sheet1!J662,'Franchise Wastage '!E:E,Sheet1!K662)</f>
        <v>20</v>
      </c>
      <c r="D662" s="23">
        <f t="shared" si="30"/>
        <v>0</v>
      </c>
      <c r="E662" s="23">
        <f t="shared" si="31"/>
        <v>0</v>
      </c>
      <c r="F662" s="23">
        <f t="shared" si="32"/>
        <v>0</v>
      </c>
      <c r="H662" t="s">
        <v>2160</v>
      </c>
      <c r="I662" s="1" t="s">
        <v>443</v>
      </c>
      <c r="J662" s="1" t="s">
        <v>448</v>
      </c>
      <c r="K662">
        <v>85</v>
      </c>
      <c r="L662" t="s">
        <v>9</v>
      </c>
      <c r="M662" t="s">
        <v>9</v>
      </c>
      <c r="N662">
        <v>20</v>
      </c>
      <c r="O662" t="s">
        <v>10</v>
      </c>
      <c r="P662">
        <v>15</v>
      </c>
      <c r="Q662" t="s">
        <v>10</v>
      </c>
      <c r="R662">
        <v>0</v>
      </c>
    </row>
    <row r="663" spans="1:18" hidden="1" x14ac:dyDescent="0.25">
      <c r="A663" s="1">
        <f>SUMIFS('Franchise Wastage '!H:H,'Franchise Wastage '!B:B,Sheet1!H663,'Franchise Wastage '!C:C,Sheet1!I663,'Franchise Wastage '!D:D,Sheet1!J663,'Franchise Wastage '!E:E,Sheet1!K663)</f>
        <v>15</v>
      </c>
      <c r="B663" s="1">
        <f>SUMIFS('Franchise Wastage '!F:F,'Franchise Wastage '!B:B,Sheet1!H663,'Franchise Wastage '!C:C,Sheet1!I663,'Franchise Wastage '!D:D,Sheet1!J663,'Franchise Wastage '!E:E,Sheet1!K663)</f>
        <v>15</v>
      </c>
      <c r="D663" s="23">
        <f t="shared" si="30"/>
        <v>0</v>
      </c>
      <c r="E663" s="23">
        <f t="shared" si="31"/>
        <v>0</v>
      </c>
      <c r="F663" s="23">
        <f t="shared" si="32"/>
        <v>0</v>
      </c>
      <c r="H663" t="s">
        <v>2160</v>
      </c>
      <c r="I663" s="1" t="s">
        <v>443</v>
      </c>
      <c r="J663" s="1" t="s">
        <v>449</v>
      </c>
      <c r="K663">
        <v>85</v>
      </c>
      <c r="L663" t="s">
        <v>9</v>
      </c>
      <c r="M663" t="s">
        <v>9</v>
      </c>
      <c r="N663">
        <v>15</v>
      </c>
      <c r="O663" t="s">
        <v>10</v>
      </c>
      <c r="P663">
        <v>15</v>
      </c>
      <c r="Q663" t="s">
        <v>10</v>
      </c>
      <c r="R663">
        <v>0</v>
      </c>
    </row>
    <row r="664" spans="1:18" hidden="1" x14ac:dyDescent="0.25">
      <c r="A664" s="1">
        <f>SUMIFS('Franchise Wastage '!H:H,'Franchise Wastage '!B:B,Sheet1!H664,'Franchise Wastage '!C:C,Sheet1!I664,'Franchise Wastage '!D:D,Sheet1!J664,'Franchise Wastage '!E:E,Sheet1!K664)</f>
        <v>15</v>
      </c>
      <c r="B664" s="1">
        <f>SUMIFS('Franchise Wastage '!F:F,'Franchise Wastage '!B:B,Sheet1!H664,'Franchise Wastage '!C:C,Sheet1!I664,'Franchise Wastage '!D:D,Sheet1!J664,'Franchise Wastage '!E:E,Sheet1!K664)</f>
        <v>20</v>
      </c>
      <c r="D664" s="23">
        <f t="shared" si="30"/>
        <v>0</v>
      </c>
      <c r="E664" s="23">
        <f t="shared" si="31"/>
        <v>0</v>
      </c>
      <c r="F664" s="23">
        <f t="shared" si="32"/>
        <v>0</v>
      </c>
      <c r="H664" t="s">
        <v>2160</v>
      </c>
      <c r="I664" s="1" t="s">
        <v>443</v>
      </c>
      <c r="J664" s="1" t="s">
        <v>450</v>
      </c>
      <c r="K664">
        <v>85</v>
      </c>
      <c r="L664" t="s">
        <v>9</v>
      </c>
      <c r="M664" t="s">
        <v>9</v>
      </c>
      <c r="N664">
        <v>20</v>
      </c>
      <c r="O664" t="s">
        <v>10</v>
      </c>
      <c r="P664">
        <v>15</v>
      </c>
      <c r="Q664" t="s">
        <v>10</v>
      </c>
      <c r="R664">
        <v>0</v>
      </c>
    </row>
    <row r="665" spans="1:18" hidden="1" x14ac:dyDescent="0.25">
      <c r="A665" s="1">
        <f>SUMIFS('Franchise Wastage '!H:H,'Franchise Wastage '!B:B,Sheet1!H665,'Franchise Wastage '!C:C,Sheet1!I665,'Franchise Wastage '!D:D,Sheet1!J665,'Franchise Wastage '!E:E,Sheet1!K665)</f>
        <v>20</v>
      </c>
      <c r="B665" s="1">
        <f>SUMIFS('Franchise Wastage '!F:F,'Franchise Wastage '!B:B,Sheet1!H665,'Franchise Wastage '!C:C,Sheet1!I665,'Franchise Wastage '!D:D,Sheet1!J665,'Franchise Wastage '!E:E,Sheet1!K665)</f>
        <v>20</v>
      </c>
      <c r="D665" s="23">
        <f t="shared" si="30"/>
        <v>0</v>
      </c>
      <c r="E665" s="23">
        <f t="shared" si="31"/>
        <v>0</v>
      </c>
      <c r="F665" s="23">
        <f t="shared" si="32"/>
        <v>0</v>
      </c>
      <c r="H665" t="s">
        <v>2160</v>
      </c>
      <c r="I665" s="1" t="s">
        <v>443</v>
      </c>
      <c r="J665" s="1" t="s">
        <v>451</v>
      </c>
      <c r="K665">
        <v>80</v>
      </c>
      <c r="L665" t="s">
        <v>9</v>
      </c>
      <c r="M665" t="s">
        <v>9</v>
      </c>
      <c r="N665">
        <v>20</v>
      </c>
      <c r="O665" t="s">
        <v>10</v>
      </c>
      <c r="P665">
        <v>20</v>
      </c>
      <c r="Q665" t="s">
        <v>10</v>
      </c>
      <c r="R665">
        <v>0</v>
      </c>
    </row>
    <row r="666" spans="1:18" x14ac:dyDescent="0.25">
      <c r="A666" s="1">
        <f>SUMIFS('Franchise Wastage '!H:H,'Franchise Wastage '!B:B,Sheet1!H666,'Franchise Wastage '!C:C,Sheet1!I666,'Franchise Wastage '!D:D,Sheet1!J666,'Franchise Wastage '!E:E,Sheet1!K666)</f>
        <v>0</v>
      </c>
      <c r="B666" s="1">
        <f>SUMIFS('Franchise Wastage '!F:F,'Franchise Wastage '!B:B,Sheet1!H666,'Franchise Wastage '!C:C,Sheet1!I666,'Franchise Wastage '!D:D,Sheet1!J666,'Franchise Wastage '!E:E,Sheet1!K666)</f>
        <v>0</v>
      </c>
      <c r="D666" s="23">
        <f t="shared" si="30"/>
        <v>15</v>
      </c>
      <c r="E666" s="23">
        <f t="shared" si="31"/>
        <v>20</v>
      </c>
      <c r="F666" s="23">
        <f t="shared" si="32"/>
        <v>35</v>
      </c>
      <c r="H666" s="25" t="s">
        <v>2160</v>
      </c>
      <c r="I666" s="1" t="s">
        <v>443</v>
      </c>
      <c r="J666" s="1" t="s">
        <v>2137</v>
      </c>
      <c r="K666">
        <v>85</v>
      </c>
      <c r="L666" t="s">
        <v>9</v>
      </c>
      <c r="M666" t="s">
        <v>9</v>
      </c>
      <c r="N666">
        <v>20</v>
      </c>
      <c r="O666" t="s">
        <v>10</v>
      </c>
      <c r="P666">
        <v>15</v>
      </c>
      <c r="Q666" t="s">
        <v>10</v>
      </c>
      <c r="R666">
        <v>0</v>
      </c>
    </row>
    <row r="667" spans="1:18" x14ac:dyDescent="0.25">
      <c r="A667" s="1">
        <f>SUMIFS('Franchise Wastage '!H:H,'Franchise Wastage '!B:B,Sheet1!H667,'Franchise Wastage '!C:C,Sheet1!I667,'Franchise Wastage '!D:D,Sheet1!J667,'Franchise Wastage '!E:E,Sheet1!K667)</f>
        <v>0</v>
      </c>
      <c r="B667" s="1">
        <f>SUMIFS('Franchise Wastage '!F:F,'Franchise Wastage '!B:B,Sheet1!H667,'Franchise Wastage '!C:C,Sheet1!I667,'Franchise Wastage '!D:D,Sheet1!J667,'Franchise Wastage '!E:E,Sheet1!K667)</f>
        <v>0</v>
      </c>
      <c r="D667" s="23">
        <f t="shared" si="30"/>
        <v>15</v>
      </c>
      <c r="E667" s="23">
        <f t="shared" si="31"/>
        <v>20</v>
      </c>
      <c r="F667" s="23">
        <f t="shared" si="32"/>
        <v>35</v>
      </c>
      <c r="H667" s="25" t="s">
        <v>2160</v>
      </c>
      <c r="I667" s="1" t="s">
        <v>443</v>
      </c>
      <c r="J667" s="1" t="s">
        <v>2138</v>
      </c>
      <c r="K667">
        <v>85</v>
      </c>
      <c r="L667" t="s">
        <v>9</v>
      </c>
      <c r="M667" t="s">
        <v>9</v>
      </c>
      <c r="N667">
        <v>20</v>
      </c>
      <c r="O667" t="s">
        <v>10</v>
      </c>
      <c r="P667">
        <v>15</v>
      </c>
      <c r="Q667" t="s">
        <v>10</v>
      </c>
      <c r="R667">
        <v>0</v>
      </c>
    </row>
    <row r="668" spans="1:18" hidden="1" x14ac:dyDescent="0.25">
      <c r="A668" s="1">
        <f>SUMIFS('Franchise Wastage '!H:H,'Franchise Wastage '!B:B,Sheet1!H668,'Franchise Wastage '!C:C,Sheet1!I668,'Franchise Wastage '!D:D,Sheet1!J668,'Franchise Wastage '!E:E,Sheet1!K668)</f>
        <v>15</v>
      </c>
      <c r="B668" s="1">
        <f>SUMIFS('Franchise Wastage '!F:F,'Franchise Wastage '!B:B,Sheet1!H668,'Franchise Wastage '!C:C,Sheet1!I668,'Franchise Wastage '!D:D,Sheet1!J668,'Franchise Wastage '!E:E,Sheet1!K668)</f>
        <v>20</v>
      </c>
      <c r="D668" s="23">
        <f t="shared" si="30"/>
        <v>0</v>
      </c>
      <c r="E668" s="23">
        <f t="shared" si="31"/>
        <v>0</v>
      </c>
      <c r="F668" s="23">
        <f t="shared" si="32"/>
        <v>0</v>
      </c>
      <c r="H668" t="s">
        <v>2160</v>
      </c>
      <c r="I668" s="1" t="s">
        <v>443</v>
      </c>
      <c r="J668" s="1" t="s">
        <v>452</v>
      </c>
      <c r="K668">
        <v>85</v>
      </c>
      <c r="L668" t="s">
        <v>9</v>
      </c>
      <c r="M668" t="s">
        <v>9</v>
      </c>
      <c r="N668">
        <v>20</v>
      </c>
      <c r="O668" t="s">
        <v>10</v>
      </c>
      <c r="P668">
        <v>15</v>
      </c>
      <c r="Q668" t="s">
        <v>10</v>
      </c>
      <c r="R668">
        <v>0</v>
      </c>
    </row>
    <row r="669" spans="1:18" x14ac:dyDescent="0.25">
      <c r="A669" s="1">
        <f>SUMIFS('Franchise Wastage '!H:H,'Franchise Wastage '!B:B,Sheet1!H669,'Franchise Wastage '!C:C,Sheet1!I669,'Franchise Wastage '!D:D,Sheet1!J669,'Franchise Wastage '!E:E,Sheet1!K669)</f>
        <v>30</v>
      </c>
      <c r="B669" s="1">
        <f>SUMIFS('Franchise Wastage '!F:F,'Franchise Wastage '!B:B,Sheet1!H669,'Franchise Wastage '!C:C,Sheet1!I669,'Franchise Wastage '!D:D,Sheet1!J669,'Franchise Wastage '!E:E,Sheet1!K669)</f>
        <v>36</v>
      </c>
      <c r="D669" s="23">
        <f t="shared" si="30"/>
        <v>-15</v>
      </c>
      <c r="E669" s="23">
        <f t="shared" si="31"/>
        <v>-16</v>
      </c>
      <c r="F669" s="23">
        <f t="shared" si="32"/>
        <v>-31</v>
      </c>
      <c r="H669" s="25" t="s">
        <v>2160</v>
      </c>
      <c r="I669" s="1" t="s">
        <v>443</v>
      </c>
      <c r="J669" s="1" t="s">
        <v>453</v>
      </c>
      <c r="K669">
        <v>85</v>
      </c>
      <c r="L669" t="s">
        <v>9</v>
      </c>
      <c r="M669" t="s">
        <v>9</v>
      </c>
      <c r="N669">
        <v>20</v>
      </c>
      <c r="O669" t="s">
        <v>10</v>
      </c>
      <c r="P669">
        <v>15</v>
      </c>
      <c r="Q669" t="s">
        <v>10</v>
      </c>
      <c r="R669">
        <v>0</v>
      </c>
    </row>
    <row r="670" spans="1:18" hidden="1" x14ac:dyDescent="0.25">
      <c r="A670" s="1">
        <f>SUMIFS('Franchise Wastage '!H:H,'Franchise Wastage '!B:B,Sheet1!H670,'Franchise Wastage '!C:C,Sheet1!I670,'Franchise Wastage '!D:D,Sheet1!J670,'Franchise Wastage '!E:E,Sheet1!K670)</f>
        <v>15</v>
      </c>
      <c r="B670" s="1">
        <f>SUMIFS('Franchise Wastage '!F:F,'Franchise Wastage '!B:B,Sheet1!H670,'Franchise Wastage '!C:C,Sheet1!I670,'Franchise Wastage '!D:D,Sheet1!J670,'Franchise Wastage '!E:E,Sheet1!K670)</f>
        <v>20</v>
      </c>
      <c r="D670" s="23">
        <f t="shared" si="30"/>
        <v>0</v>
      </c>
      <c r="E670" s="23">
        <f t="shared" si="31"/>
        <v>0</v>
      </c>
      <c r="F670" s="23">
        <f t="shared" si="32"/>
        <v>0</v>
      </c>
      <c r="H670" t="s">
        <v>2160</v>
      </c>
      <c r="I670" s="1" t="s">
        <v>443</v>
      </c>
      <c r="J670" s="1" t="s">
        <v>454</v>
      </c>
      <c r="K670">
        <v>85</v>
      </c>
      <c r="L670" t="s">
        <v>9</v>
      </c>
      <c r="M670" t="s">
        <v>9</v>
      </c>
      <c r="N670">
        <v>20</v>
      </c>
      <c r="O670" t="s">
        <v>10</v>
      </c>
      <c r="P670">
        <v>15</v>
      </c>
      <c r="Q670" t="s">
        <v>10</v>
      </c>
      <c r="R670">
        <v>0</v>
      </c>
    </row>
    <row r="671" spans="1:18" x14ac:dyDescent="0.25">
      <c r="A671" s="1">
        <f>SUMIFS('Franchise Wastage '!H:H,'Franchise Wastage '!B:B,Sheet1!H671,'Franchise Wastage '!C:C,Sheet1!I671,'Franchise Wastage '!D:D,Sheet1!J671,'Franchise Wastage '!E:E,Sheet1!K671)</f>
        <v>3</v>
      </c>
      <c r="B671" s="1">
        <f>SUMIFS('Franchise Wastage '!F:F,'Franchise Wastage '!B:B,Sheet1!H671,'Franchise Wastage '!C:C,Sheet1!I671,'Franchise Wastage '!D:D,Sheet1!J671,'Franchise Wastage '!E:E,Sheet1!K671)</f>
        <v>0.5</v>
      </c>
      <c r="D671" s="23">
        <f t="shared" si="30"/>
        <v>0</v>
      </c>
      <c r="E671" s="23">
        <f t="shared" si="31"/>
        <v>0</v>
      </c>
      <c r="F671" s="23">
        <f t="shared" si="32"/>
        <v>0</v>
      </c>
      <c r="H671" s="25" t="s">
        <v>455</v>
      </c>
      <c r="I671" s="1" t="s">
        <v>164</v>
      </c>
      <c r="J671" s="1" t="s">
        <v>367</v>
      </c>
      <c r="K671">
        <v>97</v>
      </c>
      <c r="L671" t="s">
        <v>12</v>
      </c>
      <c r="M671" t="s">
        <v>12</v>
      </c>
      <c r="N671">
        <v>0.5</v>
      </c>
      <c r="O671" t="s">
        <v>10</v>
      </c>
      <c r="P671">
        <v>3</v>
      </c>
      <c r="Q671" t="s">
        <v>10</v>
      </c>
      <c r="R671">
        <v>0</v>
      </c>
    </row>
    <row r="672" spans="1:18" x14ac:dyDescent="0.25">
      <c r="A672" s="1">
        <f>SUMIFS('Franchise Wastage '!H:H,'Franchise Wastage '!B:B,Sheet1!H672,'Franchise Wastage '!C:C,Sheet1!I672,'Franchise Wastage '!D:D,Sheet1!J672,'Franchise Wastage '!E:E,Sheet1!K672)</f>
        <v>6</v>
      </c>
      <c r="B672" s="1">
        <f>SUMIFS('Franchise Wastage '!F:F,'Franchise Wastage '!B:B,Sheet1!H672,'Franchise Wastage '!C:C,Sheet1!I672,'Franchise Wastage '!D:D,Sheet1!J672,'Franchise Wastage '!E:E,Sheet1!K672)</f>
        <v>3.5</v>
      </c>
      <c r="D672" s="23">
        <f t="shared" si="30"/>
        <v>-3</v>
      </c>
      <c r="E672" s="23">
        <f t="shared" si="31"/>
        <v>-3</v>
      </c>
      <c r="F672" s="23">
        <f t="shared" si="32"/>
        <v>-6</v>
      </c>
      <c r="H672" s="25" t="s">
        <v>455</v>
      </c>
      <c r="I672" s="1" t="s">
        <v>164</v>
      </c>
      <c r="J672" s="1" t="s">
        <v>456</v>
      </c>
      <c r="K672">
        <v>97</v>
      </c>
      <c r="L672" t="s">
        <v>12</v>
      </c>
      <c r="M672" t="s">
        <v>12</v>
      </c>
      <c r="N672">
        <v>0.5</v>
      </c>
      <c r="O672" t="s">
        <v>10</v>
      </c>
      <c r="P672">
        <v>3</v>
      </c>
      <c r="Q672" t="s">
        <v>10</v>
      </c>
      <c r="R672">
        <v>0</v>
      </c>
    </row>
    <row r="673" spans="1:18" x14ac:dyDescent="0.25">
      <c r="A673" s="1">
        <f>SUMIFS('Franchise Wastage '!H:H,'Franchise Wastage '!B:B,Sheet1!H673,'Franchise Wastage '!C:C,Sheet1!I673,'Franchise Wastage '!D:D,Sheet1!J673,'Franchise Wastage '!E:E,Sheet1!K673)</f>
        <v>3</v>
      </c>
      <c r="B673" s="1">
        <f>SUMIFS('Franchise Wastage '!F:F,'Franchise Wastage '!B:B,Sheet1!H673,'Franchise Wastage '!C:C,Sheet1!I673,'Franchise Wastage '!D:D,Sheet1!J673,'Franchise Wastage '!E:E,Sheet1!K673)</f>
        <v>0.5</v>
      </c>
      <c r="D673" s="23">
        <f t="shared" si="30"/>
        <v>0</v>
      </c>
      <c r="E673" s="23">
        <f t="shared" si="31"/>
        <v>0</v>
      </c>
      <c r="F673" s="23">
        <f t="shared" si="32"/>
        <v>0</v>
      </c>
      <c r="H673" s="25" t="s">
        <v>455</v>
      </c>
      <c r="I673" s="1" t="s">
        <v>164</v>
      </c>
      <c r="J673" s="1" t="s">
        <v>368</v>
      </c>
      <c r="K673">
        <v>97</v>
      </c>
      <c r="L673" t="s">
        <v>12</v>
      </c>
      <c r="M673" t="s">
        <v>12</v>
      </c>
      <c r="N673">
        <v>0.5</v>
      </c>
      <c r="O673" t="s">
        <v>10</v>
      </c>
      <c r="P673">
        <v>3</v>
      </c>
      <c r="Q673" t="s">
        <v>10</v>
      </c>
      <c r="R673">
        <v>0</v>
      </c>
    </row>
    <row r="674" spans="1:18" x14ac:dyDescent="0.25">
      <c r="A674" s="1">
        <f>SUMIFS('Franchise Wastage '!H:H,'Franchise Wastage '!B:B,Sheet1!H674,'Franchise Wastage '!C:C,Sheet1!I674,'Franchise Wastage '!D:D,Sheet1!J674,'Franchise Wastage '!E:E,Sheet1!K674)</f>
        <v>3</v>
      </c>
      <c r="B674" s="1">
        <f>SUMIFS('Franchise Wastage '!F:F,'Franchise Wastage '!B:B,Sheet1!H674,'Franchise Wastage '!C:C,Sheet1!I674,'Franchise Wastage '!D:D,Sheet1!J674,'Franchise Wastage '!E:E,Sheet1!K674)</f>
        <v>0.5</v>
      </c>
      <c r="D674" s="23">
        <f t="shared" si="30"/>
        <v>0</v>
      </c>
      <c r="E674" s="23">
        <f t="shared" si="31"/>
        <v>0</v>
      </c>
      <c r="F674" s="23">
        <f t="shared" si="32"/>
        <v>0</v>
      </c>
      <c r="H674" s="25" t="s">
        <v>455</v>
      </c>
      <c r="I674" s="1" t="s">
        <v>164</v>
      </c>
      <c r="J674" s="1" t="s">
        <v>369</v>
      </c>
      <c r="K674">
        <v>97</v>
      </c>
      <c r="L674" t="s">
        <v>12</v>
      </c>
      <c r="M674" t="s">
        <v>12</v>
      </c>
      <c r="N674">
        <v>0.5</v>
      </c>
      <c r="O674" t="s">
        <v>10</v>
      </c>
      <c r="P674">
        <v>3</v>
      </c>
      <c r="Q674" t="s">
        <v>10</v>
      </c>
      <c r="R674">
        <v>0</v>
      </c>
    </row>
    <row r="675" spans="1:18" x14ac:dyDescent="0.25">
      <c r="A675" s="1">
        <f>SUMIFS('Franchise Wastage '!H:H,'Franchise Wastage '!B:B,Sheet1!H675,'Franchise Wastage '!C:C,Sheet1!I675,'Franchise Wastage '!D:D,Sheet1!J675,'Franchise Wastage '!E:E,Sheet1!K675)</f>
        <v>3</v>
      </c>
      <c r="B675" s="1">
        <f>SUMIFS('Franchise Wastage '!F:F,'Franchise Wastage '!B:B,Sheet1!H675,'Franchise Wastage '!C:C,Sheet1!I675,'Franchise Wastage '!D:D,Sheet1!J675,'Franchise Wastage '!E:E,Sheet1!K675)</f>
        <v>0.5</v>
      </c>
      <c r="D675" s="23">
        <f t="shared" si="30"/>
        <v>0</v>
      </c>
      <c r="E675" s="23">
        <f t="shared" si="31"/>
        <v>0</v>
      </c>
      <c r="F675" s="23">
        <f t="shared" si="32"/>
        <v>0</v>
      </c>
      <c r="H675" s="25" t="s">
        <v>455</v>
      </c>
      <c r="I675" s="1" t="s">
        <v>164</v>
      </c>
      <c r="J675" s="1" t="s">
        <v>457</v>
      </c>
      <c r="K675">
        <v>97</v>
      </c>
      <c r="L675" t="s">
        <v>12</v>
      </c>
      <c r="M675" t="s">
        <v>12</v>
      </c>
      <c r="N675">
        <v>0.5</v>
      </c>
      <c r="O675" t="s">
        <v>10</v>
      </c>
      <c r="P675">
        <v>3</v>
      </c>
      <c r="Q675" t="s">
        <v>10</v>
      </c>
      <c r="R675">
        <v>0</v>
      </c>
    </row>
    <row r="676" spans="1:18" x14ac:dyDescent="0.25">
      <c r="A676" s="1">
        <f>SUMIFS('Franchise Wastage '!H:H,'Franchise Wastage '!B:B,Sheet1!H676,'Franchise Wastage '!C:C,Sheet1!I676,'Franchise Wastage '!D:D,Sheet1!J676,'Franchise Wastage '!E:E,Sheet1!K676)</f>
        <v>3</v>
      </c>
      <c r="B676" s="1">
        <f>SUMIFS('Franchise Wastage '!F:F,'Franchise Wastage '!B:B,Sheet1!H676,'Franchise Wastage '!C:C,Sheet1!I676,'Franchise Wastage '!D:D,Sheet1!J676,'Franchise Wastage '!E:E,Sheet1!K676)</f>
        <v>0.5</v>
      </c>
      <c r="D676" s="23">
        <f t="shared" si="30"/>
        <v>0</v>
      </c>
      <c r="E676" s="23">
        <f t="shared" si="31"/>
        <v>0</v>
      </c>
      <c r="F676" s="23">
        <f t="shared" si="32"/>
        <v>0</v>
      </c>
      <c r="H676" s="25" t="s">
        <v>455</v>
      </c>
      <c r="I676" s="1" t="s">
        <v>164</v>
      </c>
      <c r="J676" s="1" t="s">
        <v>370</v>
      </c>
      <c r="K676">
        <v>97</v>
      </c>
      <c r="L676" t="s">
        <v>12</v>
      </c>
      <c r="M676" t="s">
        <v>12</v>
      </c>
      <c r="N676">
        <v>0.5</v>
      </c>
      <c r="O676" t="s">
        <v>10</v>
      </c>
      <c r="P676">
        <v>3</v>
      </c>
      <c r="Q676" t="s">
        <v>10</v>
      </c>
      <c r="R676">
        <v>0</v>
      </c>
    </row>
    <row r="677" spans="1:18" x14ac:dyDescent="0.25">
      <c r="A677" s="1">
        <f>SUMIFS('Franchise Wastage '!H:H,'Franchise Wastage '!B:B,Sheet1!H677,'Franchise Wastage '!C:C,Sheet1!I677,'Franchise Wastage '!D:D,Sheet1!J677,'Franchise Wastage '!E:E,Sheet1!K677)</f>
        <v>3</v>
      </c>
      <c r="B677" s="1">
        <f>SUMIFS('Franchise Wastage '!F:F,'Franchise Wastage '!B:B,Sheet1!H677,'Franchise Wastage '!C:C,Sheet1!I677,'Franchise Wastage '!D:D,Sheet1!J677,'Franchise Wastage '!E:E,Sheet1!K677)</f>
        <v>0.5</v>
      </c>
      <c r="D677" s="23">
        <f t="shared" si="30"/>
        <v>0</v>
      </c>
      <c r="E677" s="23">
        <f t="shared" si="31"/>
        <v>0</v>
      </c>
      <c r="F677" s="23">
        <f t="shared" si="32"/>
        <v>0</v>
      </c>
      <c r="H677" s="25" t="s">
        <v>455</v>
      </c>
      <c r="I677" s="1" t="s">
        <v>164</v>
      </c>
      <c r="J677" s="1" t="s">
        <v>371</v>
      </c>
      <c r="K677">
        <v>97</v>
      </c>
      <c r="L677" t="s">
        <v>12</v>
      </c>
      <c r="M677" t="s">
        <v>12</v>
      </c>
      <c r="N677">
        <v>0.5</v>
      </c>
      <c r="O677" t="s">
        <v>10</v>
      </c>
      <c r="P677">
        <v>3</v>
      </c>
      <c r="Q677" t="s">
        <v>10</v>
      </c>
      <c r="R677">
        <v>0</v>
      </c>
    </row>
    <row r="678" spans="1:18" x14ac:dyDescent="0.25">
      <c r="A678" s="1">
        <f>SUMIFS('Franchise Wastage '!H:H,'Franchise Wastage '!B:B,Sheet1!H678,'Franchise Wastage '!C:C,Sheet1!I678,'Franchise Wastage '!D:D,Sheet1!J678,'Franchise Wastage '!E:E,Sheet1!K678)</f>
        <v>3</v>
      </c>
      <c r="B678" s="1">
        <f>SUMIFS('Franchise Wastage '!F:F,'Franchise Wastage '!B:B,Sheet1!H678,'Franchise Wastage '!C:C,Sheet1!I678,'Franchise Wastage '!D:D,Sheet1!J678,'Franchise Wastage '!E:E,Sheet1!K678)</f>
        <v>0.5</v>
      </c>
      <c r="D678" s="23">
        <f t="shared" si="30"/>
        <v>0</v>
      </c>
      <c r="E678" s="23">
        <f t="shared" si="31"/>
        <v>0</v>
      </c>
      <c r="F678" s="23">
        <f t="shared" si="32"/>
        <v>0</v>
      </c>
      <c r="H678" s="25" t="s">
        <v>455</v>
      </c>
      <c r="I678" s="1" t="s">
        <v>164</v>
      </c>
      <c r="J678" s="1" t="s">
        <v>372</v>
      </c>
      <c r="K678">
        <v>97</v>
      </c>
      <c r="L678" t="s">
        <v>12</v>
      </c>
      <c r="M678" t="s">
        <v>12</v>
      </c>
      <c r="N678">
        <v>0.5</v>
      </c>
      <c r="O678" t="s">
        <v>10</v>
      </c>
      <c r="P678">
        <v>3</v>
      </c>
      <c r="Q678" t="s">
        <v>10</v>
      </c>
      <c r="R678">
        <v>0</v>
      </c>
    </row>
    <row r="679" spans="1:18" x14ac:dyDescent="0.25">
      <c r="A679" s="1">
        <f>SUMIFS('Franchise Wastage '!H:H,'Franchise Wastage '!B:B,Sheet1!H679,'Franchise Wastage '!C:C,Sheet1!I679,'Franchise Wastage '!D:D,Sheet1!J679,'Franchise Wastage '!E:E,Sheet1!K679)</f>
        <v>3</v>
      </c>
      <c r="B679" s="1">
        <f>SUMIFS('Franchise Wastage '!F:F,'Franchise Wastage '!B:B,Sheet1!H679,'Franchise Wastage '!C:C,Sheet1!I679,'Franchise Wastage '!D:D,Sheet1!J679,'Franchise Wastage '!E:E,Sheet1!K679)</f>
        <v>0.5</v>
      </c>
      <c r="D679" s="23">
        <f t="shared" si="30"/>
        <v>0</v>
      </c>
      <c r="E679" s="23">
        <f t="shared" si="31"/>
        <v>0</v>
      </c>
      <c r="F679" s="23">
        <f t="shared" si="32"/>
        <v>0</v>
      </c>
      <c r="H679" s="25" t="s">
        <v>455</v>
      </c>
      <c r="I679" s="1" t="s">
        <v>164</v>
      </c>
      <c r="J679" s="1" t="s">
        <v>373</v>
      </c>
      <c r="K679">
        <v>97</v>
      </c>
      <c r="L679" t="s">
        <v>12</v>
      </c>
      <c r="M679" t="s">
        <v>12</v>
      </c>
      <c r="N679">
        <v>0.5</v>
      </c>
      <c r="O679" t="s">
        <v>10</v>
      </c>
      <c r="P679">
        <v>3</v>
      </c>
      <c r="Q679" t="s">
        <v>10</v>
      </c>
      <c r="R679">
        <v>0</v>
      </c>
    </row>
    <row r="680" spans="1:18" x14ac:dyDescent="0.25">
      <c r="A680" s="1">
        <f>SUMIFS('Franchise Wastage '!H:H,'Franchise Wastage '!B:B,Sheet1!H680,'Franchise Wastage '!C:C,Sheet1!I680,'Franchise Wastage '!D:D,Sheet1!J680,'Franchise Wastage '!E:E,Sheet1!K680)</f>
        <v>3</v>
      </c>
      <c r="B680" s="1">
        <f>SUMIFS('Franchise Wastage '!F:F,'Franchise Wastage '!B:B,Sheet1!H680,'Franchise Wastage '!C:C,Sheet1!I680,'Franchise Wastage '!D:D,Sheet1!J680,'Franchise Wastage '!E:E,Sheet1!K680)</f>
        <v>0.5</v>
      </c>
      <c r="D680" s="23">
        <f t="shared" si="30"/>
        <v>0</v>
      </c>
      <c r="E680" s="23">
        <f t="shared" si="31"/>
        <v>0</v>
      </c>
      <c r="F680" s="23">
        <f t="shared" si="32"/>
        <v>0</v>
      </c>
      <c r="H680" s="25" t="s">
        <v>455</v>
      </c>
      <c r="I680" s="1" t="s">
        <v>164</v>
      </c>
      <c r="J680" s="1" t="s">
        <v>458</v>
      </c>
      <c r="K680">
        <v>97</v>
      </c>
      <c r="L680" t="s">
        <v>12</v>
      </c>
      <c r="M680" t="s">
        <v>12</v>
      </c>
      <c r="N680">
        <v>0.5</v>
      </c>
      <c r="O680" t="s">
        <v>10</v>
      </c>
      <c r="P680">
        <v>3</v>
      </c>
      <c r="Q680" t="s">
        <v>10</v>
      </c>
      <c r="R680">
        <v>0</v>
      </c>
    </row>
    <row r="681" spans="1:18" x14ac:dyDescent="0.25">
      <c r="A681" s="1">
        <f>SUMIFS('Franchise Wastage '!H:H,'Franchise Wastage '!B:B,Sheet1!H681,'Franchise Wastage '!C:C,Sheet1!I681,'Franchise Wastage '!D:D,Sheet1!J681,'Franchise Wastage '!E:E,Sheet1!K681)</f>
        <v>3</v>
      </c>
      <c r="B681" s="1">
        <f>SUMIFS('Franchise Wastage '!F:F,'Franchise Wastage '!B:B,Sheet1!H681,'Franchise Wastage '!C:C,Sheet1!I681,'Franchise Wastage '!D:D,Sheet1!J681,'Franchise Wastage '!E:E,Sheet1!K681)</f>
        <v>0.5</v>
      </c>
      <c r="D681" s="23">
        <f t="shared" si="30"/>
        <v>0</v>
      </c>
      <c r="E681" s="23">
        <f t="shared" si="31"/>
        <v>0</v>
      </c>
      <c r="F681" s="23">
        <f t="shared" si="32"/>
        <v>0</v>
      </c>
      <c r="H681" s="25" t="s">
        <v>455</v>
      </c>
      <c r="I681" s="1" t="s">
        <v>164</v>
      </c>
      <c r="J681" s="1" t="s">
        <v>374</v>
      </c>
      <c r="K681">
        <v>97</v>
      </c>
      <c r="L681" t="s">
        <v>12</v>
      </c>
      <c r="M681" t="s">
        <v>12</v>
      </c>
      <c r="N681">
        <v>0.5</v>
      </c>
      <c r="O681" t="s">
        <v>10</v>
      </c>
      <c r="P681">
        <v>3</v>
      </c>
      <c r="Q681" t="s">
        <v>10</v>
      </c>
      <c r="R681">
        <v>0</v>
      </c>
    </row>
    <row r="682" spans="1:18" x14ac:dyDescent="0.25">
      <c r="A682" s="1">
        <f>SUMIFS('Franchise Wastage '!H:H,'Franchise Wastage '!B:B,Sheet1!H682,'Franchise Wastage '!C:C,Sheet1!I682,'Franchise Wastage '!D:D,Sheet1!J682,'Franchise Wastage '!E:E,Sheet1!K682)</f>
        <v>3</v>
      </c>
      <c r="B682" s="1">
        <f>SUMIFS('Franchise Wastage '!F:F,'Franchise Wastage '!B:B,Sheet1!H682,'Franchise Wastage '!C:C,Sheet1!I682,'Franchise Wastage '!D:D,Sheet1!J682,'Franchise Wastage '!E:E,Sheet1!K682)</f>
        <v>0.5</v>
      </c>
      <c r="D682" s="23">
        <f t="shared" si="30"/>
        <v>0</v>
      </c>
      <c r="E682" s="23">
        <f t="shared" si="31"/>
        <v>0</v>
      </c>
      <c r="F682" s="23">
        <f t="shared" si="32"/>
        <v>0</v>
      </c>
      <c r="H682" s="25" t="s">
        <v>455</v>
      </c>
      <c r="I682" s="1" t="s">
        <v>164</v>
      </c>
      <c r="J682" s="1" t="s">
        <v>375</v>
      </c>
      <c r="K682">
        <v>97</v>
      </c>
      <c r="L682" t="s">
        <v>12</v>
      </c>
      <c r="M682" t="s">
        <v>12</v>
      </c>
      <c r="N682">
        <v>0.5</v>
      </c>
      <c r="O682" t="s">
        <v>10</v>
      </c>
      <c r="P682">
        <v>3</v>
      </c>
      <c r="Q682" t="s">
        <v>10</v>
      </c>
      <c r="R682">
        <v>0</v>
      </c>
    </row>
    <row r="683" spans="1:18" hidden="1" x14ac:dyDescent="0.25">
      <c r="A683" s="1">
        <f>SUMIFS('Franchise Wastage '!H:H,'Franchise Wastage '!B:B,Sheet1!H683,'Franchise Wastage '!C:C,Sheet1!I683,'Franchise Wastage '!D:D,Sheet1!J683,'Franchise Wastage '!E:E,Sheet1!K683)</f>
        <v>3</v>
      </c>
      <c r="B683" s="1">
        <f>SUMIFS('Franchise Wastage '!F:F,'Franchise Wastage '!B:B,Sheet1!H683,'Franchise Wastage '!C:C,Sheet1!I683,'Franchise Wastage '!D:D,Sheet1!J683,'Franchise Wastage '!E:E,Sheet1!K683)</f>
        <v>1</v>
      </c>
      <c r="D683" s="23">
        <f t="shared" si="30"/>
        <v>0</v>
      </c>
      <c r="E683" s="23">
        <f t="shared" si="31"/>
        <v>0</v>
      </c>
      <c r="F683" s="23">
        <f t="shared" si="32"/>
        <v>0</v>
      </c>
      <c r="H683" t="s">
        <v>455</v>
      </c>
      <c r="I683" s="1" t="s">
        <v>164</v>
      </c>
      <c r="J683" s="1" t="s">
        <v>378</v>
      </c>
      <c r="K683">
        <v>97</v>
      </c>
      <c r="L683" t="s">
        <v>9</v>
      </c>
      <c r="M683" t="s">
        <v>12</v>
      </c>
      <c r="N683">
        <v>1</v>
      </c>
      <c r="O683" t="s">
        <v>10</v>
      </c>
      <c r="P683">
        <v>3</v>
      </c>
      <c r="Q683" t="s">
        <v>10</v>
      </c>
      <c r="R683">
        <v>0</v>
      </c>
    </row>
    <row r="684" spans="1:18" x14ac:dyDescent="0.25">
      <c r="A684" s="1">
        <f>SUMIFS('Franchise Wastage '!H:H,'Franchise Wastage '!B:B,Sheet1!H684,'Franchise Wastage '!C:C,Sheet1!I684,'Franchise Wastage '!D:D,Sheet1!J684,'Franchise Wastage '!E:E,Sheet1!K684)</f>
        <v>3</v>
      </c>
      <c r="B684" s="1">
        <f>SUMIFS('Franchise Wastage '!F:F,'Franchise Wastage '!B:B,Sheet1!H684,'Franchise Wastage '!C:C,Sheet1!I684,'Franchise Wastage '!D:D,Sheet1!J684,'Franchise Wastage '!E:E,Sheet1!K684)</f>
        <v>0.5</v>
      </c>
      <c r="D684" s="23">
        <f t="shared" si="30"/>
        <v>0</v>
      </c>
      <c r="E684" s="23">
        <f t="shared" si="31"/>
        <v>0</v>
      </c>
      <c r="F684" s="23">
        <f t="shared" si="32"/>
        <v>0</v>
      </c>
      <c r="H684" s="25" t="s">
        <v>455</v>
      </c>
      <c r="I684" s="1" t="s">
        <v>164</v>
      </c>
      <c r="J684" s="1" t="s">
        <v>380</v>
      </c>
      <c r="K684">
        <v>97</v>
      </c>
      <c r="L684" t="s">
        <v>12</v>
      </c>
      <c r="M684" t="s">
        <v>12</v>
      </c>
      <c r="N684">
        <v>0.5</v>
      </c>
      <c r="O684" t="s">
        <v>10</v>
      </c>
      <c r="P684">
        <v>3</v>
      </c>
      <c r="Q684" t="s">
        <v>10</v>
      </c>
      <c r="R684">
        <v>0</v>
      </c>
    </row>
    <row r="685" spans="1:18" hidden="1" x14ac:dyDescent="0.25">
      <c r="A685" s="1">
        <f>SUMIFS('Franchise Wastage '!H:H,'Franchise Wastage '!B:B,Sheet1!H685,'Franchise Wastage '!C:C,Sheet1!I685,'Franchise Wastage '!D:D,Sheet1!J685,'Franchise Wastage '!E:E,Sheet1!K685)</f>
        <v>3</v>
      </c>
      <c r="B685" s="1">
        <f>SUMIFS('Franchise Wastage '!F:F,'Franchise Wastage '!B:B,Sheet1!H685,'Franchise Wastage '!C:C,Sheet1!I685,'Franchise Wastage '!D:D,Sheet1!J685,'Franchise Wastage '!E:E,Sheet1!K685)</f>
        <v>1.3</v>
      </c>
      <c r="D685" s="23">
        <f t="shared" si="30"/>
        <v>0</v>
      </c>
      <c r="E685" s="23">
        <f t="shared" si="31"/>
        <v>0</v>
      </c>
      <c r="F685" s="23">
        <f t="shared" si="32"/>
        <v>0</v>
      </c>
      <c r="H685" t="s">
        <v>455</v>
      </c>
      <c r="I685" s="1" t="s">
        <v>164</v>
      </c>
      <c r="J685" s="1" t="s">
        <v>382</v>
      </c>
      <c r="K685">
        <v>97</v>
      </c>
      <c r="L685" t="s">
        <v>9</v>
      </c>
      <c r="M685" t="s">
        <v>12</v>
      </c>
      <c r="N685">
        <v>1.3</v>
      </c>
      <c r="O685" t="s">
        <v>10</v>
      </c>
      <c r="P685">
        <v>3</v>
      </c>
      <c r="Q685" t="s">
        <v>10</v>
      </c>
      <c r="R685">
        <v>0</v>
      </c>
    </row>
    <row r="686" spans="1:18" x14ac:dyDescent="0.25">
      <c r="A686" s="1">
        <f>SUMIFS('Franchise Wastage '!H:H,'Franchise Wastage '!B:B,Sheet1!H686,'Franchise Wastage '!C:C,Sheet1!I686,'Franchise Wastage '!D:D,Sheet1!J686,'Franchise Wastage '!E:E,Sheet1!K686)</f>
        <v>3</v>
      </c>
      <c r="B686" s="1">
        <f>SUMIFS('Franchise Wastage '!F:F,'Franchise Wastage '!B:B,Sheet1!H686,'Franchise Wastage '!C:C,Sheet1!I686,'Franchise Wastage '!D:D,Sheet1!J686,'Franchise Wastage '!E:E,Sheet1!K686)</f>
        <v>0.5</v>
      </c>
      <c r="D686" s="23">
        <f t="shared" si="30"/>
        <v>0</v>
      </c>
      <c r="E686" s="23">
        <f t="shared" si="31"/>
        <v>0</v>
      </c>
      <c r="F686" s="23">
        <f t="shared" si="32"/>
        <v>0</v>
      </c>
      <c r="H686" s="25" t="s">
        <v>455</v>
      </c>
      <c r="I686" s="1" t="s">
        <v>164</v>
      </c>
      <c r="J686" s="1" t="s">
        <v>459</v>
      </c>
      <c r="K686">
        <v>97</v>
      </c>
      <c r="L686" t="s">
        <v>12</v>
      </c>
      <c r="M686" t="s">
        <v>12</v>
      </c>
      <c r="N686">
        <v>0.5</v>
      </c>
      <c r="O686" t="s">
        <v>10</v>
      </c>
      <c r="P686">
        <v>3</v>
      </c>
      <c r="Q686" t="s">
        <v>10</v>
      </c>
      <c r="R686">
        <v>0</v>
      </c>
    </row>
    <row r="687" spans="1:18" hidden="1" x14ac:dyDescent="0.25">
      <c r="A687" s="1">
        <f>SUMIFS('Franchise Wastage '!H:H,'Franchise Wastage '!B:B,Sheet1!H687,'Franchise Wastage '!C:C,Sheet1!I687,'Franchise Wastage '!D:D,Sheet1!J687,'Franchise Wastage '!E:E,Sheet1!K687)</f>
        <v>3</v>
      </c>
      <c r="B687" s="1">
        <f>SUMIFS('Franchise Wastage '!F:F,'Franchise Wastage '!B:B,Sheet1!H687,'Franchise Wastage '!C:C,Sheet1!I687,'Franchise Wastage '!D:D,Sheet1!J687,'Franchise Wastage '!E:E,Sheet1!K687)</f>
        <v>1.3</v>
      </c>
      <c r="D687" s="23">
        <f t="shared" si="30"/>
        <v>0</v>
      </c>
      <c r="E687" s="23">
        <f t="shared" si="31"/>
        <v>0</v>
      </c>
      <c r="F687" s="23">
        <f t="shared" si="32"/>
        <v>0</v>
      </c>
      <c r="H687" t="s">
        <v>455</v>
      </c>
      <c r="I687" s="1" t="s">
        <v>164</v>
      </c>
      <c r="J687" s="1" t="s">
        <v>383</v>
      </c>
      <c r="K687">
        <v>97</v>
      </c>
      <c r="L687" t="s">
        <v>9</v>
      </c>
      <c r="M687" t="s">
        <v>12</v>
      </c>
      <c r="N687">
        <v>1.3</v>
      </c>
      <c r="O687" t="s">
        <v>10</v>
      </c>
      <c r="P687">
        <v>3</v>
      </c>
      <c r="Q687" t="s">
        <v>10</v>
      </c>
      <c r="R687">
        <v>0</v>
      </c>
    </row>
    <row r="688" spans="1:18" x14ac:dyDescent="0.25">
      <c r="A688" s="1">
        <f>SUMIFS('Franchise Wastage '!H:H,'Franchise Wastage '!B:B,Sheet1!H688,'Franchise Wastage '!C:C,Sheet1!I688,'Franchise Wastage '!D:D,Sheet1!J688,'Franchise Wastage '!E:E,Sheet1!K688)</f>
        <v>3</v>
      </c>
      <c r="B688" s="1">
        <f>SUMIFS('Franchise Wastage '!F:F,'Franchise Wastage '!B:B,Sheet1!H688,'Franchise Wastage '!C:C,Sheet1!I688,'Franchise Wastage '!D:D,Sheet1!J688,'Franchise Wastage '!E:E,Sheet1!K688)</f>
        <v>0.5</v>
      </c>
      <c r="D688" s="23">
        <f t="shared" si="30"/>
        <v>0</v>
      </c>
      <c r="E688" s="23">
        <f t="shared" si="31"/>
        <v>0</v>
      </c>
      <c r="F688" s="23">
        <f t="shared" si="32"/>
        <v>0</v>
      </c>
      <c r="H688" s="25" t="s">
        <v>455</v>
      </c>
      <c r="I688" s="1" t="s">
        <v>164</v>
      </c>
      <c r="J688" s="1" t="s">
        <v>385</v>
      </c>
      <c r="K688">
        <v>97</v>
      </c>
      <c r="L688" t="s">
        <v>12</v>
      </c>
      <c r="M688" t="s">
        <v>12</v>
      </c>
      <c r="N688">
        <v>0.5</v>
      </c>
      <c r="O688" t="s">
        <v>10</v>
      </c>
      <c r="P688">
        <v>3</v>
      </c>
      <c r="Q688" t="s">
        <v>10</v>
      </c>
      <c r="R688">
        <v>0</v>
      </c>
    </row>
    <row r="689" spans="1:18" x14ac:dyDescent="0.25">
      <c r="A689" s="1">
        <f>SUMIFS('Franchise Wastage '!H:H,'Franchise Wastage '!B:B,Sheet1!H689,'Franchise Wastage '!C:C,Sheet1!I689,'Franchise Wastage '!D:D,Sheet1!J689,'Franchise Wastage '!E:E,Sheet1!K689)</f>
        <v>3</v>
      </c>
      <c r="B689" s="1">
        <f>SUMIFS('Franchise Wastage '!F:F,'Franchise Wastage '!B:B,Sheet1!H689,'Franchise Wastage '!C:C,Sheet1!I689,'Franchise Wastage '!D:D,Sheet1!J689,'Franchise Wastage '!E:E,Sheet1!K689)</f>
        <v>0.4</v>
      </c>
      <c r="D689" s="23">
        <f t="shared" si="30"/>
        <v>0</v>
      </c>
      <c r="E689" s="23">
        <f t="shared" si="31"/>
        <v>0</v>
      </c>
      <c r="F689" s="23">
        <f t="shared" si="32"/>
        <v>0</v>
      </c>
      <c r="H689" t="s">
        <v>455</v>
      </c>
      <c r="I689" s="1" t="s">
        <v>387</v>
      </c>
      <c r="J689" s="1" t="s">
        <v>390</v>
      </c>
      <c r="K689">
        <v>97</v>
      </c>
      <c r="L689" t="s">
        <v>9</v>
      </c>
      <c r="M689" t="s">
        <v>12</v>
      </c>
      <c r="N689">
        <v>0.4</v>
      </c>
      <c r="O689" t="s">
        <v>10</v>
      </c>
      <c r="P689">
        <v>3</v>
      </c>
      <c r="Q689" t="s">
        <v>10</v>
      </c>
      <c r="R689">
        <v>0</v>
      </c>
    </row>
    <row r="690" spans="1:18" x14ac:dyDescent="0.25">
      <c r="A690" s="1">
        <f>SUMIFS('Franchise Wastage '!H:H,'Franchise Wastage '!B:B,Sheet1!H690,'Franchise Wastage '!C:C,Sheet1!I690,'Franchise Wastage '!D:D,Sheet1!J690,'Franchise Wastage '!E:E,Sheet1!K690)</f>
        <v>3</v>
      </c>
      <c r="B690" s="1">
        <f>SUMIFS('Franchise Wastage '!F:F,'Franchise Wastage '!B:B,Sheet1!H690,'Franchise Wastage '!C:C,Sheet1!I690,'Franchise Wastage '!D:D,Sheet1!J690,'Franchise Wastage '!E:E,Sheet1!K690)</f>
        <v>0.4</v>
      </c>
      <c r="D690" s="23">
        <f t="shared" si="30"/>
        <v>0</v>
      </c>
      <c r="E690" s="23">
        <f t="shared" si="31"/>
        <v>0</v>
      </c>
      <c r="F690" s="23">
        <f t="shared" si="32"/>
        <v>0</v>
      </c>
      <c r="H690" t="s">
        <v>455</v>
      </c>
      <c r="I690" s="1" t="s">
        <v>387</v>
      </c>
      <c r="J690" s="1" t="s">
        <v>391</v>
      </c>
      <c r="K690">
        <v>97</v>
      </c>
      <c r="L690" t="s">
        <v>9</v>
      </c>
      <c r="M690" t="s">
        <v>12</v>
      </c>
      <c r="N690">
        <v>0.4</v>
      </c>
      <c r="O690" t="s">
        <v>10</v>
      </c>
      <c r="P690">
        <v>3</v>
      </c>
      <c r="Q690" t="s">
        <v>10</v>
      </c>
      <c r="R690">
        <v>0</v>
      </c>
    </row>
    <row r="691" spans="1:18" x14ac:dyDescent="0.25">
      <c r="A691" s="1">
        <f>SUMIFS('Franchise Wastage '!H:H,'Franchise Wastage '!B:B,Sheet1!H691,'Franchise Wastage '!C:C,Sheet1!I691,'Franchise Wastage '!D:D,Sheet1!J691,'Franchise Wastage '!E:E,Sheet1!K691)</f>
        <v>3</v>
      </c>
      <c r="B691" s="1">
        <f>SUMIFS('Franchise Wastage '!F:F,'Franchise Wastage '!B:B,Sheet1!H691,'Franchise Wastage '!C:C,Sheet1!I691,'Franchise Wastage '!D:D,Sheet1!J691,'Franchise Wastage '!E:E,Sheet1!K691)</f>
        <v>0.4</v>
      </c>
      <c r="D691" s="23">
        <f t="shared" si="30"/>
        <v>0</v>
      </c>
      <c r="E691" s="23">
        <f t="shared" si="31"/>
        <v>0</v>
      </c>
      <c r="F691" s="23">
        <f t="shared" si="32"/>
        <v>0</v>
      </c>
      <c r="H691" t="s">
        <v>455</v>
      </c>
      <c r="I691" s="1" t="s">
        <v>387</v>
      </c>
      <c r="J691" s="1" t="s">
        <v>395</v>
      </c>
      <c r="K691">
        <v>97</v>
      </c>
      <c r="L691" t="s">
        <v>9</v>
      </c>
      <c r="M691" t="s">
        <v>12</v>
      </c>
      <c r="N691">
        <v>0.4</v>
      </c>
      <c r="O691" t="s">
        <v>10</v>
      </c>
      <c r="P691">
        <v>3</v>
      </c>
      <c r="Q691" t="s">
        <v>10</v>
      </c>
      <c r="R691">
        <v>0</v>
      </c>
    </row>
    <row r="692" spans="1:18" x14ac:dyDescent="0.25">
      <c r="A692" s="1">
        <f>SUMIFS('Franchise Wastage '!H:H,'Franchise Wastage '!B:B,Sheet1!H692,'Franchise Wastage '!C:C,Sheet1!I692,'Franchise Wastage '!D:D,Sheet1!J692,'Franchise Wastage '!E:E,Sheet1!K692)</f>
        <v>3</v>
      </c>
      <c r="B692" s="1">
        <f>SUMIFS('Franchise Wastage '!F:F,'Franchise Wastage '!B:B,Sheet1!H692,'Franchise Wastage '!C:C,Sheet1!I692,'Franchise Wastage '!D:D,Sheet1!J692,'Franchise Wastage '!E:E,Sheet1!K692)</f>
        <v>0.4</v>
      </c>
      <c r="D692" s="23">
        <f t="shared" si="30"/>
        <v>0</v>
      </c>
      <c r="E692" s="23">
        <f t="shared" si="31"/>
        <v>0</v>
      </c>
      <c r="F692" s="23">
        <f t="shared" si="32"/>
        <v>0</v>
      </c>
      <c r="H692" t="s">
        <v>455</v>
      </c>
      <c r="I692" s="1" t="s">
        <v>387</v>
      </c>
      <c r="J692" s="1" t="s">
        <v>396</v>
      </c>
      <c r="K692">
        <v>97</v>
      </c>
      <c r="L692" t="s">
        <v>9</v>
      </c>
      <c r="M692" t="s">
        <v>12</v>
      </c>
      <c r="N692">
        <v>0.4</v>
      </c>
      <c r="O692" t="s">
        <v>10</v>
      </c>
      <c r="P692">
        <v>3</v>
      </c>
      <c r="Q692" t="s">
        <v>10</v>
      </c>
      <c r="R692">
        <v>0</v>
      </c>
    </row>
    <row r="693" spans="1:18" x14ac:dyDescent="0.25">
      <c r="A693" s="1">
        <f>SUMIFS('Franchise Wastage '!H:H,'Franchise Wastage '!B:B,Sheet1!H693,'Franchise Wastage '!C:C,Sheet1!I693,'Franchise Wastage '!D:D,Sheet1!J693,'Franchise Wastage '!E:E,Sheet1!K693)</f>
        <v>3</v>
      </c>
      <c r="B693" s="1">
        <f>SUMIFS('Franchise Wastage '!F:F,'Franchise Wastage '!B:B,Sheet1!H693,'Franchise Wastage '!C:C,Sheet1!I693,'Franchise Wastage '!D:D,Sheet1!J693,'Franchise Wastage '!E:E,Sheet1!K693)</f>
        <v>0.4</v>
      </c>
      <c r="D693" s="23">
        <f t="shared" si="30"/>
        <v>0</v>
      </c>
      <c r="E693" s="23">
        <f t="shared" si="31"/>
        <v>0</v>
      </c>
      <c r="F693" s="23">
        <f t="shared" si="32"/>
        <v>0</v>
      </c>
      <c r="H693" t="s">
        <v>455</v>
      </c>
      <c r="I693" s="1" t="s">
        <v>387</v>
      </c>
      <c r="J693" s="1" t="s">
        <v>397</v>
      </c>
      <c r="K693">
        <v>97</v>
      </c>
      <c r="L693" t="s">
        <v>9</v>
      </c>
      <c r="M693" t="s">
        <v>12</v>
      </c>
      <c r="N693">
        <v>0.4</v>
      </c>
      <c r="O693" t="s">
        <v>10</v>
      </c>
      <c r="P693">
        <v>3</v>
      </c>
      <c r="Q693" t="s">
        <v>10</v>
      </c>
      <c r="R693">
        <v>0</v>
      </c>
    </row>
    <row r="694" spans="1:18" x14ac:dyDescent="0.25">
      <c r="A694" s="1">
        <f>SUMIFS('Franchise Wastage '!H:H,'Franchise Wastage '!B:B,Sheet1!H694,'Franchise Wastage '!C:C,Sheet1!I694,'Franchise Wastage '!D:D,Sheet1!J694,'Franchise Wastage '!E:E,Sheet1!K694)</f>
        <v>3</v>
      </c>
      <c r="B694" s="1">
        <f>SUMIFS('Franchise Wastage '!F:F,'Franchise Wastage '!B:B,Sheet1!H694,'Franchise Wastage '!C:C,Sheet1!I694,'Franchise Wastage '!D:D,Sheet1!J694,'Franchise Wastage '!E:E,Sheet1!K694)</f>
        <v>0.4</v>
      </c>
      <c r="D694" s="23">
        <f t="shared" si="30"/>
        <v>0</v>
      </c>
      <c r="E694" s="23">
        <f t="shared" si="31"/>
        <v>0</v>
      </c>
      <c r="F694" s="23">
        <f t="shared" si="32"/>
        <v>0</v>
      </c>
      <c r="H694" t="s">
        <v>455</v>
      </c>
      <c r="I694" s="1" t="s">
        <v>387</v>
      </c>
      <c r="J694" s="1" t="s">
        <v>399</v>
      </c>
      <c r="K694">
        <v>97</v>
      </c>
      <c r="L694" t="s">
        <v>9</v>
      </c>
      <c r="M694" t="s">
        <v>12</v>
      </c>
      <c r="N694">
        <v>0.4</v>
      </c>
      <c r="O694" t="s">
        <v>10</v>
      </c>
      <c r="P694">
        <v>3</v>
      </c>
      <c r="Q694" t="s">
        <v>10</v>
      </c>
      <c r="R694">
        <v>0</v>
      </c>
    </row>
    <row r="695" spans="1:18" x14ac:dyDescent="0.25">
      <c r="A695" s="1">
        <f>SUMIFS('Franchise Wastage '!H:H,'Franchise Wastage '!B:B,Sheet1!H695,'Franchise Wastage '!C:C,Sheet1!I695,'Franchise Wastage '!D:D,Sheet1!J695,'Franchise Wastage '!E:E,Sheet1!K695)</f>
        <v>3</v>
      </c>
      <c r="B695" s="1">
        <f>SUMIFS('Franchise Wastage '!F:F,'Franchise Wastage '!B:B,Sheet1!H695,'Franchise Wastage '!C:C,Sheet1!I695,'Franchise Wastage '!D:D,Sheet1!J695,'Franchise Wastage '!E:E,Sheet1!K695)</f>
        <v>0.5</v>
      </c>
      <c r="D695" s="23">
        <f t="shared" si="30"/>
        <v>0</v>
      </c>
      <c r="E695" s="23">
        <f t="shared" si="31"/>
        <v>0</v>
      </c>
      <c r="F695" s="23">
        <f t="shared" si="32"/>
        <v>0</v>
      </c>
      <c r="H695" s="25" t="s">
        <v>455</v>
      </c>
      <c r="I695" s="1" t="s">
        <v>401</v>
      </c>
      <c r="J695" s="1" t="s">
        <v>402</v>
      </c>
      <c r="K695">
        <v>97</v>
      </c>
      <c r="L695" t="s">
        <v>12</v>
      </c>
      <c r="M695" t="s">
        <v>12</v>
      </c>
      <c r="N695">
        <v>0.5</v>
      </c>
      <c r="O695" t="s">
        <v>10</v>
      </c>
      <c r="P695">
        <v>3</v>
      </c>
      <c r="Q695" t="s">
        <v>10</v>
      </c>
      <c r="R695">
        <v>0</v>
      </c>
    </row>
    <row r="696" spans="1:18" x14ac:dyDescent="0.25">
      <c r="A696" s="1">
        <f>SUMIFS('Franchise Wastage '!H:H,'Franchise Wastage '!B:B,Sheet1!H696,'Franchise Wastage '!C:C,Sheet1!I696,'Franchise Wastage '!D:D,Sheet1!J696,'Franchise Wastage '!E:E,Sheet1!K696)</f>
        <v>3</v>
      </c>
      <c r="B696" s="1">
        <f>SUMIFS('Franchise Wastage '!F:F,'Franchise Wastage '!B:B,Sheet1!H696,'Franchise Wastage '!C:C,Sheet1!I696,'Franchise Wastage '!D:D,Sheet1!J696,'Franchise Wastage '!E:E,Sheet1!K696)</f>
        <v>0.5</v>
      </c>
      <c r="D696" s="23">
        <f t="shared" si="30"/>
        <v>0</v>
      </c>
      <c r="E696" s="23">
        <f t="shared" si="31"/>
        <v>0</v>
      </c>
      <c r="F696" s="23">
        <f t="shared" si="32"/>
        <v>0</v>
      </c>
      <c r="H696" s="25" t="s">
        <v>455</v>
      </c>
      <c r="I696" s="1" t="s">
        <v>401</v>
      </c>
      <c r="J696" s="1" t="s">
        <v>403</v>
      </c>
      <c r="K696">
        <v>97</v>
      </c>
      <c r="L696" t="s">
        <v>12</v>
      </c>
      <c r="M696" t="s">
        <v>12</v>
      </c>
      <c r="N696">
        <v>0.5</v>
      </c>
      <c r="O696" t="s">
        <v>10</v>
      </c>
      <c r="P696">
        <v>3</v>
      </c>
      <c r="Q696" t="s">
        <v>10</v>
      </c>
      <c r="R696">
        <v>0</v>
      </c>
    </row>
    <row r="697" spans="1:18" x14ac:dyDescent="0.25">
      <c r="A697" s="1">
        <f>SUMIFS('Franchise Wastage '!H:H,'Franchise Wastage '!B:B,Sheet1!H697,'Franchise Wastage '!C:C,Sheet1!I697,'Franchise Wastage '!D:D,Sheet1!J697,'Franchise Wastage '!E:E,Sheet1!K697)</f>
        <v>3</v>
      </c>
      <c r="B697" s="1">
        <f>SUMIFS('Franchise Wastage '!F:F,'Franchise Wastage '!B:B,Sheet1!H697,'Franchise Wastage '!C:C,Sheet1!I697,'Franchise Wastage '!D:D,Sheet1!J697,'Franchise Wastage '!E:E,Sheet1!K697)</f>
        <v>1.3</v>
      </c>
      <c r="D697" s="23">
        <f t="shared" si="30"/>
        <v>0</v>
      </c>
      <c r="E697" s="23">
        <f t="shared" si="31"/>
        <v>0</v>
      </c>
      <c r="F697" s="23">
        <f t="shared" si="32"/>
        <v>0</v>
      </c>
      <c r="H697" s="25" t="s">
        <v>455</v>
      </c>
      <c r="I697" s="1" t="s">
        <v>401</v>
      </c>
      <c r="J697" s="1" t="s">
        <v>404</v>
      </c>
      <c r="K697">
        <v>97</v>
      </c>
      <c r="L697" t="s">
        <v>12</v>
      </c>
      <c r="M697" t="s">
        <v>12</v>
      </c>
      <c r="N697">
        <v>1.3</v>
      </c>
      <c r="O697" t="s">
        <v>10</v>
      </c>
      <c r="P697">
        <v>3</v>
      </c>
      <c r="Q697" t="s">
        <v>10</v>
      </c>
      <c r="R697">
        <v>0</v>
      </c>
    </row>
    <row r="698" spans="1:18" x14ac:dyDescent="0.25">
      <c r="A698" s="1">
        <f>SUMIFS('Franchise Wastage '!H:H,'Franchise Wastage '!B:B,Sheet1!H698,'Franchise Wastage '!C:C,Sheet1!I698,'Franchise Wastage '!D:D,Sheet1!J698,'Franchise Wastage '!E:E,Sheet1!K698)</f>
        <v>3</v>
      </c>
      <c r="B698" s="1">
        <f>SUMIFS('Franchise Wastage '!F:F,'Franchise Wastage '!B:B,Sheet1!H698,'Franchise Wastage '!C:C,Sheet1!I698,'Franchise Wastage '!D:D,Sheet1!J698,'Franchise Wastage '!E:E,Sheet1!K698)</f>
        <v>0.5</v>
      </c>
      <c r="D698" s="23">
        <f t="shared" si="30"/>
        <v>0</v>
      </c>
      <c r="E698" s="23">
        <f t="shared" si="31"/>
        <v>0</v>
      </c>
      <c r="F698" s="23">
        <f t="shared" si="32"/>
        <v>0</v>
      </c>
      <c r="H698" s="25" t="s">
        <v>455</v>
      </c>
      <c r="I698" s="1" t="s">
        <v>401</v>
      </c>
      <c r="J698" s="1" t="s">
        <v>405</v>
      </c>
      <c r="K698">
        <v>97</v>
      </c>
      <c r="L698" t="s">
        <v>12</v>
      </c>
      <c r="M698" t="s">
        <v>12</v>
      </c>
      <c r="N698">
        <v>0.5</v>
      </c>
      <c r="O698" t="s">
        <v>10</v>
      </c>
      <c r="P698">
        <v>3</v>
      </c>
      <c r="Q698" t="s">
        <v>10</v>
      </c>
      <c r="R698">
        <v>0</v>
      </c>
    </row>
    <row r="699" spans="1:18" x14ac:dyDescent="0.25">
      <c r="A699" s="1">
        <f>SUMIFS('Franchise Wastage '!H:H,'Franchise Wastage '!B:B,Sheet1!H699,'Franchise Wastage '!C:C,Sheet1!I699,'Franchise Wastage '!D:D,Sheet1!J699,'Franchise Wastage '!E:E,Sheet1!K699)</f>
        <v>3</v>
      </c>
      <c r="B699" s="1">
        <f>SUMIFS('Franchise Wastage '!F:F,'Franchise Wastage '!B:B,Sheet1!H699,'Franchise Wastage '!C:C,Sheet1!I699,'Franchise Wastage '!D:D,Sheet1!J699,'Franchise Wastage '!E:E,Sheet1!K699)</f>
        <v>0.5</v>
      </c>
      <c r="D699" s="23">
        <f t="shared" si="30"/>
        <v>0</v>
      </c>
      <c r="E699" s="23">
        <f t="shared" si="31"/>
        <v>0</v>
      </c>
      <c r="F699" s="23">
        <f t="shared" si="32"/>
        <v>0</v>
      </c>
      <c r="H699" s="25" t="s">
        <v>455</v>
      </c>
      <c r="I699" s="1" t="s">
        <v>401</v>
      </c>
      <c r="J699" s="1" t="s">
        <v>407</v>
      </c>
      <c r="K699">
        <v>97</v>
      </c>
      <c r="L699" t="s">
        <v>12</v>
      </c>
      <c r="M699" t="s">
        <v>12</v>
      </c>
      <c r="N699">
        <v>0.5</v>
      </c>
      <c r="O699" t="s">
        <v>10</v>
      </c>
      <c r="P699">
        <v>3</v>
      </c>
      <c r="Q699" t="s">
        <v>10</v>
      </c>
      <c r="R699">
        <v>0</v>
      </c>
    </row>
    <row r="700" spans="1:18" x14ac:dyDescent="0.25">
      <c r="A700" s="1">
        <f>SUMIFS('Franchise Wastage '!H:H,'Franchise Wastage '!B:B,Sheet1!H700,'Franchise Wastage '!C:C,Sheet1!I700,'Franchise Wastage '!D:D,Sheet1!J700,'Franchise Wastage '!E:E,Sheet1!K700)</f>
        <v>3</v>
      </c>
      <c r="B700" s="1">
        <f>SUMIFS('Franchise Wastage '!F:F,'Franchise Wastage '!B:B,Sheet1!H700,'Franchise Wastage '!C:C,Sheet1!I700,'Franchise Wastage '!D:D,Sheet1!J700,'Franchise Wastage '!E:E,Sheet1!K700)</f>
        <v>0.5</v>
      </c>
      <c r="D700" s="23">
        <f t="shared" si="30"/>
        <v>0</v>
      </c>
      <c r="E700" s="23">
        <f t="shared" si="31"/>
        <v>0</v>
      </c>
      <c r="F700" s="23">
        <f t="shared" si="32"/>
        <v>0</v>
      </c>
      <c r="H700" s="25" t="s">
        <v>455</v>
      </c>
      <c r="I700" s="1" t="s">
        <v>401</v>
      </c>
      <c r="J700" s="1" t="s">
        <v>408</v>
      </c>
      <c r="K700">
        <v>97</v>
      </c>
      <c r="L700" t="s">
        <v>12</v>
      </c>
      <c r="M700" t="s">
        <v>12</v>
      </c>
      <c r="N700">
        <v>0.5</v>
      </c>
      <c r="O700" t="s">
        <v>10</v>
      </c>
      <c r="P700">
        <v>3</v>
      </c>
      <c r="Q700" t="s">
        <v>10</v>
      </c>
      <c r="R700">
        <v>0</v>
      </c>
    </row>
    <row r="701" spans="1:18" x14ac:dyDescent="0.25">
      <c r="A701" s="1">
        <f>SUMIFS('Franchise Wastage '!H:H,'Franchise Wastage '!B:B,Sheet1!H701,'Franchise Wastage '!C:C,Sheet1!I701,'Franchise Wastage '!D:D,Sheet1!J701,'Franchise Wastage '!E:E,Sheet1!K701)</f>
        <v>16</v>
      </c>
      <c r="B701" s="1">
        <f>SUMIFS('Franchise Wastage '!F:F,'Franchise Wastage '!B:B,Sheet1!H701,'Franchise Wastage '!C:C,Sheet1!I701,'Franchise Wastage '!D:D,Sheet1!J701,'Franchise Wastage '!E:E,Sheet1!K701)</f>
        <v>0</v>
      </c>
      <c r="D701" s="23">
        <f t="shared" si="30"/>
        <v>0</v>
      </c>
      <c r="E701" s="23">
        <f t="shared" si="31"/>
        <v>0</v>
      </c>
      <c r="F701" s="23">
        <f t="shared" si="32"/>
        <v>0</v>
      </c>
      <c r="H701" s="25" t="s">
        <v>2171</v>
      </c>
      <c r="I701" s="1" t="s">
        <v>56</v>
      </c>
      <c r="J701" s="1" t="s">
        <v>61</v>
      </c>
      <c r="K701">
        <v>80</v>
      </c>
      <c r="L701" t="s">
        <v>12</v>
      </c>
      <c r="M701" t="s">
        <v>12</v>
      </c>
      <c r="N701">
        <v>0</v>
      </c>
      <c r="O701" t="s">
        <v>10</v>
      </c>
      <c r="P701">
        <v>16</v>
      </c>
      <c r="Q701" t="s">
        <v>10</v>
      </c>
      <c r="R701">
        <v>0</v>
      </c>
    </row>
    <row r="702" spans="1:18" x14ac:dyDescent="0.25">
      <c r="A702" s="1">
        <f>SUMIFS('Franchise Wastage '!H:H,'Franchise Wastage '!B:B,Sheet1!H702,'Franchise Wastage '!C:C,Sheet1!I702,'Franchise Wastage '!D:D,Sheet1!J702,'Franchise Wastage '!E:E,Sheet1!K702)</f>
        <v>8.5</v>
      </c>
      <c r="B702" s="1">
        <f>SUMIFS('Franchise Wastage '!F:F,'Franchise Wastage '!B:B,Sheet1!H702,'Franchise Wastage '!C:C,Sheet1!I702,'Franchise Wastage '!D:D,Sheet1!J702,'Franchise Wastage '!E:E,Sheet1!K702)</f>
        <v>6</v>
      </c>
      <c r="D702" s="23">
        <f t="shared" si="30"/>
        <v>0</v>
      </c>
      <c r="E702" s="23">
        <f t="shared" si="31"/>
        <v>0</v>
      </c>
      <c r="F702" s="23">
        <f t="shared" si="32"/>
        <v>0</v>
      </c>
      <c r="H702" s="25" t="s">
        <v>2171</v>
      </c>
      <c r="I702" s="1" t="s">
        <v>56</v>
      </c>
      <c r="J702" s="1" t="s">
        <v>62</v>
      </c>
      <c r="K702">
        <v>92.5</v>
      </c>
      <c r="L702" t="s">
        <v>12</v>
      </c>
      <c r="M702" t="s">
        <v>12</v>
      </c>
      <c r="N702">
        <v>6</v>
      </c>
      <c r="O702" t="s">
        <v>10</v>
      </c>
      <c r="P702">
        <v>8.5</v>
      </c>
      <c r="Q702" t="s">
        <v>10</v>
      </c>
      <c r="R702">
        <v>0</v>
      </c>
    </row>
    <row r="703" spans="1:18" x14ac:dyDescent="0.25">
      <c r="A703" s="1">
        <f>SUMIFS('Franchise Wastage '!H:H,'Franchise Wastage '!B:B,Sheet1!H703,'Franchise Wastage '!C:C,Sheet1!I703,'Franchise Wastage '!D:D,Sheet1!J703,'Franchise Wastage '!E:E,Sheet1!K703)</f>
        <v>8.5</v>
      </c>
      <c r="B703" s="1">
        <f>SUMIFS('Franchise Wastage '!F:F,'Franchise Wastage '!B:B,Sheet1!H703,'Franchise Wastage '!C:C,Sheet1!I703,'Franchise Wastage '!D:D,Sheet1!J703,'Franchise Wastage '!E:E,Sheet1!K703)</f>
        <v>6</v>
      </c>
      <c r="D703" s="23">
        <f t="shared" si="30"/>
        <v>0</v>
      </c>
      <c r="E703" s="23">
        <f t="shared" si="31"/>
        <v>0</v>
      </c>
      <c r="F703" s="23">
        <f t="shared" si="32"/>
        <v>0</v>
      </c>
      <c r="H703" s="25" t="s">
        <v>2171</v>
      </c>
      <c r="I703" s="1" t="s">
        <v>56</v>
      </c>
      <c r="J703" s="1" t="s">
        <v>67</v>
      </c>
      <c r="K703">
        <v>92.5</v>
      </c>
      <c r="L703" t="s">
        <v>12</v>
      </c>
      <c r="M703" t="s">
        <v>12</v>
      </c>
      <c r="N703">
        <v>6</v>
      </c>
      <c r="O703" t="s">
        <v>10</v>
      </c>
      <c r="P703">
        <v>8.5</v>
      </c>
      <c r="Q703" t="s">
        <v>10</v>
      </c>
      <c r="R703">
        <v>0</v>
      </c>
    </row>
    <row r="704" spans="1:18" x14ac:dyDescent="0.25">
      <c r="A704" s="1">
        <f>SUMIFS('Franchise Wastage '!H:H,'Franchise Wastage '!B:B,Sheet1!H704,'Franchise Wastage '!C:C,Sheet1!I704,'Franchise Wastage '!D:D,Sheet1!J704,'Franchise Wastage '!E:E,Sheet1!K704)</f>
        <v>8.5</v>
      </c>
      <c r="B704" s="1">
        <f>SUMIFS('Franchise Wastage '!F:F,'Franchise Wastage '!B:B,Sheet1!H704,'Franchise Wastage '!C:C,Sheet1!I704,'Franchise Wastage '!D:D,Sheet1!J704,'Franchise Wastage '!E:E,Sheet1!K704)</f>
        <v>6</v>
      </c>
      <c r="D704" s="23">
        <f t="shared" si="30"/>
        <v>0</v>
      </c>
      <c r="E704" s="23">
        <f t="shared" si="31"/>
        <v>0</v>
      </c>
      <c r="F704" s="23">
        <f t="shared" si="32"/>
        <v>0</v>
      </c>
      <c r="H704" s="25" t="s">
        <v>2171</v>
      </c>
      <c r="I704" s="1" t="s">
        <v>221</v>
      </c>
      <c r="J704" s="1" t="s">
        <v>565</v>
      </c>
      <c r="K704">
        <v>92.5</v>
      </c>
      <c r="L704" t="s">
        <v>9</v>
      </c>
      <c r="M704" t="s">
        <v>12</v>
      </c>
      <c r="N704">
        <v>6</v>
      </c>
      <c r="O704" t="s">
        <v>10</v>
      </c>
      <c r="P704">
        <v>8.5</v>
      </c>
      <c r="Q704" t="s">
        <v>10</v>
      </c>
      <c r="R704">
        <v>0</v>
      </c>
    </row>
    <row r="705" spans="1:18" hidden="1" x14ac:dyDescent="0.25">
      <c r="A705" s="1">
        <f>SUMIFS('Franchise Wastage '!H:H,'Franchise Wastage '!B:B,Sheet1!H705,'Franchise Wastage '!C:C,Sheet1!I705,'Franchise Wastage '!D:D,Sheet1!J705,'Franchise Wastage '!E:E,Sheet1!K705)</f>
        <v>15</v>
      </c>
      <c r="B705" s="1">
        <f>SUMIFS('Franchise Wastage '!F:F,'Franchise Wastage '!B:B,Sheet1!H705,'Franchise Wastage '!C:C,Sheet1!I705,'Franchise Wastage '!D:D,Sheet1!J705,'Franchise Wastage '!E:E,Sheet1!K705)</f>
        <v>0.9</v>
      </c>
      <c r="D705" s="23">
        <f t="shared" si="30"/>
        <v>0</v>
      </c>
      <c r="E705" s="23">
        <f t="shared" si="31"/>
        <v>0</v>
      </c>
      <c r="F705" s="23">
        <f t="shared" si="32"/>
        <v>0</v>
      </c>
      <c r="H705" t="s">
        <v>2161</v>
      </c>
      <c r="I705" s="1" t="s">
        <v>424</v>
      </c>
      <c r="J705" s="1" t="s">
        <v>460</v>
      </c>
      <c r="K705">
        <v>70</v>
      </c>
      <c r="L705" t="s">
        <v>9</v>
      </c>
      <c r="M705" t="s">
        <v>12</v>
      </c>
      <c r="N705">
        <v>0.9</v>
      </c>
      <c r="O705" t="s">
        <v>10</v>
      </c>
      <c r="P705">
        <v>15</v>
      </c>
      <c r="Q705" t="s">
        <v>10</v>
      </c>
      <c r="R705">
        <v>0</v>
      </c>
    </row>
    <row r="706" spans="1:18" hidden="1" x14ac:dyDescent="0.25">
      <c r="A706" s="1">
        <f>SUMIFS('Franchise Wastage '!H:H,'Franchise Wastage '!B:B,Sheet1!H706,'Franchise Wastage '!C:C,Sheet1!I706,'Franchise Wastage '!D:D,Sheet1!J706,'Franchise Wastage '!E:E,Sheet1!K706)</f>
        <v>15</v>
      </c>
      <c r="B706" s="1">
        <f>SUMIFS('Franchise Wastage '!F:F,'Franchise Wastage '!B:B,Sheet1!H706,'Franchise Wastage '!C:C,Sheet1!I706,'Franchise Wastage '!D:D,Sheet1!J706,'Franchise Wastage '!E:E,Sheet1!K706)</f>
        <v>0.9</v>
      </c>
      <c r="D706" s="23">
        <f t="shared" si="30"/>
        <v>0</v>
      </c>
      <c r="E706" s="23">
        <f t="shared" si="31"/>
        <v>0</v>
      </c>
      <c r="F706" s="23">
        <f t="shared" si="32"/>
        <v>0</v>
      </c>
      <c r="H706" t="s">
        <v>2161</v>
      </c>
      <c r="I706" s="1" t="s">
        <v>424</v>
      </c>
      <c r="J706" s="1" t="s">
        <v>461</v>
      </c>
      <c r="K706">
        <v>70</v>
      </c>
      <c r="L706" t="s">
        <v>9</v>
      </c>
      <c r="M706" t="s">
        <v>12</v>
      </c>
      <c r="N706">
        <v>0.9</v>
      </c>
      <c r="O706" t="s">
        <v>10</v>
      </c>
      <c r="P706">
        <v>15</v>
      </c>
      <c r="Q706" t="s">
        <v>10</v>
      </c>
      <c r="R706">
        <v>0</v>
      </c>
    </row>
    <row r="707" spans="1:18" hidden="1" x14ac:dyDescent="0.25">
      <c r="A707" s="1">
        <f>SUMIFS('Franchise Wastage '!H:H,'Franchise Wastage '!B:B,Sheet1!H707,'Franchise Wastage '!C:C,Sheet1!I707,'Franchise Wastage '!D:D,Sheet1!J707,'Franchise Wastage '!E:E,Sheet1!K707)</f>
        <v>15</v>
      </c>
      <c r="B707" s="1">
        <f>SUMIFS('Franchise Wastage '!F:F,'Franchise Wastage '!B:B,Sheet1!H707,'Franchise Wastage '!C:C,Sheet1!I707,'Franchise Wastage '!D:D,Sheet1!J707,'Franchise Wastage '!E:E,Sheet1!K707)</f>
        <v>0.9</v>
      </c>
      <c r="D707" s="23">
        <f t="shared" si="30"/>
        <v>0</v>
      </c>
      <c r="E707" s="23">
        <f t="shared" si="31"/>
        <v>0</v>
      </c>
      <c r="F707" s="23">
        <f t="shared" si="32"/>
        <v>0</v>
      </c>
      <c r="H707" t="s">
        <v>2161</v>
      </c>
      <c r="I707" s="1" t="s">
        <v>424</v>
      </c>
      <c r="J707" s="1" t="s">
        <v>462</v>
      </c>
      <c r="K707">
        <v>70</v>
      </c>
      <c r="L707" t="s">
        <v>9</v>
      </c>
      <c r="M707" t="s">
        <v>12</v>
      </c>
      <c r="N707">
        <v>0.9</v>
      </c>
      <c r="O707" t="s">
        <v>10</v>
      </c>
      <c r="P707">
        <v>15</v>
      </c>
      <c r="Q707" t="s">
        <v>10</v>
      </c>
      <c r="R707">
        <v>0</v>
      </c>
    </row>
    <row r="708" spans="1:18" hidden="1" x14ac:dyDescent="0.25">
      <c r="A708" s="1">
        <f>SUMIFS('Franchise Wastage '!H:H,'Franchise Wastage '!B:B,Sheet1!H708,'Franchise Wastage '!C:C,Sheet1!I708,'Franchise Wastage '!D:D,Sheet1!J708,'Franchise Wastage '!E:E,Sheet1!K708)</f>
        <v>10</v>
      </c>
      <c r="B708" s="1">
        <f>SUMIFS('Franchise Wastage '!F:F,'Franchise Wastage '!B:B,Sheet1!H708,'Franchise Wastage '!C:C,Sheet1!I708,'Franchise Wastage '!D:D,Sheet1!J708,'Franchise Wastage '!E:E,Sheet1!K708)</f>
        <v>0.8</v>
      </c>
      <c r="D708" s="23">
        <f t="shared" si="30"/>
        <v>0</v>
      </c>
      <c r="E708" s="23">
        <f t="shared" si="31"/>
        <v>0</v>
      </c>
      <c r="F708" s="23">
        <f t="shared" si="32"/>
        <v>0</v>
      </c>
      <c r="H708" t="s">
        <v>2161</v>
      </c>
      <c r="I708" s="1" t="s">
        <v>424</v>
      </c>
      <c r="J708" s="1" t="s">
        <v>429</v>
      </c>
      <c r="K708">
        <v>70</v>
      </c>
      <c r="L708" t="s">
        <v>9</v>
      </c>
      <c r="M708" t="s">
        <v>12</v>
      </c>
      <c r="N708">
        <v>0.8</v>
      </c>
      <c r="O708" t="s">
        <v>10</v>
      </c>
      <c r="P708">
        <v>10</v>
      </c>
      <c r="Q708" t="s">
        <v>10</v>
      </c>
      <c r="R708">
        <v>0</v>
      </c>
    </row>
    <row r="709" spans="1:18" hidden="1" x14ac:dyDescent="0.25">
      <c r="A709" s="1">
        <f>SUMIFS('Franchise Wastage '!H:H,'Franchise Wastage '!B:B,Sheet1!H709,'Franchise Wastage '!C:C,Sheet1!I709,'Franchise Wastage '!D:D,Sheet1!J709,'Franchise Wastage '!E:E,Sheet1!K709)</f>
        <v>21</v>
      </c>
      <c r="B709" s="1">
        <f>SUMIFS('Franchise Wastage '!F:F,'Franchise Wastage '!B:B,Sheet1!H709,'Franchise Wastage '!C:C,Sheet1!I709,'Franchise Wastage '!D:D,Sheet1!J709,'Franchise Wastage '!E:E,Sheet1!K709)</f>
        <v>0</v>
      </c>
      <c r="D709" s="23">
        <f t="shared" si="30"/>
        <v>0</v>
      </c>
      <c r="E709" s="23">
        <f t="shared" si="31"/>
        <v>0</v>
      </c>
      <c r="F709" s="23">
        <f t="shared" si="32"/>
        <v>0</v>
      </c>
      <c r="H709" t="s">
        <v>465</v>
      </c>
      <c r="I709" s="1" t="s">
        <v>56</v>
      </c>
      <c r="J709" s="1" t="s">
        <v>61</v>
      </c>
      <c r="K709">
        <v>65</v>
      </c>
      <c r="L709" t="s">
        <v>9</v>
      </c>
      <c r="M709" t="s">
        <v>12</v>
      </c>
      <c r="N709">
        <v>0</v>
      </c>
      <c r="O709" t="s">
        <v>10</v>
      </c>
      <c r="P709">
        <v>21</v>
      </c>
      <c r="Q709" t="s">
        <v>10</v>
      </c>
      <c r="R709">
        <v>0</v>
      </c>
    </row>
    <row r="710" spans="1:18" hidden="1" x14ac:dyDescent="0.25">
      <c r="A710" s="1">
        <f>SUMIFS('Franchise Wastage '!H:H,'Franchise Wastage '!B:B,Sheet1!H710,'Franchise Wastage '!C:C,Sheet1!I710,'Franchise Wastage '!D:D,Sheet1!J710,'Franchise Wastage '!E:E,Sheet1!K710)</f>
        <v>13</v>
      </c>
      <c r="B710" s="1">
        <f>SUMIFS('Franchise Wastage '!F:F,'Franchise Wastage '!B:B,Sheet1!H710,'Franchise Wastage '!C:C,Sheet1!I710,'Franchise Wastage '!D:D,Sheet1!J710,'Franchise Wastage '!E:E,Sheet1!K710)</f>
        <v>3</v>
      </c>
      <c r="D710" s="23">
        <f t="shared" si="30"/>
        <v>0</v>
      </c>
      <c r="E710" s="23">
        <f t="shared" si="31"/>
        <v>0</v>
      </c>
      <c r="F710" s="23">
        <f t="shared" si="32"/>
        <v>0</v>
      </c>
      <c r="H710" t="s">
        <v>2162</v>
      </c>
      <c r="I710" s="1" t="s">
        <v>466</v>
      </c>
      <c r="J710" s="1" t="s">
        <v>55</v>
      </c>
      <c r="K710">
        <v>70</v>
      </c>
      <c r="L710" t="s">
        <v>9</v>
      </c>
      <c r="M710" t="s">
        <v>9</v>
      </c>
      <c r="N710">
        <v>3</v>
      </c>
      <c r="O710" t="s">
        <v>10</v>
      </c>
      <c r="P710">
        <v>13</v>
      </c>
      <c r="Q710" t="s">
        <v>10</v>
      </c>
      <c r="R710">
        <v>0</v>
      </c>
    </row>
    <row r="711" spans="1:18" hidden="1" x14ac:dyDescent="0.25">
      <c r="A711" s="1">
        <f>SUMIFS('Franchise Wastage '!H:H,'Franchise Wastage '!B:B,Sheet1!H711,'Franchise Wastage '!C:C,Sheet1!I711,'Franchise Wastage '!D:D,Sheet1!J711,'Franchise Wastage '!E:E,Sheet1!K711)</f>
        <v>13</v>
      </c>
      <c r="B711" s="1">
        <f>SUMIFS('Franchise Wastage '!F:F,'Franchise Wastage '!B:B,Sheet1!H711,'Franchise Wastage '!C:C,Sheet1!I711,'Franchise Wastage '!D:D,Sheet1!J711,'Franchise Wastage '!E:E,Sheet1!K711)</f>
        <v>3</v>
      </c>
      <c r="D711" s="23">
        <f t="shared" si="30"/>
        <v>0</v>
      </c>
      <c r="E711" s="23">
        <f t="shared" si="31"/>
        <v>0</v>
      </c>
      <c r="F711" s="23">
        <f t="shared" si="32"/>
        <v>0</v>
      </c>
      <c r="H711" t="s">
        <v>2162</v>
      </c>
      <c r="I711" s="1" t="s">
        <v>54</v>
      </c>
      <c r="J711" s="1" t="s">
        <v>467</v>
      </c>
      <c r="K711">
        <v>70</v>
      </c>
      <c r="L711" t="s">
        <v>9</v>
      </c>
      <c r="M711" t="s">
        <v>12</v>
      </c>
      <c r="N711">
        <v>3</v>
      </c>
      <c r="O711" t="s">
        <v>10</v>
      </c>
      <c r="P711">
        <v>13</v>
      </c>
      <c r="Q711" t="s">
        <v>10</v>
      </c>
      <c r="R711">
        <v>0</v>
      </c>
    </row>
    <row r="712" spans="1:18" hidden="1" x14ac:dyDescent="0.25">
      <c r="A712" s="1">
        <f>SUMIFS('Franchise Wastage '!H:H,'Franchise Wastage '!B:B,Sheet1!H712,'Franchise Wastage '!C:C,Sheet1!I712,'Franchise Wastage '!D:D,Sheet1!J712,'Franchise Wastage '!E:E,Sheet1!K712)</f>
        <v>13</v>
      </c>
      <c r="B712" s="1">
        <f>SUMIFS('Franchise Wastage '!F:F,'Franchise Wastage '!B:B,Sheet1!H712,'Franchise Wastage '!C:C,Sheet1!I712,'Franchise Wastage '!D:D,Sheet1!J712,'Franchise Wastage '!E:E,Sheet1!K712)</f>
        <v>3</v>
      </c>
      <c r="D712" s="23">
        <f t="shared" ref="D712:D775" si="33">P712-A712</f>
        <v>0</v>
      </c>
      <c r="E712" s="23">
        <f t="shared" ref="E712:E775" si="34">N712-B712</f>
        <v>0</v>
      </c>
      <c r="F712" s="23">
        <f t="shared" ref="F712:F775" si="35">D712+E712</f>
        <v>0</v>
      </c>
      <c r="H712" t="s">
        <v>2162</v>
      </c>
      <c r="I712" s="1" t="s">
        <v>54</v>
      </c>
      <c r="J712" s="1" t="s">
        <v>55</v>
      </c>
      <c r="K712">
        <v>70</v>
      </c>
      <c r="L712" t="s">
        <v>9</v>
      </c>
      <c r="M712" t="s">
        <v>12</v>
      </c>
      <c r="N712">
        <v>3</v>
      </c>
      <c r="O712" t="s">
        <v>10</v>
      </c>
      <c r="P712">
        <v>13</v>
      </c>
      <c r="Q712" t="s">
        <v>10</v>
      </c>
      <c r="R712">
        <v>0</v>
      </c>
    </row>
    <row r="713" spans="1:18" hidden="1" x14ac:dyDescent="0.25">
      <c r="A713" s="1">
        <f>SUMIFS('Franchise Wastage '!H:H,'Franchise Wastage '!B:B,Sheet1!H713,'Franchise Wastage '!C:C,Sheet1!I713,'Franchise Wastage '!D:D,Sheet1!J713,'Franchise Wastage '!E:E,Sheet1!K713)</f>
        <v>13</v>
      </c>
      <c r="B713" s="1">
        <f>SUMIFS('Franchise Wastage '!F:F,'Franchise Wastage '!B:B,Sheet1!H713,'Franchise Wastage '!C:C,Sheet1!I713,'Franchise Wastage '!D:D,Sheet1!J713,'Franchise Wastage '!E:E,Sheet1!K713)</f>
        <v>3</v>
      </c>
      <c r="D713" s="23">
        <f t="shared" si="33"/>
        <v>0</v>
      </c>
      <c r="E713" s="23">
        <f t="shared" si="34"/>
        <v>0</v>
      </c>
      <c r="F713" s="23">
        <f t="shared" si="35"/>
        <v>0</v>
      </c>
      <c r="H713" t="s">
        <v>2162</v>
      </c>
      <c r="I713" s="1" t="s">
        <v>237</v>
      </c>
      <c r="J713" s="1" t="s">
        <v>238</v>
      </c>
      <c r="K713">
        <v>70</v>
      </c>
      <c r="L713" t="s">
        <v>9</v>
      </c>
      <c r="M713" t="s">
        <v>9</v>
      </c>
      <c r="N713">
        <v>3</v>
      </c>
      <c r="O713" t="s">
        <v>10</v>
      </c>
      <c r="P713">
        <v>13</v>
      </c>
      <c r="Q713" t="s">
        <v>10</v>
      </c>
      <c r="R713">
        <v>0</v>
      </c>
    </row>
    <row r="714" spans="1:18" hidden="1" x14ac:dyDescent="0.25">
      <c r="A714" s="1">
        <f>SUMIFS('Franchise Wastage '!H:H,'Franchise Wastage '!B:B,Sheet1!H714,'Franchise Wastage '!C:C,Sheet1!I714,'Franchise Wastage '!D:D,Sheet1!J714,'Franchise Wastage '!E:E,Sheet1!K714)</f>
        <v>13</v>
      </c>
      <c r="B714" s="1">
        <f>SUMIFS('Franchise Wastage '!F:F,'Franchise Wastage '!B:B,Sheet1!H714,'Franchise Wastage '!C:C,Sheet1!I714,'Franchise Wastage '!D:D,Sheet1!J714,'Franchise Wastage '!E:E,Sheet1!K714)</f>
        <v>3</v>
      </c>
      <c r="D714" s="23">
        <f t="shared" si="33"/>
        <v>0</v>
      </c>
      <c r="E714" s="23">
        <f t="shared" si="34"/>
        <v>0</v>
      </c>
      <c r="F714" s="23">
        <f t="shared" si="35"/>
        <v>0</v>
      </c>
      <c r="H714" t="s">
        <v>2162</v>
      </c>
      <c r="I714" s="1" t="s">
        <v>56</v>
      </c>
      <c r="J714" s="1" t="s">
        <v>61</v>
      </c>
      <c r="K714">
        <v>70</v>
      </c>
      <c r="L714" t="s">
        <v>9</v>
      </c>
      <c r="M714" t="s">
        <v>12</v>
      </c>
      <c r="N714">
        <v>3</v>
      </c>
      <c r="O714" t="s">
        <v>10</v>
      </c>
      <c r="P714">
        <v>13</v>
      </c>
      <c r="Q714" t="s">
        <v>10</v>
      </c>
      <c r="R714">
        <v>0</v>
      </c>
    </row>
    <row r="715" spans="1:18" hidden="1" x14ac:dyDescent="0.25">
      <c r="A715" s="1">
        <f>SUMIFS('Franchise Wastage '!H:H,'Franchise Wastage '!B:B,Sheet1!H715,'Franchise Wastage '!C:C,Sheet1!I715,'Franchise Wastage '!D:D,Sheet1!J715,'Franchise Wastage '!E:E,Sheet1!K715)</f>
        <v>13</v>
      </c>
      <c r="B715" s="1">
        <f>SUMIFS('Franchise Wastage '!F:F,'Franchise Wastage '!B:B,Sheet1!H715,'Franchise Wastage '!C:C,Sheet1!I715,'Franchise Wastage '!D:D,Sheet1!J715,'Franchise Wastage '!E:E,Sheet1!K715)</f>
        <v>3</v>
      </c>
      <c r="D715" s="23">
        <f t="shared" si="33"/>
        <v>0</v>
      </c>
      <c r="E715" s="23">
        <f t="shared" si="34"/>
        <v>0</v>
      </c>
      <c r="F715" s="23">
        <f t="shared" si="35"/>
        <v>0</v>
      </c>
      <c r="H715" t="s">
        <v>2162</v>
      </c>
      <c r="I715" s="1" t="s">
        <v>468</v>
      </c>
      <c r="J715" s="1" t="s">
        <v>55</v>
      </c>
      <c r="K715">
        <v>70</v>
      </c>
      <c r="L715" t="s">
        <v>9</v>
      </c>
      <c r="M715" t="s">
        <v>9</v>
      </c>
      <c r="N715">
        <v>3</v>
      </c>
      <c r="O715" t="s">
        <v>10</v>
      </c>
      <c r="P715">
        <v>13</v>
      </c>
      <c r="Q715" t="s">
        <v>10</v>
      </c>
      <c r="R715">
        <v>0</v>
      </c>
    </row>
    <row r="716" spans="1:18" x14ac:dyDescent="0.25">
      <c r="A716" s="1">
        <f>SUMIFS('Franchise Wastage '!H:H,'Franchise Wastage '!B:B,Sheet1!H716,'Franchise Wastage '!C:C,Sheet1!I716,'Franchise Wastage '!D:D,Sheet1!J716,'Franchise Wastage '!E:E,Sheet1!K716)</f>
        <v>5</v>
      </c>
      <c r="B716" s="1">
        <f>SUMIFS('Franchise Wastage '!F:F,'Franchise Wastage '!B:B,Sheet1!H716,'Franchise Wastage '!C:C,Sheet1!I716,'Franchise Wastage '!D:D,Sheet1!J716,'Franchise Wastage '!E:E,Sheet1!K716)</f>
        <v>1.8</v>
      </c>
      <c r="D716" s="23">
        <f t="shared" si="33"/>
        <v>0</v>
      </c>
      <c r="E716" s="23">
        <f t="shared" si="34"/>
        <v>0</v>
      </c>
      <c r="F716" s="23">
        <f t="shared" si="35"/>
        <v>0</v>
      </c>
      <c r="H716" s="25" t="s">
        <v>2139</v>
      </c>
      <c r="I716" s="1" t="s">
        <v>164</v>
      </c>
      <c r="J716" s="1" t="s">
        <v>590</v>
      </c>
      <c r="K716">
        <v>95</v>
      </c>
      <c r="L716" t="s">
        <v>12</v>
      </c>
      <c r="M716" t="s">
        <v>12</v>
      </c>
      <c r="N716">
        <v>1.8</v>
      </c>
      <c r="O716" t="s">
        <v>10</v>
      </c>
      <c r="P716">
        <v>5</v>
      </c>
      <c r="Q716" t="s">
        <v>10</v>
      </c>
      <c r="R716">
        <v>0</v>
      </c>
    </row>
    <row r="717" spans="1:18" hidden="1" x14ac:dyDescent="0.25">
      <c r="A717" s="1">
        <f>SUMIFS('Franchise Wastage '!H:H,'Franchise Wastage '!B:B,Sheet1!H717,'Franchise Wastage '!C:C,Sheet1!I717,'Franchise Wastage '!D:D,Sheet1!J717,'Franchise Wastage '!E:E,Sheet1!K717)</f>
        <v>0</v>
      </c>
      <c r="B717" s="1">
        <f>SUMIFS('Franchise Wastage '!F:F,'Franchise Wastage '!B:B,Sheet1!H717,'Franchise Wastage '!C:C,Sheet1!I717,'Franchise Wastage '!D:D,Sheet1!J717,'Franchise Wastage '!E:E,Sheet1!K717)</f>
        <v>10</v>
      </c>
      <c r="D717" s="23">
        <f t="shared" si="33"/>
        <v>0</v>
      </c>
      <c r="E717" s="23">
        <f t="shared" si="34"/>
        <v>0</v>
      </c>
      <c r="F717" s="23">
        <f t="shared" si="35"/>
        <v>0</v>
      </c>
      <c r="H717" t="s">
        <v>2163</v>
      </c>
      <c r="I717" s="1" t="s">
        <v>122</v>
      </c>
      <c r="J717" s="1" t="s">
        <v>123</v>
      </c>
      <c r="K717">
        <v>100</v>
      </c>
      <c r="L717" t="s">
        <v>9</v>
      </c>
      <c r="M717" t="s">
        <v>9</v>
      </c>
      <c r="N717">
        <v>10</v>
      </c>
      <c r="O717" t="s">
        <v>20</v>
      </c>
      <c r="P717">
        <v>0</v>
      </c>
      <c r="Q717" t="s">
        <v>10</v>
      </c>
      <c r="R717">
        <v>0</v>
      </c>
    </row>
    <row r="718" spans="1:18" hidden="1" x14ac:dyDescent="0.25">
      <c r="A718" s="1">
        <f>SUMIFS('Franchise Wastage '!H:H,'Franchise Wastage '!B:B,Sheet1!H718,'Franchise Wastage '!C:C,Sheet1!I718,'Franchise Wastage '!D:D,Sheet1!J718,'Franchise Wastage '!E:E,Sheet1!K718)</f>
        <v>0</v>
      </c>
      <c r="B718" s="1">
        <f>SUMIFS('Franchise Wastage '!F:F,'Franchise Wastage '!B:B,Sheet1!H718,'Franchise Wastage '!C:C,Sheet1!I718,'Franchise Wastage '!D:D,Sheet1!J718,'Franchise Wastage '!E:E,Sheet1!K718)</f>
        <v>10</v>
      </c>
      <c r="D718" s="23">
        <f t="shared" si="33"/>
        <v>0</v>
      </c>
      <c r="E718" s="23">
        <f t="shared" si="34"/>
        <v>0</v>
      </c>
      <c r="F718" s="23">
        <f t="shared" si="35"/>
        <v>0</v>
      </c>
      <c r="H718" t="s">
        <v>2163</v>
      </c>
      <c r="I718" s="1" t="s">
        <v>122</v>
      </c>
      <c r="J718" s="1" t="s">
        <v>124</v>
      </c>
      <c r="K718">
        <v>100</v>
      </c>
      <c r="L718" t="s">
        <v>9</v>
      </c>
      <c r="M718" t="s">
        <v>9</v>
      </c>
      <c r="N718">
        <v>10</v>
      </c>
      <c r="O718" t="s">
        <v>20</v>
      </c>
      <c r="P718">
        <v>0</v>
      </c>
      <c r="Q718" t="s">
        <v>10</v>
      </c>
      <c r="R718">
        <v>0</v>
      </c>
    </row>
    <row r="719" spans="1:18" hidden="1" x14ac:dyDescent="0.25">
      <c r="A719" s="1">
        <f>SUMIFS('Franchise Wastage '!H:H,'Franchise Wastage '!B:B,Sheet1!H719,'Franchise Wastage '!C:C,Sheet1!I719,'Franchise Wastage '!D:D,Sheet1!J719,'Franchise Wastage '!E:E,Sheet1!K719)</f>
        <v>0</v>
      </c>
      <c r="B719" s="1">
        <f>SUMIFS('Franchise Wastage '!F:F,'Franchise Wastage '!B:B,Sheet1!H719,'Franchise Wastage '!C:C,Sheet1!I719,'Franchise Wastage '!D:D,Sheet1!J719,'Franchise Wastage '!E:E,Sheet1!K719)</f>
        <v>10</v>
      </c>
      <c r="D719" s="23">
        <f t="shared" si="33"/>
        <v>0</v>
      </c>
      <c r="E719" s="23">
        <f t="shared" si="34"/>
        <v>0</v>
      </c>
      <c r="F719" s="23">
        <f t="shared" si="35"/>
        <v>0</v>
      </c>
      <c r="H719" t="s">
        <v>2163</v>
      </c>
      <c r="I719" s="1" t="s">
        <v>122</v>
      </c>
      <c r="J719" s="1" t="s">
        <v>125</v>
      </c>
      <c r="K719">
        <v>100</v>
      </c>
      <c r="L719" t="s">
        <v>9</v>
      </c>
      <c r="M719" t="s">
        <v>9</v>
      </c>
      <c r="N719">
        <v>10</v>
      </c>
      <c r="O719" t="s">
        <v>20</v>
      </c>
      <c r="P719">
        <v>0</v>
      </c>
      <c r="Q719" t="s">
        <v>10</v>
      </c>
      <c r="R719">
        <v>0</v>
      </c>
    </row>
    <row r="720" spans="1:18" hidden="1" x14ac:dyDescent="0.25">
      <c r="A720" s="1">
        <f>SUMIFS('Franchise Wastage '!H:H,'Franchise Wastage '!B:B,Sheet1!H720,'Franchise Wastage '!C:C,Sheet1!I720,'Franchise Wastage '!D:D,Sheet1!J720,'Franchise Wastage '!E:E,Sheet1!K720)</f>
        <v>0</v>
      </c>
      <c r="B720" s="1">
        <f>SUMIFS('Franchise Wastage '!F:F,'Franchise Wastage '!B:B,Sheet1!H720,'Franchise Wastage '!C:C,Sheet1!I720,'Franchise Wastage '!D:D,Sheet1!J720,'Franchise Wastage '!E:E,Sheet1!K720)</f>
        <v>10</v>
      </c>
      <c r="D720" s="23">
        <f t="shared" si="33"/>
        <v>0</v>
      </c>
      <c r="E720" s="23">
        <f t="shared" si="34"/>
        <v>0</v>
      </c>
      <c r="F720" s="23">
        <f t="shared" si="35"/>
        <v>0</v>
      </c>
      <c r="H720" t="s">
        <v>2163</v>
      </c>
      <c r="I720" s="1" t="s">
        <v>122</v>
      </c>
      <c r="J720" s="1" t="s">
        <v>126</v>
      </c>
      <c r="K720">
        <v>100</v>
      </c>
      <c r="L720" t="s">
        <v>9</v>
      </c>
      <c r="M720" t="s">
        <v>9</v>
      </c>
      <c r="N720">
        <v>10</v>
      </c>
      <c r="O720" t="s">
        <v>20</v>
      </c>
      <c r="P720">
        <v>0</v>
      </c>
      <c r="Q720" t="s">
        <v>10</v>
      </c>
      <c r="R720">
        <v>0</v>
      </c>
    </row>
    <row r="721" spans="1:18" hidden="1" x14ac:dyDescent="0.25">
      <c r="A721" s="1">
        <f>SUMIFS('Franchise Wastage '!H:H,'Franchise Wastage '!B:B,Sheet1!H721,'Franchise Wastage '!C:C,Sheet1!I721,'Franchise Wastage '!D:D,Sheet1!J721,'Franchise Wastage '!E:E,Sheet1!K721)</f>
        <v>0</v>
      </c>
      <c r="B721" s="1">
        <f>SUMIFS('Franchise Wastage '!F:F,'Franchise Wastage '!B:B,Sheet1!H721,'Franchise Wastage '!C:C,Sheet1!I721,'Franchise Wastage '!D:D,Sheet1!J721,'Franchise Wastage '!E:E,Sheet1!K721)</f>
        <v>10</v>
      </c>
      <c r="D721" s="23">
        <f t="shared" si="33"/>
        <v>0</v>
      </c>
      <c r="E721" s="23">
        <f t="shared" si="34"/>
        <v>0</v>
      </c>
      <c r="F721" s="23">
        <f t="shared" si="35"/>
        <v>0</v>
      </c>
      <c r="H721" t="s">
        <v>2163</v>
      </c>
      <c r="I721" s="1" t="s">
        <v>122</v>
      </c>
      <c r="J721" s="1" t="s">
        <v>127</v>
      </c>
      <c r="K721">
        <v>100</v>
      </c>
      <c r="L721" t="s">
        <v>9</v>
      </c>
      <c r="M721" t="s">
        <v>9</v>
      </c>
      <c r="N721">
        <v>10</v>
      </c>
      <c r="O721" t="s">
        <v>20</v>
      </c>
      <c r="P721">
        <v>0</v>
      </c>
      <c r="Q721" t="s">
        <v>10</v>
      </c>
      <c r="R721">
        <v>0</v>
      </c>
    </row>
    <row r="722" spans="1:18" hidden="1" x14ac:dyDescent="0.25">
      <c r="A722" s="1">
        <f>SUMIFS('Franchise Wastage '!H:H,'Franchise Wastage '!B:B,Sheet1!H722,'Franchise Wastage '!C:C,Sheet1!I722,'Franchise Wastage '!D:D,Sheet1!J722,'Franchise Wastage '!E:E,Sheet1!K722)</f>
        <v>0</v>
      </c>
      <c r="B722" s="1">
        <f>SUMIFS('Franchise Wastage '!F:F,'Franchise Wastage '!B:B,Sheet1!H722,'Franchise Wastage '!C:C,Sheet1!I722,'Franchise Wastage '!D:D,Sheet1!J722,'Franchise Wastage '!E:E,Sheet1!K722)</f>
        <v>10</v>
      </c>
      <c r="D722" s="23">
        <f t="shared" si="33"/>
        <v>0</v>
      </c>
      <c r="E722" s="23">
        <f t="shared" si="34"/>
        <v>0</v>
      </c>
      <c r="F722" s="23">
        <f t="shared" si="35"/>
        <v>0</v>
      </c>
      <c r="H722" t="s">
        <v>2163</v>
      </c>
      <c r="I722" s="1" t="s">
        <v>122</v>
      </c>
      <c r="J722" s="1" t="s">
        <v>128</v>
      </c>
      <c r="K722">
        <v>100</v>
      </c>
      <c r="L722" t="s">
        <v>9</v>
      </c>
      <c r="M722" t="s">
        <v>9</v>
      </c>
      <c r="N722">
        <v>10</v>
      </c>
      <c r="O722" t="s">
        <v>20</v>
      </c>
      <c r="P722">
        <v>0</v>
      </c>
      <c r="Q722" t="s">
        <v>10</v>
      </c>
      <c r="R722">
        <v>0</v>
      </c>
    </row>
    <row r="723" spans="1:18" hidden="1" x14ac:dyDescent="0.25">
      <c r="A723" s="1">
        <f>SUMIFS('Franchise Wastage '!H:H,'Franchise Wastage '!B:B,Sheet1!H723,'Franchise Wastage '!C:C,Sheet1!I723,'Franchise Wastage '!D:D,Sheet1!J723,'Franchise Wastage '!E:E,Sheet1!K723)</f>
        <v>0</v>
      </c>
      <c r="B723" s="1">
        <f>SUMIFS('Franchise Wastage '!F:F,'Franchise Wastage '!B:B,Sheet1!H723,'Franchise Wastage '!C:C,Sheet1!I723,'Franchise Wastage '!D:D,Sheet1!J723,'Franchise Wastage '!E:E,Sheet1!K723)</f>
        <v>10</v>
      </c>
      <c r="D723" s="23">
        <f t="shared" si="33"/>
        <v>0</v>
      </c>
      <c r="E723" s="23">
        <f t="shared" si="34"/>
        <v>0</v>
      </c>
      <c r="F723" s="23">
        <f t="shared" si="35"/>
        <v>0</v>
      </c>
      <c r="H723" t="s">
        <v>2163</v>
      </c>
      <c r="I723" s="1" t="s">
        <v>122</v>
      </c>
      <c r="J723" s="1" t="s">
        <v>129</v>
      </c>
      <c r="K723">
        <v>100</v>
      </c>
      <c r="L723" t="s">
        <v>9</v>
      </c>
      <c r="M723" t="s">
        <v>9</v>
      </c>
      <c r="N723">
        <v>10</v>
      </c>
      <c r="O723" t="s">
        <v>20</v>
      </c>
      <c r="P723">
        <v>0</v>
      </c>
      <c r="Q723" t="s">
        <v>10</v>
      </c>
      <c r="R723">
        <v>0</v>
      </c>
    </row>
    <row r="724" spans="1:18" hidden="1" x14ac:dyDescent="0.25">
      <c r="A724" s="1">
        <f>SUMIFS('Franchise Wastage '!H:H,'Franchise Wastage '!B:B,Sheet1!H724,'Franchise Wastage '!C:C,Sheet1!I724,'Franchise Wastage '!D:D,Sheet1!J724,'Franchise Wastage '!E:E,Sheet1!K724)</f>
        <v>0</v>
      </c>
      <c r="B724" s="1">
        <f>SUMIFS('Franchise Wastage '!F:F,'Franchise Wastage '!B:B,Sheet1!H724,'Franchise Wastage '!C:C,Sheet1!I724,'Franchise Wastage '!D:D,Sheet1!J724,'Franchise Wastage '!E:E,Sheet1!K724)</f>
        <v>10</v>
      </c>
      <c r="D724" s="23">
        <f t="shared" si="33"/>
        <v>0</v>
      </c>
      <c r="E724" s="23">
        <f t="shared" si="34"/>
        <v>0</v>
      </c>
      <c r="F724" s="23">
        <f t="shared" si="35"/>
        <v>0</v>
      </c>
      <c r="H724" t="s">
        <v>2163</v>
      </c>
      <c r="I724" s="1" t="s">
        <v>122</v>
      </c>
      <c r="J724" s="1" t="s">
        <v>130</v>
      </c>
      <c r="K724">
        <v>100</v>
      </c>
      <c r="L724" t="s">
        <v>9</v>
      </c>
      <c r="M724" t="s">
        <v>9</v>
      </c>
      <c r="N724">
        <v>10</v>
      </c>
      <c r="O724" t="s">
        <v>20</v>
      </c>
      <c r="P724">
        <v>0</v>
      </c>
      <c r="Q724" t="s">
        <v>10</v>
      </c>
      <c r="R724">
        <v>0</v>
      </c>
    </row>
    <row r="725" spans="1:18" hidden="1" x14ac:dyDescent="0.25">
      <c r="A725" s="1">
        <f>SUMIFS('Franchise Wastage '!H:H,'Franchise Wastage '!B:B,Sheet1!H725,'Franchise Wastage '!C:C,Sheet1!I725,'Franchise Wastage '!D:D,Sheet1!J725,'Franchise Wastage '!E:E,Sheet1!K725)</f>
        <v>0</v>
      </c>
      <c r="B725" s="1">
        <f>SUMIFS('Franchise Wastage '!F:F,'Franchise Wastage '!B:B,Sheet1!H725,'Franchise Wastage '!C:C,Sheet1!I725,'Franchise Wastage '!D:D,Sheet1!J725,'Franchise Wastage '!E:E,Sheet1!K725)</f>
        <v>10</v>
      </c>
      <c r="D725" s="23">
        <f t="shared" si="33"/>
        <v>0</v>
      </c>
      <c r="E725" s="23">
        <f t="shared" si="34"/>
        <v>0</v>
      </c>
      <c r="F725" s="23">
        <f t="shared" si="35"/>
        <v>0</v>
      </c>
      <c r="H725" t="s">
        <v>2163</v>
      </c>
      <c r="I725" s="1" t="s">
        <v>122</v>
      </c>
      <c r="J725" s="1" t="s">
        <v>131</v>
      </c>
      <c r="K725">
        <v>100</v>
      </c>
      <c r="L725" t="s">
        <v>9</v>
      </c>
      <c r="M725" t="s">
        <v>9</v>
      </c>
      <c r="N725">
        <v>10</v>
      </c>
      <c r="O725" t="s">
        <v>20</v>
      </c>
      <c r="P725">
        <v>0</v>
      </c>
      <c r="Q725" t="s">
        <v>10</v>
      </c>
      <c r="R725">
        <v>0</v>
      </c>
    </row>
    <row r="726" spans="1:18" hidden="1" x14ac:dyDescent="0.25">
      <c r="A726" s="1">
        <f>SUMIFS('Franchise Wastage '!H:H,'Franchise Wastage '!B:B,Sheet1!H726,'Franchise Wastage '!C:C,Sheet1!I726,'Franchise Wastage '!D:D,Sheet1!J726,'Franchise Wastage '!E:E,Sheet1!K726)</f>
        <v>0</v>
      </c>
      <c r="B726" s="1">
        <f>SUMIFS('Franchise Wastage '!F:F,'Franchise Wastage '!B:B,Sheet1!H726,'Franchise Wastage '!C:C,Sheet1!I726,'Franchise Wastage '!D:D,Sheet1!J726,'Franchise Wastage '!E:E,Sheet1!K726)</f>
        <v>10</v>
      </c>
      <c r="D726" s="23">
        <f t="shared" si="33"/>
        <v>0</v>
      </c>
      <c r="E726" s="23">
        <f t="shared" si="34"/>
        <v>0</v>
      </c>
      <c r="F726" s="23">
        <f t="shared" si="35"/>
        <v>0</v>
      </c>
      <c r="H726" t="s">
        <v>2163</v>
      </c>
      <c r="I726" s="1" t="s">
        <v>122</v>
      </c>
      <c r="J726" s="1" t="s">
        <v>132</v>
      </c>
      <c r="K726">
        <v>100</v>
      </c>
      <c r="L726" t="s">
        <v>9</v>
      </c>
      <c r="M726" t="s">
        <v>9</v>
      </c>
      <c r="N726">
        <v>10</v>
      </c>
      <c r="O726" t="s">
        <v>20</v>
      </c>
      <c r="P726">
        <v>0</v>
      </c>
      <c r="Q726" t="s">
        <v>10</v>
      </c>
      <c r="R726">
        <v>0</v>
      </c>
    </row>
    <row r="727" spans="1:18" hidden="1" x14ac:dyDescent="0.25">
      <c r="A727" s="1">
        <f>SUMIFS('Franchise Wastage '!H:H,'Franchise Wastage '!B:B,Sheet1!H727,'Franchise Wastage '!C:C,Sheet1!I727,'Franchise Wastage '!D:D,Sheet1!J727,'Franchise Wastage '!E:E,Sheet1!K727)</f>
        <v>0</v>
      </c>
      <c r="B727" s="1">
        <f>SUMIFS('Franchise Wastage '!F:F,'Franchise Wastage '!B:B,Sheet1!H727,'Franchise Wastage '!C:C,Sheet1!I727,'Franchise Wastage '!D:D,Sheet1!J727,'Franchise Wastage '!E:E,Sheet1!K727)</f>
        <v>10</v>
      </c>
      <c r="D727" s="23">
        <f t="shared" si="33"/>
        <v>0</v>
      </c>
      <c r="E727" s="23">
        <f t="shared" si="34"/>
        <v>0</v>
      </c>
      <c r="F727" s="23">
        <f t="shared" si="35"/>
        <v>0</v>
      </c>
      <c r="H727" t="s">
        <v>2163</v>
      </c>
      <c r="I727" s="1" t="s">
        <v>122</v>
      </c>
      <c r="J727" s="1" t="s">
        <v>133</v>
      </c>
      <c r="K727">
        <v>100</v>
      </c>
      <c r="L727" t="s">
        <v>9</v>
      </c>
      <c r="M727" t="s">
        <v>9</v>
      </c>
      <c r="N727">
        <v>10</v>
      </c>
      <c r="O727" t="s">
        <v>20</v>
      </c>
      <c r="P727">
        <v>0</v>
      </c>
      <c r="Q727" t="s">
        <v>10</v>
      </c>
      <c r="R727">
        <v>0</v>
      </c>
    </row>
    <row r="728" spans="1:18" hidden="1" x14ac:dyDescent="0.25">
      <c r="A728" s="1">
        <f>SUMIFS('Franchise Wastage '!H:H,'Franchise Wastage '!B:B,Sheet1!H728,'Franchise Wastage '!C:C,Sheet1!I728,'Franchise Wastage '!D:D,Sheet1!J728,'Franchise Wastage '!E:E,Sheet1!K728)</f>
        <v>0</v>
      </c>
      <c r="B728" s="1">
        <f>SUMIFS('Franchise Wastage '!F:F,'Franchise Wastage '!B:B,Sheet1!H728,'Franchise Wastage '!C:C,Sheet1!I728,'Franchise Wastage '!D:D,Sheet1!J728,'Franchise Wastage '!E:E,Sheet1!K728)</f>
        <v>10</v>
      </c>
      <c r="D728" s="23">
        <f t="shared" si="33"/>
        <v>0</v>
      </c>
      <c r="E728" s="23">
        <f t="shared" si="34"/>
        <v>0</v>
      </c>
      <c r="F728" s="23">
        <f t="shared" si="35"/>
        <v>0</v>
      </c>
      <c r="H728" t="s">
        <v>2163</v>
      </c>
      <c r="I728" s="1" t="s">
        <v>172</v>
      </c>
      <c r="J728" s="1" t="s">
        <v>173</v>
      </c>
      <c r="K728">
        <v>100</v>
      </c>
      <c r="L728" t="s">
        <v>9</v>
      </c>
      <c r="M728" t="s">
        <v>9</v>
      </c>
      <c r="N728">
        <v>10</v>
      </c>
      <c r="O728" t="s">
        <v>20</v>
      </c>
      <c r="P728">
        <v>0</v>
      </c>
      <c r="Q728" t="s">
        <v>10</v>
      </c>
      <c r="R728">
        <v>0</v>
      </c>
    </row>
    <row r="729" spans="1:18" hidden="1" x14ac:dyDescent="0.25">
      <c r="A729" s="1">
        <f>SUMIFS('Franchise Wastage '!H:H,'Franchise Wastage '!B:B,Sheet1!H729,'Franchise Wastage '!C:C,Sheet1!I729,'Franchise Wastage '!D:D,Sheet1!J729,'Franchise Wastage '!E:E,Sheet1!K729)</f>
        <v>0</v>
      </c>
      <c r="B729" s="1">
        <f>SUMIFS('Franchise Wastage '!F:F,'Franchise Wastage '!B:B,Sheet1!H729,'Franchise Wastage '!C:C,Sheet1!I729,'Franchise Wastage '!D:D,Sheet1!J729,'Franchise Wastage '!E:E,Sheet1!K729)</f>
        <v>10</v>
      </c>
      <c r="D729" s="23">
        <f t="shared" si="33"/>
        <v>0</v>
      </c>
      <c r="E729" s="23">
        <f t="shared" si="34"/>
        <v>0</v>
      </c>
      <c r="F729" s="23">
        <f t="shared" si="35"/>
        <v>0</v>
      </c>
      <c r="H729" t="s">
        <v>2163</v>
      </c>
      <c r="I729" s="1" t="s">
        <v>172</v>
      </c>
      <c r="J729" s="1" t="s">
        <v>174</v>
      </c>
      <c r="K729">
        <v>100</v>
      </c>
      <c r="L729" t="s">
        <v>9</v>
      </c>
      <c r="M729" t="s">
        <v>9</v>
      </c>
      <c r="N729">
        <v>10</v>
      </c>
      <c r="O729" t="s">
        <v>20</v>
      </c>
      <c r="P729">
        <v>0</v>
      </c>
      <c r="Q729" t="s">
        <v>10</v>
      </c>
      <c r="R729">
        <v>0</v>
      </c>
    </row>
    <row r="730" spans="1:18" hidden="1" x14ac:dyDescent="0.25">
      <c r="A730" s="1">
        <f>SUMIFS('Franchise Wastage '!H:H,'Franchise Wastage '!B:B,Sheet1!H730,'Franchise Wastage '!C:C,Sheet1!I730,'Franchise Wastage '!D:D,Sheet1!J730,'Franchise Wastage '!E:E,Sheet1!K730)</f>
        <v>0</v>
      </c>
      <c r="B730" s="1">
        <f>SUMIFS('Franchise Wastage '!F:F,'Franchise Wastage '!B:B,Sheet1!H730,'Franchise Wastage '!C:C,Sheet1!I730,'Franchise Wastage '!D:D,Sheet1!J730,'Franchise Wastage '!E:E,Sheet1!K730)</f>
        <v>10</v>
      </c>
      <c r="D730" s="23">
        <f t="shared" si="33"/>
        <v>0</v>
      </c>
      <c r="E730" s="23">
        <f t="shared" si="34"/>
        <v>0</v>
      </c>
      <c r="F730" s="23">
        <f t="shared" si="35"/>
        <v>0</v>
      </c>
      <c r="H730" t="s">
        <v>2163</v>
      </c>
      <c r="I730" s="1" t="s">
        <v>172</v>
      </c>
      <c r="J730" s="1" t="s">
        <v>175</v>
      </c>
      <c r="K730">
        <v>100</v>
      </c>
      <c r="L730" t="s">
        <v>9</v>
      </c>
      <c r="M730" t="s">
        <v>9</v>
      </c>
      <c r="N730">
        <v>10</v>
      </c>
      <c r="O730" t="s">
        <v>20</v>
      </c>
      <c r="P730">
        <v>0</v>
      </c>
      <c r="Q730" t="s">
        <v>10</v>
      </c>
      <c r="R730">
        <v>0</v>
      </c>
    </row>
    <row r="731" spans="1:18" hidden="1" x14ac:dyDescent="0.25">
      <c r="A731" s="1">
        <f>SUMIFS('Franchise Wastage '!H:H,'Franchise Wastage '!B:B,Sheet1!H731,'Franchise Wastage '!C:C,Sheet1!I731,'Franchise Wastage '!D:D,Sheet1!J731,'Franchise Wastage '!E:E,Sheet1!K731)</f>
        <v>0</v>
      </c>
      <c r="B731" s="1">
        <f>SUMIFS('Franchise Wastage '!F:F,'Franchise Wastage '!B:B,Sheet1!H731,'Franchise Wastage '!C:C,Sheet1!I731,'Franchise Wastage '!D:D,Sheet1!J731,'Franchise Wastage '!E:E,Sheet1!K731)</f>
        <v>10</v>
      </c>
      <c r="D731" s="23">
        <f t="shared" si="33"/>
        <v>0</v>
      </c>
      <c r="E731" s="23">
        <f t="shared" si="34"/>
        <v>0</v>
      </c>
      <c r="F731" s="23">
        <f t="shared" si="35"/>
        <v>0</v>
      </c>
      <c r="H731" t="s">
        <v>2163</v>
      </c>
      <c r="I731" s="1" t="s">
        <v>172</v>
      </c>
      <c r="J731" s="1" t="s">
        <v>176</v>
      </c>
      <c r="K731">
        <v>100</v>
      </c>
      <c r="L731" t="s">
        <v>9</v>
      </c>
      <c r="M731" t="s">
        <v>9</v>
      </c>
      <c r="N731">
        <v>10</v>
      </c>
      <c r="O731" t="s">
        <v>20</v>
      </c>
      <c r="P731">
        <v>0</v>
      </c>
      <c r="Q731" t="s">
        <v>10</v>
      </c>
      <c r="R731">
        <v>0</v>
      </c>
    </row>
    <row r="732" spans="1:18" hidden="1" x14ac:dyDescent="0.25">
      <c r="A732" s="1">
        <f>SUMIFS('Franchise Wastage '!H:H,'Franchise Wastage '!B:B,Sheet1!H732,'Franchise Wastage '!C:C,Sheet1!I732,'Franchise Wastage '!D:D,Sheet1!J732,'Franchise Wastage '!E:E,Sheet1!K732)</f>
        <v>0</v>
      </c>
      <c r="B732" s="1">
        <f>SUMIFS('Franchise Wastage '!F:F,'Franchise Wastage '!B:B,Sheet1!H732,'Franchise Wastage '!C:C,Sheet1!I732,'Franchise Wastage '!D:D,Sheet1!J732,'Franchise Wastage '!E:E,Sheet1!K732)</f>
        <v>10</v>
      </c>
      <c r="D732" s="23">
        <f t="shared" si="33"/>
        <v>0</v>
      </c>
      <c r="E732" s="23">
        <f t="shared" si="34"/>
        <v>0</v>
      </c>
      <c r="F732" s="23">
        <f t="shared" si="35"/>
        <v>0</v>
      </c>
      <c r="H732" t="s">
        <v>2163</v>
      </c>
      <c r="I732" s="1" t="s">
        <v>172</v>
      </c>
      <c r="J732" s="1" t="s">
        <v>177</v>
      </c>
      <c r="K732">
        <v>100</v>
      </c>
      <c r="L732" t="s">
        <v>9</v>
      </c>
      <c r="M732" t="s">
        <v>9</v>
      </c>
      <c r="N732">
        <v>10</v>
      </c>
      <c r="O732" t="s">
        <v>20</v>
      </c>
      <c r="P732">
        <v>0</v>
      </c>
      <c r="Q732" t="s">
        <v>10</v>
      </c>
      <c r="R732">
        <v>0</v>
      </c>
    </row>
    <row r="733" spans="1:18" hidden="1" x14ac:dyDescent="0.25">
      <c r="A733" s="1">
        <f>SUMIFS('Franchise Wastage '!H:H,'Franchise Wastage '!B:B,Sheet1!H733,'Franchise Wastage '!C:C,Sheet1!I733,'Franchise Wastage '!D:D,Sheet1!J733,'Franchise Wastage '!E:E,Sheet1!K733)</f>
        <v>0</v>
      </c>
      <c r="B733" s="1">
        <f>SUMIFS('Franchise Wastage '!F:F,'Franchise Wastage '!B:B,Sheet1!H733,'Franchise Wastage '!C:C,Sheet1!I733,'Franchise Wastage '!D:D,Sheet1!J733,'Franchise Wastage '!E:E,Sheet1!K733)</f>
        <v>10</v>
      </c>
      <c r="D733" s="23">
        <f t="shared" si="33"/>
        <v>0</v>
      </c>
      <c r="E733" s="23">
        <f t="shared" si="34"/>
        <v>0</v>
      </c>
      <c r="F733" s="23">
        <f t="shared" si="35"/>
        <v>0</v>
      </c>
      <c r="H733" t="s">
        <v>2163</v>
      </c>
      <c r="I733" s="1" t="s">
        <v>172</v>
      </c>
      <c r="J733" s="1" t="s">
        <v>178</v>
      </c>
      <c r="K733">
        <v>100</v>
      </c>
      <c r="L733" t="s">
        <v>9</v>
      </c>
      <c r="M733" t="s">
        <v>9</v>
      </c>
      <c r="N733">
        <v>10</v>
      </c>
      <c r="O733" t="s">
        <v>20</v>
      </c>
      <c r="P733">
        <v>0</v>
      </c>
      <c r="Q733" t="s">
        <v>10</v>
      </c>
      <c r="R733">
        <v>0</v>
      </c>
    </row>
    <row r="734" spans="1:18" hidden="1" x14ac:dyDescent="0.25">
      <c r="A734" s="1">
        <f>SUMIFS('Franchise Wastage '!H:H,'Franchise Wastage '!B:B,Sheet1!H734,'Franchise Wastage '!C:C,Sheet1!I734,'Franchise Wastage '!D:D,Sheet1!J734,'Franchise Wastage '!E:E,Sheet1!K734)</f>
        <v>0</v>
      </c>
      <c r="B734" s="1">
        <f>SUMIFS('Franchise Wastage '!F:F,'Franchise Wastage '!B:B,Sheet1!H734,'Franchise Wastage '!C:C,Sheet1!I734,'Franchise Wastage '!D:D,Sheet1!J734,'Franchise Wastage '!E:E,Sheet1!K734)</f>
        <v>10</v>
      </c>
      <c r="D734" s="23">
        <f t="shared" si="33"/>
        <v>0</v>
      </c>
      <c r="E734" s="23">
        <f t="shared" si="34"/>
        <v>0</v>
      </c>
      <c r="F734" s="23">
        <f t="shared" si="35"/>
        <v>0</v>
      </c>
      <c r="H734" t="s">
        <v>2163</v>
      </c>
      <c r="I734" s="1" t="s">
        <v>172</v>
      </c>
      <c r="J734" s="1" t="s">
        <v>179</v>
      </c>
      <c r="K734">
        <v>100</v>
      </c>
      <c r="L734" t="s">
        <v>9</v>
      </c>
      <c r="M734" t="s">
        <v>9</v>
      </c>
      <c r="N734">
        <v>10</v>
      </c>
      <c r="O734" t="s">
        <v>20</v>
      </c>
      <c r="P734">
        <v>0</v>
      </c>
      <c r="Q734" t="s">
        <v>10</v>
      </c>
      <c r="R734">
        <v>0</v>
      </c>
    </row>
    <row r="735" spans="1:18" hidden="1" x14ac:dyDescent="0.25">
      <c r="A735" s="1">
        <f>SUMIFS('Franchise Wastage '!H:H,'Franchise Wastage '!B:B,Sheet1!H735,'Franchise Wastage '!C:C,Sheet1!I735,'Franchise Wastage '!D:D,Sheet1!J735,'Franchise Wastage '!E:E,Sheet1!K735)</f>
        <v>0</v>
      </c>
      <c r="B735" s="1">
        <f>SUMIFS('Franchise Wastage '!F:F,'Franchise Wastage '!B:B,Sheet1!H735,'Franchise Wastage '!C:C,Sheet1!I735,'Franchise Wastage '!D:D,Sheet1!J735,'Franchise Wastage '!E:E,Sheet1!K735)</f>
        <v>10</v>
      </c>
      <c r="D735" s="23">
        <f t="shared" si="33"/>
        <v>0</v>
      </c>
      <c r="E735" s="23">
        <f t="shared" si="34"/>
        <v>0</v>
      </c>
      <c r="F735" s="23">
        <f t="shared" si="35"/>
        <v>0</v>
      </c>
      <c r="H735" t="s">
        <v>2163</v>
      </c>
      <c r="I735" s="1" t="s">
        <v>172</v>
      </c>
      <c r="J735" s="1" t="s">
        <v>180</v>
      </c>
      <c r="K735">
        <v>100</v>
      </c>
      <c r="L735" t="s">
        <v>9</v>
      </c>
      <c r="M735" t="s">
        <v>9</v>
      </c>
      <c r="N735">
        <v>10</v>
      </c>
      <c r="O735" t="s">
        <v>20</v>
      </c>
      <c r="P735">
        <v>0</v>
      </c>
      <c r="Q735" t="s">
        <v>10</v>
      </c>
      <c r="R735">
        <v>0</v>
      </c>
    </row>
    <row r="736" spans="1:18" hidden="1" x14ac:dyDescent="0.25">
      <c r="A736" s="1">
        <f>SUMIFS('Franchise Wastage '!H:H,'Franchise Wastage '!B:B,Sheet1!H736,'Franchise Wastage '!C:C,Sheet1!I736,'Franchise Wastage '!D:D,Sheet1!J736,'Franchise Wastage '!E:E,Sheet1!K736)</f>
        <v>0</v>
      </c>
      <c r="B736" s="1">
        <f>SUMIFS('Franchise Wastage '!F:F,'Franchise Wastage '!B:B,Sheet1!H736,'Franchise Wastage '!C:C,Sheet1!I736,'Franchise Wastage '!D:D,Sheet1!J736,'Franchise Wastage '!E:E,Sheet1!K736)</f>
        <v>10</v>
      </c>
      <c r="D736" s="23">
        <f t="shared" si="33"/>
        <v>0</v>
      </c>
      <c r="E736" s="23">
        <f t="shared" si="34"/>
        <v>0</v>
      </c>
      <c r="F736" s="23">
        <f t="shared" si="35"/>
        <v>0</v>
      </c>
      <c r="H736" t="s">
        <v>2163</v>
      </c>
      <c r="I736" s="1" t="s">
        <v>172</v>
      </c>
      <c r="J736" s="1" t="s">
        <v>181</v>
      </c>
      <c r="K736">
        <v>100</v>
      </c>
      <c r="L736" t="s">
        <v>9</v>
      </c>
      <c r="M736" t="s">
        <v>9</v>
      </c>
      <c r="N736">
        <v>10</v>
      </c>
      <c r="O736" t="s">
        <v>20</v>
      </c>
      <c r="P736">
        <v>0</v>
      </c>
      <c r="Q736" t="s">
        <v>10</v>
      </c>
      <c r="R736">
        <v>0</v>
      </c>
    </row>
    <row r="737" spans="1:18" hidden="1" x14ac:dyDescent="0.25">
      <c r="A737" s="1">
        <f>SUMIFS('Franchise Wastage '!H:H,'Franchise Wastage '!B:B,Sheet1!H737,'Franchise Wastage '!C:C,Sheet1!I737,'Franchise Wastage '!D:D,Sheet1!J737,'Franchise Wastage '!E:E,Sheet1!K737)</f>
        <v>0</v>
      </c>
      <c r="B737" s="1">
        <f>SUMIFS('Franchise Wastage '!F:F,'Franchise Wastage '!B:B,Sheet1!H737,'Franchise Wastage '!C:C,Sheet1!I737,'Franchise Wastage '!D:D,Sheet1!J737,'Franchise Wastage '!E:E,Sheet1!K737)</f>
        <v>10</v>
      </c>
      <c r="D737" s="23">
        <f t="shared" si="33"/>
        <v>0</v>
      </c>
      <c r="E737" s="23">
        <f t="shared" si="34"/>
        <v>0</v>
      </c>
      <c r="F737" s="23">
        <f t="shared" si="35"/>
        <v>0</v>
      </c>
      <c r="H737" t="s">
        <v>2163</v>
      </c>
      <c r="I737" s="1" t="s">
        <v>172</v>
      </c>
      <c r="J737" s="1" t="s">
        <v>182</v>
      </c>
      <c r="K737">
        <v>100</v>
      </c>
      <c r="L737" t="s">
        <v>9</v>
      </c>
      <c r="M737" t="s">
        <v>9</v>
      </c>
      <c r="N737">
        <v>10</v>
      </c>
      <c r="O737" t="s">
        <v>20</v>
      </c>
      <c r="P737">
        <v>0</v>
      </c>
      <c r="Q737" t="s">
        <v>10</v>
      </c>
      <c r="R737">
        <v>0</v>
      </c>
    </row>
    <row r="738" spans="1:18" hidden="1" x14ac:dyDescent="0.25">
      <c r="A738" s="1">
        <f>SUMIFS('Franchise Wastage '!H:H,'Franchise Wastage '!B:B,Sheet1!H738,'Franchise Wastage '!C:C,Sheet1!I738,'Franchise Wastage '!D:D,Sheet1!J738,'Franchise Wastage '!E:E,Sheet1!K738)</f>
        <v>0</v>
      </c>
      <c r="B738" s="1">
        <f>SUMIFS('Franchise Wastage '!F:F,'Franchise Wastage '!B:B,Sheet1!H738,'Franchise Wastage '!C:C,Sheet1!I738,'Franchise Wastage '!D:D,Sheet1!J738,'Franchise Wastage '!E:E,Sheet1!K738)</f>
        <v>10</v>
      </c>
      <c r="D738" s="23">
        <f t="shared" si="33"/>
        <v>0</v>
      </c>
      <c r="E738" s="23">
        <f t="shared" si="34"/>
        <v>0</v>
      </c>
      <c r="F738" s="23">
        <f t="shared" si="35"/>
        <v>0</v>
      </c>
      <c r="H738" t="s">
        <v>2163</v>
      </c>
      <c r="I738" s="1" t="s">
        <v>172</v>
      </c>
      <c r="J738" s="1" t="s">
        <v>183</v>
      </c>
      <c r="K738">
        <v>100</v>
      </c>
      <c r="L738" t="s">
        <v>9</v>
      </c>
      <c r="M738" t="s">
        <v>9</v>
      </c>
      <c r="N738">
        <v>10</v>
      </c>
      <c r="O738" t="s">
        <v>20</v>
      </c>
      <c r="P738">
        <v>0</v>
      </c>
      <c r="Q738" t="s">
        <v>10</v>
      </c>
      <c r="R738">
        <v>0</v>
      </c>
    </row>
    <row r="739" spans="1:18" hidden="1" x14ac:dyDescent="0.25">
      <c r="A739" s="1">
        <f>SUMIFS('Franchise Wastage '!H:H,'Franchise Wastage '!B:B,Sheet1!H739,'Franchise Wastage '!C:C,Sheet1!I739,'Franchise Wastage '!D:D,Sheet1!J739,'Franchise Wastage '!E:E,Sheet1!K739)</f>
        <v>0</v>
      </c>
      <c r="B739" s="1">
        <f>SUMIFS('Franchise Wastage '!F:F,'Franchise Wastage '!B:B,Sheet1!H739,'Franchise Wastage '!C:C,Sheet1!I739,'Franchise Wastage '!D:D,Sheet1!J739,'Franchise Wastage '!E:E,Sheet1!K739)</f>
        <v>10</v>
      </c>
      <c r="D739" s="23">
        <f t="shared" si="33"/>
        <v>0</v>
      </c>
      <c r="E739" s="23">
        <f t="shared" si="34"/>
        <v>0</v>
      </c>
      <c r="F739" s="23">
        <f t="shared" si="35"/>
        <v>0</v>
      </c>
      <c r="H739" t="s">
        <v>2163</v>
      </c>
      <c r="I739" s="1" t="s">
        <v>172</v>
      </c>
      <c r="J739" s="1" t="s">
        <v>184</v>
      </c>
      <c r="K739">
        <v>100</v>
      </c>
      <c r="L739" t="s">
        <v>9</v>
      </c>
      <c r="M739" t="s">
        <v>9</v>
      </c>
      <c r="N739">
        <v>10</v>
      </c>
      <c r="O739" t="s">
        <v>20</v>
      </c>
      <c r="P739">
        <v>0</v>
      </c>
      <c r="Q739" t="s">
        <v>10</v>
      </c>
      <c r="R739">
        <v>0</v>
      </c>
    </row>
    <row r="740" spans="1:18" hidden="1" x14ac:dyDescent="0.25">
      <c r="A740" s="1">
        <f>SUMIFS('Franchise Wastage '!H:H,'Franchise Wastage '!B:B,Sheet1!H740,'Franchise Wastage '!C:C,Sheet1!I740,'Franchise Wastage '!D:D,Sheet1!J740,'Franchise Wastage '!E:E,Sheet1!K740)</f>
        <v>0</v>
      </c>
      <c r="B740" s="1">
        <f>SUMIFS('Franchise Wastage '!F:F,'Franchise Wastage '!B:B,Sheet1!H740,'Franchise Wastage '!C:C,Sheet1!I740,'Franchise Wastage '!D:D,Sheet1!J740,'Franchise Wastage '!E:E,Sheet1!K740)</f>
        <v>10</v>
      </c>
      <c r="D740" s="23">
        <f t="shared" si="33"/>
        <v>0</v>
      </c>
      <c r="E740" s="23">
        <f t="shared" si="34"/>
        <v>0</v>
      </c>
      <c r="F740" s="23">
        <f t="shared" si="35"/>
        <v>0</v>
      </c>
      <c r="H740" t="s">
        <v>2163</v>
      </c>
      <c r="I740" s="1" t="s">
        <v>172</v>
      </c>
      <c r="J740" s="1" t="s">
        <v>185</v>
      </c>
      <c r="K740">
        <v>100</v>
      </c>
      <c r="L740" t="s">
        <v>9</v>
      </c>
      <c r="M740" t="s">
        <v>9</v>
      </c>
      <c r="N740">
        <v>10</v>
      </c>
      <c r="O740" t="s">
        <v>20</v>
      </c>
      <c r="P740">
        <v>0</v>
      </c>
      <c r="Q740" t="s">
        <v>10</v>
      </c>
      <c r="R740">
        <v>0</v>
      </c>
    </row>
    <row r="741" spans="1:18" hidden="1" x14ac:dyDescent="0.25">
      <c r="A741" s="1">
        <f>SUMIFS('Franchise Wastage '!H:H,'Franchise Wastage '!B:B,Sheet1!H741,'Franchise Wastage '!C:C,Sheet1!I741,'Franchise Wastage '!D:D,Sheet1!J741,'Franchise Wastage '!E:E,Sheet1!K741)</f>
        <v>0</v>
      </c>
      <c r="B741" s="1">
        <f>SUMIFS('Franchise Wastage '!F:F,'Franchise Wastage '!B:B,Sheet1!H741,'Franchise Wastage '!C:C,Sheet1!I741,'Franchise Wastage '!D:D,Sheet1!J741,'Franchise Wastage '!E:E,Sheet1!K741)</f>
        <v>10</v>
      </c>
      <c r="D741" s="23">
        <f t="shared" si="33"/>
        <v>0</v>
      </c>
      <c r="E741" s="23">
        <f t="shared" si="34"/>
        <v>0</v>
      </c>
      <c r="F741" s="23">
        <f t="shared" si="35"/>
        <v>0</v>
      </c>
      <c r="H741" t="s">
        <v>2163</v>
      </c>
      <c r="I741" s="1" t="s">
        <v>172</v>
      </c>
      <c r="J741" s="1" t="s">
        <v>186</v>
      </c>
      <c r="K741">
        <v>100</v>
      </c>
      <c r="L741" t="s">
        <v>9</v>
      </c>
      <c r="M741" t="s">
        <v>9</v>
      </c>
      <c r="N741">
        <v>10</v>
      </c>
      <c r="O741" t="s">
        <v>20</v>
      </c>
      <c r="P741">
        <v>0</v>
      </c>
      <c r="Q741" t="s">
        <v>10</v>
      </c>
      <c r="R741">
        <v>0</v>
      </c>
    </row>
    <row r="742" spans="1:18" x14ac:dyDescent="0.25">
      <c r="A742" s="1">
        <f>SUMIFS('Franchise Wastage '!H:H,'Franchise Wastage '!B:B,Sheet1!H742,'Franchise Wastage '!C:C,Sheet1!I742,'Franchise Wastage '!D:D,Sheet1!J742,'Franchise Wastage '!E:E,Sheet1!K742)</f>
        <v>0</v>
      </c>
      <c r="B742" s="1">
        <f>SUMIFS('Franchise Wastage '!F:F,'Franchise Wastage '!B:B,Sheet1!H742,'Franchise Wastage '!C:C,Sheet1!I742,'Franchise Wastage '!D:D,Sheet1!J742,'Franchise Wastage '!E:E,Sheet1!K742)</f>
        <v>0</v>
      </c>
      <c r="D742" s="23">
        <f t="shared" si="33"/>
        <v>0</v>
      </c>
      <c r="E742" s="23">
        <f t="shared" si="34"/>
        <v>10</v>
      </c>
      <c r="F742" s="23">
        <f t="shared" si="35"/>
        <v>10</v>
      </c>
      <c r="H742" s="24" t="s">
        <v>2163</v>
      </c>
      <c r="I742" s="1" t="s">
        <v>172</v>
      </c>
      <c r="J742" s="1" t="s">
        <v>187</v>
      </c>
      <c r="K742">
        <v>100</v>
      </c>
      <c r="L742" t="s">
        <v>9</v>
      </c>
      <c r="M742" t="s">
        <v>9</v>
      </c>
      <c r="N742">
        <v>10</v>
      </c>
      <c r="O742" t="s">
        <v>20</v>
      </c>
      <c r="P742">
        <v>0</v>
      </c>
      <c r="Q742" t="s">
        <v>10</v>
      </c>
      <c r="R742">
        <v>0</v>
      </c>
    </row>
    <row r="743" spans="1:18" hidden="1" x14ac:dyDescent="0.25">
      <c r="A743" s="1">
        <f>SUMIFS('Franchise Wastage '!H:H,'Franchise Wastage '!B:B,Sheet1!H743,'Franchise Wastage '!C:C,Sheet1!I743,'Franchise Wastage '!D:D,Sheet1!J743,'Franchise Wastage '!E:E,Sheet1!K743)</f>
        <v>0</v>
      </c>
      <c r="B743" s="1">
        <f>SUMIFS('Franchise Wastage '!F:F,'Franchise Wastage '!B:B,Sheet1!H743,'Franchise Wastage '!C:C,Sheet1!I743,'Franchise Wastage '!D:D,Sheet1!J743,'Franchise Wastage '!E:E,Sheet1!K743)</f>
        <v>10</v>
      </c>
      <c r="D743" s="23">
        <f t="shared" si="33"/>
        <v>0</v>
      </c>
      <c r="E743" s="23">
        <f t="shared" si="34"/>
        <v>0</v>
      </c>
      <c r="F743" s="23">
        <f t="shared" si="35"/>
        <v>0</v>
      </c>
      <c r="H743" t="s">
        <v>2163</v>
      </c>
      <c r="I743" s="1" t="s">
        <v>172</v>
      </c>
      <c r="J743" s="1" t="s">
        <v>90</v>
      </c>
      <c r="K743">
        <v>100</v>
      </c>
      <c r="L743" t="s">
        <v>9</v>
      </c>
      <c r="M743" t="s">
        <v>9</v>
      </c>
      <c r="N743">
        <v>10</v>
      </c>
      <c r="O743" t="s">
        <v>20</v>
      </c>
      <c r="P743">
        <v>0</v>
      </c>
      <c r="Q743" t="s">
        <v>10</v>
      </c>
      <c r="R743">
        <v>0</v>
      </c>
    </row>
    <row r="744" spans="1:18" hidden="1" x14ac:dyDescent="0.25">
      <c r="A744" s="1">
        <f>SUMIFS('Franchise Wastage '!H:H,'Franchise Wastage '!B:B,Sheet1!H744,'Franchise Wastage '!C:C,Sheet1!I744,'Franchise Wastage '!D:D,Sheet1!J744,'Franchise Wastage '!E:E,Sheet1!K744)</f>
        <v>0</v>
      </c>
      <c r="B744" s="1">
        <f>SUMIFS('Franchise Wastage '!F:F,'Franchise Wastage '!B:B,Sheet1!H744,'Franchise Wastage '!C:C,Sheet1!I744,'Franchise Wastage '!D:D,Sheet1!J744,'Franchise Wastage '!E:E,Sheet1!K744)</f>
        <v>10</v>
      </c>
      <c r="D744" s="23">
        <f t="shared" si="33"/>
        <v>0</v>
      </c>
      <c r="E744" s="23">
        <f t="shared" si="34"/>
        <v>0</v>
      </c>
      <c r="F744" s="23">
        <f t="shared" si="35"/>
        <v>0</v>
      </c>
      <c r="H744" t="s">
        <v>2163</v>
      </c>
      <c r="I744" s="1" t="s">
        <v>172</v>
      </c>
      <c r="J744" s="1" t="s">
        <v>188</v>
      </c>
      <c r="K744">
        <v>100</v>
      </c>
      <c r="L744" t="s">
        <v>9</v>
      </c>
      <c r="M744" t="s">
        <v>9</v>
      </c>
      <c r="N744">
        <v>10</v>
      </c>
      <c r="O744" t="s">
        <v>20</v>
      </c>
      <c r="P744">
        <v>0</v>
      </c>
      <c r="Q744" t="s">
        <v>10</v>
      </c>
      <c r="R744">
        <v>0</v>
      </c>
    </row>
    <row r="745" spans="1:18" hidden="1" x14ac:dyDescent="0.25">
      <c r="A745" s="1">
        <f>SUMIFS('Franchise Wastage '!H:H,'Franchise Wastage '!B:B,Sheet1!H745,'Franchise Wastage '!C:C,Sheet1!I745,'Franchise Wastage '!D:D,Sheet1!J745,'Franchise Wastage '!E:E,Sheet1!K745)</f>
        <v>0</v>
      </c>
      <c r="B745" s="1">
        <f>SUMIFS('Franchise Wastage '!F:F,'Franchise Wastage '!B:B,Sheet1!H745,'Franchise Wastage '!C:C,Sheet1!I745,'Franchise Wastage '!D:D,Sheet1!J745,'Franchise Wastage '!E:E,Sheet1!K745)</f>
        <v>10</v>
      </c>
      <c r="D745" s="23">
        <f t="shared" si="33"/>
        <v>0</v>
      </c>
      <c r="E745" s="23">
        <f t="shared" si="34"/>
        <v>0</v>
      </c>
      <c r="F745" s="23">
        <f t="shared" si="35"/>
        <v>0</v>
      </c>
      <c r="H745" t="s">
        <v>2163</v>
      </c>
      <c r="I745" s="1" t="s">
        <v>172</v>
      </c>
      <c r="J745" s="1" t="s">
        <v>189</v>
      </c>
      <c r="K745">
        <v>100</v>
      </c>
      <c r="L745" t="s">
        <v>9</v>
      </c>
      <c r="M745" t="s">
        <v>9</v>
      </c>
      <c r="N745">
        <v>10</v>
      </c>
      <c r="O745" t="s">
        <v>20</v>
      </c>
      <c r="P745">
        <v>0</v>
      </c>
      <c r="Q745" t="s">
        <v>10</v>
      </c>
      <c r="R745">
        <v>0</v>
      </c>
    </row>
    <row r="746" spans="1:18" x14ac:dyDescent="0.25">
      <c r="A746" s="1">
        <f>SUMIFS('Franchise Wastage '!H:H,'Franchise Wastage '!B:B,Sheet1!H746,'Franchise Wastage '!C:C,Sheet1!I746,'Franchise Wastage '!D:D,Sheet1!J746,'Franchise Wastage '!E:E,Sheet1!K746)</f>
        <v>0</v>
      </c>
      <c r="B746" s="1">
        <f>SUMIFS('Franchise Wastage '!F:F,'Franchise Wastage '!B:B,Sheet1!H746,'Franchise Wastage '!C:C,Sheet1!I746,'Franchise Wastage '!D:D,Sheet1!J746,'Franchise Wastage '!E:E,Sheet1!K746)</f>
        <v>0</v>
      </c>
      <c r="D746" s="23">
        <f t="shared" si="33"/>
        <v>0</v>
      </c>
      <c r="E746" s="23">
        <f t="shared" si="34"/>
        <v>10</v>
      </c>
      <c r="F746" s="23">
        <f t="shared" si="35"/>
        <v>10</v>
      </c>
      <c r="H746" s="24" t="s">
        <v>2163</v>
      </c>
      <c r="I746" s="1" t="s">
        <v>172</v>
      </c>
      <c r="J746" s="1" t="s">
        <v>190</v>
      </c>
      <c r="K746">
        <v>100</v>
      </c>
      <c r="L746" t="s">
        <v>9</v>
      </c>
      <c r="M746" t="s">
        <v>9</v>
      </c>
      <c r="N746">
        <v>10</v>
      </c>
      <c r="O746" t="s">
        <v>20</v>
      </c>
      <c r="P746">
        <v>0</v>
      </c>
      <c r="Q746" t="s">
        <v>10</v>
      </c>
      <c r="R746">
        <v>0</v>
      </c>
    </row>
    <row r="747" spans="1:18" hidden="1" x14ac:dyDescent="0.25">
      <c r="A747" s="1">
        <f>SUMIFS('Franchise Wastage '!H:H,'Franchise Wastage '!B:B,Sheet1!H747,'Franchise Wastage '!C:C,Sheet1!I747,'Franchise Wastage '!D:D,Sheet1!J747,'Franchise Wastage '!E:E,Sheet1!K747)</f>
        <v>0</v>
      </c>
      <c r="B747" s="1">
        <f>SUMIFS('Franchise Wastage '!F:F,'Franchise Wastage '!B:B,Sheet1!H747,'Franchise Wastage '!C:C,Sheet1!I747,'Franchise Wastage '!D:D,Sheet1!J747,'Franchise Wastage '!E:E,Sheet1!K747)</f>
        <v>10</v>
      </c>
      <c r="D747" s="23">
        <f t="shared" si="33"/>
        <v>0</v>
      </c>
      <c r="E747" s="23">
        <f t="shared" si="34"/>
        <v>0</v>
      </c>
      <c r="F747" s="23">
        <f t="shared" si="35"/>
        <v>0</v>
      </c>
      <c r="H747" t="s">
        <v>2163</v>
      </c>
      <c r="I747" s="1" t="s">
        <v>172</v>
      </c>
      <c r="J747" s="1" t="s">
        <v>191</v>
      </c>
      <c r="K747">
        <v>100</v>
      </c>
      <c r="L747" t="s">
        <v>9</v>
      </c>
      <c r="M747" t="s">
        <v>9</v>
      </c>
      <c r="N747">
        <v>10</v>
      </c>
      <c r="O747" t="s">
        <v>20</v>
      </c>
      <c r="P747">
        <v>0</v>
      </c>
      <c r="Q747" t="s">
        <v>10</v>
      </c>
      <c r="R747">
        <v>0</v>
      </c>
    </row>
    <row r="748" spans="1:18" hidden="1" x14ac:dyDescent="0.25">
      <c r="A748" s="1">
        <f>SUMIFS('Franchise Wastage '!H:H,'Franchise Wastage '!B:B,Sheet1!H748,'Franchise Wastage '!C:C,Sheet1!I748,'Franchise Wastage '!D:D,Sheet1!J748,'Franchise Wastage '!E:E,Sheet1!K748)</f>
        <v>0</v>
      </c>
      <c r="B748" s="1">
        <f>SUMIFS('Franchise Wastage '!F:F,'Franchise Wastage '!B:B,Sheet1!H748,'Franchise Wastage '!C:C,Sheet1!I748,'Franchise Wastage '!D:D,Sheet1!J748,'Franchise Wastage '!E:E,Sheet1!K748)</f>
        <v>10</v>
      </c>
      <c r="D748" s="23">
        <f t="shared" si="33"/>
        <v>0</v>
      </c>
      <c r="E748" s="23">
        <f t="shared" si="34"/>
        <v>0</v>
      </c>
      <c r="F748" s="23">
        <f t="shared" si="35"/>
        <v>0</v>
      </c>
      <c r="H748" t="s">
        <v>2163</v>
      </c>
      <c r="I748" s="1" t="s">
        <v>172</v>
      </c>
      <c r="J748" s="1" t="s">
        <v>192</v>
      </c>
      <c r="K748">
        <v>100</v>
      </c>
      <c r="L748" t="s">
        <v>9</v>
      </c>
      <c r="M748" t="s">
        <v>9</v>
      </c>
      <c r="N748">
        <v>10</v>
      </c>
      <c r="O748" t="s">
        <v>20</v>
      </c>
      <c r="P748">
        <v>0</v>
      </c>
      <c r="Q748" t="s">
        <v>10</v>
      </c>
      <c r="R748">
        <v>0</v>
      </c>
    </row>
    <row r="749" spans="1:18" hidden="1" x14ac:dyDescent="0.25">
      <c r="A749" s="1">
        <f>SUMIFS('Franchise Wastage '!H:H,'Franchise Wastage '!B:B,Sheet1!H749,'Franchise Wastage '!C:C,Sheet1!I749,'Franchise Wastage '!D:D,Sheet1!J749,'Franchise Wastage '!E:E,Sheet1!K749)</f>
        <v>0</v>
      </c>
      <c r="B749" s="1">
        <f>SUMIFS('Franchise Wastage '!F:F,'Franchise Wastage '!B:B,Sheet1!H749,'Franchise Wastage '!C:C,Sheet1!I749,'Franchise Wastage '!D:D,Sheet1!J749,'Franchise Wastage '!E:E,Sheet1!K749)</f>
        <v>10</v>
      </c>
      <c r="D749" s="23">
        <f t="shared" si="33"/>
        <v>0</v>
      </c>
      <c r="E749" s="23">
        <f t="shared" si="34"/>
        <v>0</v>
      </c>
      <c r="F749" s="23">
        <f t="shared" si="35"/>
        <v>0</v>
      </c>
      <c r="H749" t="s">
        <v>2163</v>
      </c>
      <c r="I749" s="1" t="s">
        <v>172</v>
      </c>
      <c r="J749" s="1" t="s">
        <v>193</v>
      </c>
      <c r="K749">
        <v>100</v>
      </c>
      <c r="L749" t="s">
        <v>9</v>
      </c>
      <c r="M749" t="s">
        <v>9</v>
      </c>
      <c r="N749">
        <v>10</v>
      </c>
      <c r="O749" t="s">
        <v>20</v>
      </c>
      <c r="P749">
        <v>0</v>
      </c>
      <c r="Q749" t="s">
        <v>10</v>
      </c>
      <c r="R749">
        <v>0</v>
      </c>
    </row>
    <row r="750" spans="1:18" hidden="1" x14ac:dyDescent="0.25">
      <c r="A750" s="1">
        <f>SUMIFS('Franchise Wastage '!H:H,'Franchise Wastage '!B:B,Sheet1!H750,'Franchise Wastage '!C:C,Sheet1!I750,'Franchise Wastage '!D:D,Sheet1!J750,'Franchise Wastage '!E:E,Sheet1!K750)</f>
        <v>0</v>
      </c>
      <c r="B750" s="1">
        <f>SUMIFS('Franchise Wastage '!F:F,'Franchise Wastage '!B:B,Sheet1!H750,'Franchise Wastage '!C:C,Sheet1!I750,'Franchise Wastage '!D:D,Sheet1!J750,'Franchise Wastage '!E:E,Sheet1!K750)</f>
        <v>10</v>
      </c>
      <c r="D750" s="23">
        <f t="shared" si="33"/>
        <v>0</v>
      </c>
      <c r="E750" s="23">
        <f t="shared" si="34"/>
        <v>0</v>
      </c>
      <c r="F750" s="23">
        <f t="shared" si="35"/>
        <v>0</v>
      </c>
      <c r="H750" t="s">
        <v>2163</v>
      </c>
      <c r="I750" s="1" t="s">
        <v>172</v>
      </c>
      <c r="J750" s="1" t="s">
        <v>194</v>
      </c>
      <c r="K750">
        <v>100</v>
      </c>
      <c r="L750" t="s">
        <v>9</v>
      </c>
      <c r="M750" t="s">
        <v>9</v>
      </c>
      <c r="N750">
        <v>10</v>
      </c>
      <c r="O750" t="s">
        <v>20</v>
      </c>
      <c r="P750">
        <v>0</v>
      </c>
      <c r="Q750" t="s">
        <v>10</v>
      </c>
      <c r="R750">
        <v>0</v>
      </c>
    </row>
    <row r="751" spans="1:18" hidden="1" x14ac:dyDescent="0.25">
      <c r="A751" s="1">
        <f>SUMIFS('Franchise Wastage '!H:H,'Franchise Wastage '!B:B,Sheet1!H751,'Franchise Wastage '!C:C,Sheet1!I751,'Franchise Wastage '!D:D,Sheet1!J751,'Franchise Wastage '!E:E,Sheet1!K751)</f>
        <v>0</v>
      </c>
      <c r="B751" s="1">
        <f>SUMIFS('Franchise Wastage '!F:F,'Franchise Wastage '!B:B,Sheet1!H751,'Franchise Wastage '!C:C,Sheet1!I751,'Franchise Wastage '!D:D,Sheet1!J751,'Franchise Wastage '!E:E,Sheet1!K751)</f>
        <v>10</v>
      </c>
      <c r="D751" s="23">
        <f t="shared" si="33"/>
        <v>0</v>
      </c>
      <c r="E751" s="23">
        <f t="shared" si="34"/>
        <v>0</v>
      </c>
      <c r="F751" s="23">
        <f t="shared" si="35"/>
        <v>0</v>
      </c>
      <c r="H751" t="s">
        <v>2163</v>
      </c>
      <c r="I751" s="1" t="s">
        <v>172</v>
      </c>
      <c r="J751" s="1" t="s">
        <v>195</v>
      </c>
      <c r="K751">
        <v>100</v>
      </c>
      <c r="L751" t="s">
        <v>9</v>
      </c>
      <c r="M751" t="s">
        <v>9</v>
      </c>
      <c r="N751">
        <v>10</v>
      </c>
      <c r="O751" t="s">
        <v>20</v>
      </c>
      <c r="P751">
        <v>0</v>
      </c>
      <c r="Q751" t="s">
        <v>10</v>
      </c>
      <c r="R751">
        <v>0</v>
      </c>
    </row>
    <row r="752" spans="1:18" hidden="1" x14ac:dyDescent="0.25">
      <c r="A752" s="1">
        <f>SUMIFS('Franchise Wastage '!H:H,'Franchise Wastage '!B:B,Sheet1!H752,'Franchise Wastage '!C:C,Sheet1!I752,'Franchise Wastage '!D:D,Sheet1!J752,'Franchise Wastage '!E:E,Sheet1!K752)</f>
        <v>0</v>
      </c>
      <c r="B752" s="1">
        <f>SUMIFS('Franchise Wastage '!F:F,'Franchise Wastage '!B:B,Sheet1!H752,'Franchise Wastage '!C:C,Sheet1!I752,'Franchise Wastage '!D:D,Sheet1!J752,'Franchise Wastage '!E:E,Sheet1!K752)</f>
        <v>10</v>
      </c>
      <c r="D752" s="23">
        <f t="shared" si="33"/>
        <v>0</v>
      </c>
      <c r="E752" s="23">
        <f t="shared" si="34"/>
        <v>0</v>
      </c>
      <c r="F752" s="23">
        <f t="shared" si="35"/>
        <v>0</v>
      </c>
      <c r="H752" t="s">
        <v>2163</v>
      </c>
      <c r="I752" s="1" t="s">
        <v>172</v>
      </c>
      <c r="J752" s="1" t="s">
        <v>196</v>
      </c>
      <c r="K752">
        <v>100</v>
      </c>
      <c r="L752" t="s">
        <v>9</v>
      </c>
      <c r="M752" t="s">
        <v>9</v>
      </c>
      <c r="N752">
        <v>10</v>
      </c>
      <c r="O752" t="s">
        <v>20</v>
      </c>
      <c r="P752">
        <v>0</v>
      </c>
      <c r="Q752" t="s">
        <v>10</v>
      </c>
      <c r="R752">
        <v>0</v>
      </c>
    </row>
    <row r="753" spans="1:18" hidden="1" x14ac:dyDescent="0.25">
      <c r="A753" s="1">
        <f>SUMIFS('Franchise Wastage '!H:H,'Franchise Wastage '!B:B,Sheet1!H753,'Franchise Wastage '!C:C,Sheet1!I753,'Franchise Wastage '!D:D,Sheet1!J753,'Franchise Wastage '!E:E,Sheet1!K753)</f>
        <v>0</v>
      </c>
      <c r="B753" s="1">
        <f>SUMIFS('Franchise Wastage '!F:F,'Franchise Wastage '!B:B,Sheet1!H753,'Franchise Wastage '!C:C,Sheet1!I753,'Franchise Wastage '!D:D,Sheet1!J753,'Franchise Wastage '!E:E,Sheet1!K753)</f>
        <v>10</v>
      </c>
      <c r="D753" s="23">
        <f t="shared" si="33"/>
        <v>0</v>
      </c>
      <c r="E753" s="23">
        <f t="shared" si="34"/>
        <v>0</v>
      </c>
      <c r="F753" s="23">
        <f t="shared" si="35"/>
        <v>0</v>
      </c>
      <c r="H753" t="s">
        <v>2163</v>
      </c>
      <c r="I753" s="1" t="s">
        <v>172</v>
      </c>
      <c r="J753" s="1" t="s">
        <v>197</v>
      </c>
      <c r="K753">
        <v>100</v>
      </c>
      <c r="L753" t="s">
        <v>9</v>
      </c>
      <c r="M753" t="s">
        <v>9</v>
      </c>
      <c r="N753">
        <v>10</v>
      </c>
      <c r="O753" t="s">
        <v>20</v>
      </c>
      <c r="P753">
        <v>0</v>
      </c>
      <c r="Q753" t="s">
        <v>10</v>
      </c>
      <c r="R753">
        <v>0</v>
      </c>
    </row>
    <row r="754" spans="1:18" hidden="1" x14ac:dyDescent="0.25">
      <c r="A754" s="1">
        <f>SUMIFS('Franchise Wastage '!H:H,'Franchise Wastage '!B:B,Sheet1!H754,'Franchise Wastage '!C:C,Sheet1!I754,'Franchise Wastage '!D:D,Sheet1!J754,'Franchise Wastage '!E:E,Sheet1!K754)</f>
        <v>0</v>
      </c>
      <c r="B754" s="1">
        <f>SUMIFS('Franchise Wastage '!F:F,'Franchise Wastage '!B:B,Sheet1!H754,'Franchise Wastage '!C:C,Sheet1!I754,'Franchise Wastage '!D:D,Sheet1!J754,'Franchise Wastage '!E:E,Sheet1!K754)</f>
        <v>10</v>
      </c>
      <c r="D754" s="23">
        <f t="shared" si="33"/>
        <v>0</v>
      </c>
      <c r="E754" s="23">
        <f t="shared" si="34"/>
        <v>0</v>
      </c>
      <c r="F754" s="23">
        <f t="shared" si="35"/>
        <v>0</v>
      </c>
      <c r="H754" t="s">
        <v>2163</v>
      </c>
      <c r="I754" s="1" t="s">
        <v>172</v>
      </c>
      <c r="J754" s="1" t="s">
        <v>198</v>
      </c>
      <c r="K754">
        <v>100</v>
      </c>
      <c r="L754" t="s">
        <v>9</v>
      </c>
      <c r="M754" t="s">
        <v>9</v>
      </c>
      <c r="N754">
        <v>10</v>
      </c>
      <c r="O754" t="s">
        <v>20</v>
      </c>
      <c r="P754">
        <v>0</v>
      </c>
      <c r="Q754" t="s">
        <v>10</v>
      </c>
      <c r="R754">
        <v>0</v>
      </c>
    </row>
    <row r="755" spans="1:18" hidden="1" x14ac:dyDescent="0.25">
      <c r="A755" s="1">
        <f>SUMIFS('Franchise Wastage '!H:H,'Franchise Wastage '!B:B,Sheet1!H755,'Franchise Wastage '!C:C,Sheet1!I755,'Franchise Wastage '!D:D,Sheet1!J755,'Franchise Wastage '!E:E,Sheet1!K755)</f>
        <v>0</v>
      </c>
      <c r="B755" s="1">
        <f>SUMIFS('Franchise Wastage '!F:F,'Franchise Wastage '!B:B,Sheet1!H755,'Franchise Wastage '!C:C,Sheet1!I755,'Franchise Wastage '!D:D,Sheet1!J755,'Franchise Wastage '!E:E,Sheet1!K755)</f>
        <v>10</v>
      </c>
      <c r="D755" s="23">
        <f t="shared" si="33"/>
        <v>0</v>
      </c>
      <c r="E755" s="23">
        <f t="shared" si="34"/>
        <v>0</v>
      </c>
      <c r="F755" s="23">
        <f t="shared" si="35"/>
        <v>0</v>
      </c>
      <c r="H755" t="s">
        <v>2163</v>
      </c>
      <c r="I755" s="1" t="s">
        <v>172</v>
      </c>
      <c r="J755" s="1" t="s">
        <v>199</v>
      </c>
      <c r="K755">
        <v>100</v>
      </c>
      <c r="L755" t="s">
        <v>9</v>
      </c>
      <c r="M755" t="s">
        <v>9</v>
      </c>
      <c r="N755">
        <v>10</v>
      </c>
      <c r="O755" t="s">
        <v>20</v>
      </c>
      <c r="P755">
        <v>0</v>
      </c>
      <c r="Q755" t="s">
        <v>10</v>
      </c>
      <c r="R755">
        <v>0</v>
      </c>
    </row>
    <row r="756" spans="1:18" hidden="1" x14ac:dyDescent="0.25">
      <c r="A756" s="1">
        <f>SUMIFS('Franchise Wastage '!H:H,'Franchise Wastage '!B:B,Sheet1!H756,'Franchise Wastage '!C:C,Sheet1!I756,'Franchise Wastage '!D:D,Sheet1!J756,'Franchise Wastage '!E:E,Sheet1!K756)</f>
        <v>0</v>
      </c>
      <c r="B756" s="1">
        <f>SUMIFS('Franchise Wastage '!F:F,'Franchise Wastage '!B:B,Sheet1!H756,'Franchise Wastage '!C:C,Sheet1!I756,'Franchise Wastage '!D:D,Sheet1!J756,'Franchise Wastage '!E:E,Sheet1!K756)</f>
        <v>10</v>
      </c>
      <c r="D756" s="23">
        <f t="shared" si="33"/>
        <v>0</v>
      </c>
      <c r="E756" s="23">
        <f t="shared" si="34"/>
        <v>0</v>
      </c>
      <c r="F756" s="23">
        <f t="shared" si="35"/>
        <v>0</v>
      </c>
      <c r="H756" t="s">
        <v>2163</v>
      </c>
      <c r="I756" s="1" t="s">
        <v>172</v>
      </c>
      <c r="J756" s="1" t="s">
        <v>200</v>
      </c>
      <c r="K756">
        <v>100</v>
      </c>
      <c r="L756" t="s">
        <v>9</v>
      </c>
      <c r="M756" t="s">
        <v>9</v>
      </c>
      <c r="N756">
        <v>10</v>
      </c>
      <c r="O756" t="s">
        <v>20</v>
      </c>
      <c r="P756">
        <v>0</v>
      </c>
      <c r="Q756" t="s">
        <v>10</v>
      </c>
      <c r="R756">
        <v>0</v>
      </c>
    </row>
    <row r="757" spans="1:18" hidden="1" x14ac:dyDescent="0.25">
      <c r="A757" s="1">
        <f>SUMIFS('Franchise Wastage '!H:H,'Franchise Wastage '!B:B,Sheet1!H757,'Franchise Wastage '!C:C,Sheet1!I757,'Franchise Wastage '!D:D,Sheet1!J757,'Franchise Wastage '!E:E,Sheet1!K757)</f>
        <v>0</v>
      </c>
      <c r="B757" s="1">
        <f>SUMIFS('Franchise Wastage '!F:F,'Franchise Wastage '!B:B,Sheet1!H757,'Franchise Wastage '!C:C,Sheet1!I757,'Franchise Wastage '!D:D,Sheet1!J757,'Franchise Wastage '!E:E,Sheet1!K757)</f>
        <v>10</v>
      </c>
      <c r="D757" s="23">
        <f t="shared" si="33"/>
        <v>0</v>
      </c>
      <c r="E757" s="23">
        <f t="shared" si="34"/>
        <v>0</v>
      </c>
      <c r="F757" s="23">
        <f t="shared" si="35"/>
        <v>0</v>
      </c>
      <c r="H757" t="s">
        <v>2163</v>
      </c>
      <c r="I757" s="1" t="s">
        <v>172</v>
      </c>
      <c r="J757" s="1" t="s">
        <v>201</v>
      </c>
      <c r="K757">
        <v>100</v>
      </c>
      <c r="L757" t="s">
        <v>9</v>
      </c>
      <c r="M757" t="s">
        <v>9</v>
      </c>
      <c r="N757">
        <v>10</v>
      </c>
      <c r="O757" t="s">
        <v>20</v>
      </c>
      <c r="P757">
        <v>0</v>
      </c>
      <c r="Q757" t="s">
        <v>10</v>
      </c>
      <c r="R757">
        <v>0</v>
      </c>
    </row>
    <row r="758" spans="1:18" hidden="1" x14ac:dyDescent="0.25">
      <c r="A758" s="1">
        <f>SUMIFS('Franchise Wastage '!H:H,'Franchise Wastage '!B:B,Sheet1!H758,'Franchise Wastage '!C:C,Sheet1!I758,'Franchise Wastage '!D:D,Sheet1!J758,'Franchise Wastage '!E:E,Sheet1!K758)</f>
        <v>0</v>
      </c>
      <c r="B758" s="1">
        <f>SUMIFS('Franchise Wastage '!F:F,'Franchise Wastage '!B:B,Sheet1!H758,'Franchise Wastage '!C:C,Sheet1!I758,'Franchise Wastage '!D:D,Sheet1!J758,'Franchise Wastage '!E:E,Sheet1!K758)</f>
        <v>10</v>
      </c>
      <c r="D758" s="23">
        <f t="shared" si="33"/>
        <v>0</v>
      </c>
      <c r="E758" s="23">
        <f t="shared" si="34"/>
        <v>0</v>
      </c>
      <c r="F758" s="23">
        <f t="shared" si="35"/>
        <v>0</v>
      </c>
      <c r="H758" t="s">
        <v>2163</v>
      </c>
      <c r="I758" s="1" t="s">
        <v>172</v>
      </c>
      <c r="J758" s="1" t="s">
        <v>202</v>
      </c>
      <c r="K758">
        <v>100</v>
      </c>
      <c r="L758" t="s">
        <v>9</v>
      </c>
      <c r="M758" t="s">
        <v>9</v>
      </c>
      <c r="N758">
        <v>10</v>
      </c>
      <c r="O758" t="s">
        <v>20</v>
      </c>
      <c r="P758">
        <v>0</v>
      </c>
      <c r="Q758" t="s">
        <v>10</v>
      </c>
      <c r="R758">
        <v>0</v>
      </c>
    </row>
    <row r="759" spans="1:18" hidden="1" x14ac:dyDescent="0.25">
      <c r="A759" s="1">
        <f>SUMIFS('Franchise Wastage '!H:H,'Franchise Wastage '!B:B,Sheet1!H759,'Franchise Wastage '!C:C,Sheet1!I759,'Franchise Wastage '!D:D,Sheet1!J759,'Franchise Wastage '!E:E,Sheet1!K759)</f>
        <v>0</v>
      </c>
      <c r="B759" s="1">
        <f>SUMIFS('Franchise Wastage '!F:F,'Franchise Wastage '!B:B,Sheet1!H759,'Franchise Wastage '!C:C,Sheet1!I759,'Franchise Wastage '!D:D,Sheet1!J759,'Franchise Wastage '!E:E,Sheet1!K759)</f>
        <v>10</v>
      </c>
      <c r="D759" s="23">
        <f t="shared" si="33"/>
        <v>0</v>
      </c>
      <c r="E759" s="23">
        <f t="shared" si="34"/>
        <v>0</v>
      </c>
      <c r="F759" s="23">
        <f t="shared" si="35"/>
        <v>0</v>
      </c>
      <c r="H759" t="s">
        <v>2163</v>
      </c>
      <c r="I759" s="1" t="s">
        <v>172</v>
      </c>
      <c r="J759" s="1" t="s">
        <v>203</v>
      </c>
      <c r="K759">
        <v>100</v>
      </c>
      <c r="L759" t="s">
        <v>9</v>
      </c>
      <c r="M759" t="s">
        <v>9</v>
      </c>
      <c r="N759">
        <v>10</v>
      </c>
      <c r="O759" t="s">
        <v>20</v>
      </c>
      <c r="P759">
        <v>0</v>
      </c>
      <c r="Q759" t="s">
        <v>10</v>
      </c>
      <c r="R759">
        <v>0</v>
      </c>
    </row>
    <row r="760" spans="1:18" x14ac:dyDescent="0.25">
      <c r="A760" s="1">
        <f>SUMIFS('Franchise Wastage '!H:H,'Franchise Wastage '!B:B,Sheet1!H760,'Franchise Wastage '!C:C,Sheet1!I760,'Franchise Wastage '!D:D,Sheet1!J760,'Franchise Wastage '!E:E,Sheet1!K760)</f>
        <v>0</v>
      </c>
      <c r="B760" s="1">
        <f>SUMIFS('Franchise Wastage '!F:F,'Franchise Wastage '!B:B,Sheet1!H760,'Franchise Wastage '!C:C,Sheet1!I760,'Franchise Wastage '!D:D,Sheet1!J760,'Franchise Wastage '!E:E,Sheet1!K760)</f>
        <v>0</v>
      </c>
      <c r="D760" s="23">
        <f t="shared" si="33"/>
        <v>0</v>
      </c>
      <c r="E760" s="23">
        <f t="shared" si="34"/>
        <v>10</v>
      </c>
      <c r="F760" s="23">
        <f t="shared" si="35"/>
        <v>10</v>
      </c>
      <c r="H760" s="24" t="s">
        <v>2163</v>
      </c>
      <c r="I760" s="1" t="s">
        <v>172</v>
      </c>
      <c r="J760" s="1" t="s">
        <v>2134</v>
      </c>
      <c r="K760">
        <v>100</v>
      </c>
      <c r="L760" t="s">
        <v>9</v>
      </c>
      <c r="M760" t="s">
        <v>9</v>
      </c>
      <c r="N760">
        <v>10</v>
      </c>
      <c r="O760" t="s">
        <v>20</v>
      </c>
      <c r="P760">
        <v>0</v>
      </c>
      <c r="Q760" t="s">
        <v>10</v>
      </c>
      <c r="R760">
        <v>0</v>
      </c>
    </row>
    <row r="761" spans="1:18" hidden="1" x14ac:dyDescent="0.25">
      <c r="A761" s="1">
        <f>SUMIFS('Franchise Wastage '!H:H,'Franchise Wastage '!B:B,Sheet1!H761,'Franchise Wastage '!C:C,Sheet1!I761,'Franchise Wastage '!D:D,Sheet1!J761,'Franchise Wastage '!E:E,Sheet1!K761)</f>
        <v>0</v>
      </c>
      <c r="B761" s="1">
        <f>SUMIFS('Franchise Wastage '!F:F,'Franchise Wastage '!B:B,Sheet1!H761,'Franchise Wastage '!C:C,Sheet1!I761,'Franchise Wastage '!D:D,Sheet1!J761,'Franchise Wastage '!E:E,Sheet1!K761)</f>
        <v>10</v>
      </c>
      <c r="D761" s="23">
        <f t="shared" si="33"/>
        <v>0</v>
      </c>
      <c r="E761" s="23">
        <f t="shared" si="34"/>
        <v>0</v>
      </c>
      <c r="F761" s="23">
        <f t="shared" si="35"/>
        <v>0</v>
      </c>
      <c r="H761" t="s">
        <v>2163</v>
      </c>
      <c r="I761" s="1" t="s">
        <v>172</v>
      </c>
      <c r="J761" s="1" t="s">
        <v>204</v>
      </c>
      <c r="K761">
        <v>100</v>
      </c>
      <c r="L761" t="s">
        <v>9</v>
      </c>
      <c r="M761" t="s">
        <v>9</v>
      </c>
      <c r="N761">
        <v>10</v>
      </c>
      <c r="O761" t="s">
        <v>20</v>
      </c>
      <c r="P761">
        <v>0</v>
      </c>
      <c r="Q761" t="s">
        <v>10</v>
      </c>
      <c r="R761">
        <v>0</v>
      </c>
    </row>
    <row r="762" spans="1:18" hidden="1" x14ac:dyDescent="0.25">
      <c r="A762" s="1">
        <f>SUMIFS('Franchise Wastage '!H:H,'Franchise Wastage '!B:B,Sheet1!H762,'Franchise Wastage '!C:C,Sheet1!I762,'Franchise Wastage '!D:D,Sheet1!J762,'Franchise Wastage '!E:E,Sheet1!K762)</f>
        <v>0</v>
      </c>
      <c r="B762" s="1">
        <f>SUMIFS('Franchise Wastage '!F:F,'Franchise Wastage '!B:B,Sheet1!H762,'Franchise Wastage '!C:C,Sheet1!I762,'Franchise Wastage '!D:D,Sheet1!J762,'Franchise Wastage '!E:E,Sheet1!K762)</f>
        <v>10</v>
      </c>
      <c r="D762" s="23">
        <f t="shared" si="33"/>
        <v>0</v>
      </c>
      <c r="E762" s="23">
        <f t="shared" si="34"/>
        <v>0</v>
      </c>
      <c r="F762" s="23">
        <f t="shared" si="35"/>
        <v>0</v>
      </c>
      <c r="H762" t="s">
        <v>2163</v>
      </c>
      <c r="I762" s="1" t="s">
        <v>172</v>
      </c>
      <c r="J762" s="1" t="s">
        <v>205</v>
      </c>
      <c r="K762">
        <v>100</v>
      </c>
      <c r="L762" t="s">
        <v>9</v>
      </c>
      <c r="M762" t="s">
        <v>9</v>
      </c>
      <c r="N762">
        <v>10</v>
      </c>
      <c r="O762" t="s">
        <v>20</v>
      </c>
      <c r="P762">
        <v>0</v>
      </c>
      <c r="Q762" t="s">
        <v>10</v>
      </c>
      <c r="R762">
        <v>0</v>
      </c>
    </row>
    <row r="763" spans="1:18" hidden="1" x14ac:dyDescent="0.25">
      <c r="A763" s="1">
        <f>SUMIFS('Franchise Wastage '!H:H,'Franchise Wastage '!B:B,Sheet1!H763,'Franchise Wastage '!C:C,Sheet1!I763,'Franchise Wastage '!D:D,Sheet1!J763,'Franchise Wastage '!E:E,Sheet1!K763)</f>
        <v>0</v>
      </c>
      <c r="B763" s="1">
        <f>SUMIFS('Franchise Wastage '!F:F,'Franchise Wastage '!B:B,Sheet1!H763,'Franchise Wastage '!C:C,Sheet1!I763,'Franchise Wastage '!D:D,Sheet1!J763,'Franchise Wastage '!E:E,Sheet1!K763)</f>
        <v>10</v>
      </c>
      <c r="D763" s="23">
        <f t="shared" si="33"/>
        <v>0</v>
      </c>
      <c r="E763" s="23">
        <f t="shared" si="34"/>
        <v>0</v>
      </c>
      <c r="F763" s="23">
        <f t="shared" si="35"/>
        <v>0</v>
      </c>
      <c r="H763" t="s">
        <v>2163</v>
      </c>
      <c r="I763" s="1" t="s">
        <v>172</v>
      </c>
      <c r="J763" s="1" t="s">
        <v>206</v>
      </c>
      <c r="K763">
        <v>100</v>
      </c>
      <c r="L763" t="s">
        <v>9</v>
      </c>
      <c r="M763" t="s">
        <v>9</v>
      </c>
      <c r="N763">
        <v>10</v>
      </c>
      <c r="O763" t="s">
        <v>20</v>
      </c>
      <c r="P763">
        <v>0</v>
      </c>
      <c r="Q763" t="s">
        <v>10</v>
      </c>
      <c r="R763">
        <v>0</v>
      </c>
    </row>
    <row r="764" spans="1:18" hidden="1" x14ac:dyDescent="0.25">
      <c r="A764" s="1">
        <f>SUMIFS('Franchise Wastage '!H:H,'Franchise Wastage '!B:B,Sheet1!H764,'Franchise Wastage '!C:C,Sheet1!I764,'Franchise Wastage '!D:D,Sheet1!J764,'Franchise Wastage '!E:E,Sheet1!K764)</f>
        <v>0</v>
      </c>
      <c r="B764" s="1">
        <f>SUMIFS('Franchise Wastage '!F:F,'Franchise Wastage '!B:B,Sheet1!H764,'Franchise Wastage '!C:C,Sheet1!I764,'Franchise Wastage '!D:D,Sheet1!J764,'Franchise Wastage '!E:E,Sheet1!K764)</f>
        <v>10</v>
      </c>
      <c r="D764" s="23">
        <f t="shared" si="33"/>
        <v>0</v>
      </c>
      <c r="E764" s="23">
        <f t="shared" si="34"/>
        <v>0</v>
      </c>
      <c r="F764" s="23">
        <f t="shared" si="35"/>
        <v>0</v>
      </c>
      <c r="H764" t="s">
        <v>2163</v>
      </c>
      <c r="I764" s="1" t="s">
        <v>172</v>
      </c>
      <c r="J764" s="1" t="s">
        <v>207</v>
      </c>
      <c r="K764">
        <v>100</v>
      </c>
      <c r="L764" t="s">
        <v>9</v>
      </c>
      <c r="M764" t="s">
        <v>9</v>
      </c>
      <c r="N764">
        <v>10</v>
      </c>
      <c r="O764" t="s">
        <v>20</v>
      </c>
      <c r="P764">
        <v>0</v>
      </c>
      <c r="Q764" t="s">
        <v>10</v>
      </c>
      <c r="R764">
        <v>0</v>
      </c>
    </row>
    <row r="765" spans="1:18" hidden="1" x14ac:dyDescent="0.25">
      <c r="A765" s="1">
        <f>SUMIFS('Franchise Wastage '!H:H,'Franchise Wastage '!B:B,Sheet1!H765,'Franchise Wastage '!C:C,Sheet1!I765,'Franchise Wastage '!D:D,Sheet1!J765,'Franchise Wastage '!E:E,Sheet1!K765)</f>
        <v>0</v>
      </c>
      <c r="B765" s="1">
        <f>SUMIFS('Franchise Wastage '!F:F,'Franchise Wastage '!B:B,Sheet1!H765,'Franchise Wastage '!C:C,Sheet1!I765,'Franchise Wastage '!D:D,Sheet1!J765,'Franchise Wastage '!E:E,Sheet1!K765)</f>
        <v>40</v>
      </c>
      <c r="D765" s="23">
        <f t="shared" si="33"/>
        <v>0</v>
      </c>
      <c r="E765" s="23">
        <f t="shared" si="34"/>
        <v>0</v>
      </c>
      <c r="F765" s="23">
        <f t="shared" si="35"/>
        <v>0</v>
      </c>
      <c r="H765" t="s">
        <v>2163</v>
      </c>
      <c r="I765" s="1" t="s">
        <v>215</v>
      </c>
      <c r="J765" s="1" t="s">
        <v>179</v>
      </c>
      <c r="K765">
        <v>100</v>
      </c>
      <c r="L765" t="s">
        <v>9</v>
      </c>
      <c r="M765" t="s">
        <v>9</v>
      </c>
      <c r="N765">
        <v>40</v>
      </c>
      <c r="O765" t="s">
        <v>20</v>
      </c>
      <c r="P765">
        <v>0</v>
      </c>
      <c r="Q765" t="s">
        <v>10</v>
      </c>
      <c r="R765">
        <v>0</v>
      </c>
    </row>
    <row r="766" spans="1:18" hidden="1" x14ac:dyDescent="0.25">
      <c r="A766" s="1">
        <f>SUMIFS('Franchise Wastage '!H:H,'Franchise Wastage '!B:B,Sheet1!H766,'Franchise Wastage '!C:C,Sheet1!I766,'Franchise Wastage '!D:D,Sheet1!J766,'Franchise Wastage '!E:E,Sheet1!K766)</f>
        <v>0</v>
      </c>
      <c r="B766" s="1">
        <f>SUMIFS('Franchise Wastage '!F:F,'Franchise Wastage '!B:B,Sheet1!H766,'Franchise Wastage '!C:C,Sheet1!I766,'Franchise Wastage '!D:D,Sheet1!J766,'Franchise Wastage '!E:E,Sheet1!K766)</f>
        <v>40</v>
      </c>
      <c r="D766" s="23">
        <f t="shared" si="33"/>
        <v>0</v>
      </c>
      <c r="E766" s="23">
        <f t="shared" si="34"/>
        <v>0</v>
      </c>
      <c r="F766" s="23">
        <f t="shared" si="35"/>
        <v>0</v>
      </c>
      <c r="H766" t="s">
        <v>2163</v>
      </c>
      <c r="I766" s="1" t="s">
        <v>215</v>
      </c>
      <c r="J766" s="1" t="s">
        <v>177</v>
      </c>
      <c r="K766">
        <v>100</v>
      </c>
      <c r="L766" t="s">
        <v>9</v>
      </c>
      <c r="M766" t="s">
        <v>9</v>
      </c>
      <c r="N766">
        <v>40</v>
      </c>
      <c r="O766" t="s">
        <v>20</v>
      </c>
      <c r="P766">
        <v>0</v>
      </c>
      <c r="Q766" t="s">
        <v>10</v>
      </c>
      <c r="R766">
        <v>0</v>
      </c>
    </row>
    <row r="767" spans="1:18" hidden="1" x14ac:dyDescent="0.25">
      <c r="A767" s="1">
        <f>SUMIFS('Franchise Wastage '!H:H,'Franchise Wastage '!B:B,Sheet1!H767,'Franchise Wastage '!C:C,Sheet1!I767,'Franchise Wastage '!D:D,Sheet1!J767,'Franchise Wastage '!E:E,Sheet1!K767)</f>
        <v>0</v>
      </c>
      <c r="B767" s="1">
        <f>SUMIFS('Franchise Wastage '!F:F,'Franchise Wastage '!B:B,Sheet1!H767,'Franchise Wastage '!C:C,Sheet1!I767,'Franchise Wastage '!D:D,Sheet1!J767,'Franchise Wastage '!E:E,Sheet1!K767)</f>
        <v>40</v>
      </c>
      <c r="D767" s="23">
        <f t="shared" si="33"/>
        <v>0</v>
      </c>
      <c r="E767" s="23">
        <f t="shared" si="34"/>
        <v>0</v>
      </c>
      <c r="F767" s="23">
        <f t="shared" si="35"/>
        <v>0</v>
      </c>
      <c r="H767" t="s">
        <v>2163</v>
      </c>
      <c r="I767" s="1" t="s">
        <v>215</v>
      </c>
      <c r="J767" s="1" t="s">
        <v>174</v>
      </c>
      <c r="K767">
        <v>100</v>
      </c>
      <c r="L767" t="s">
        <v>9</v>
      </c>
      <c r="M767" t="s">
        <v>9</v>
      </c>
      <c r="N767">
        <v>40</v>
      </c>
      <c r="O767" t="s">
        <v>20</v>
      </c>
      <c r="P767">
        <v>0</v>
      </c>
      <c r="Q767" t="s">
        <v>10</v>
      </c>
      <c r="R767">
        <v>0</v>
      </c>
    </row>
    <row r="768" spans="1:18" hidden="1" x14ac:dyDescent="0.25">
      <c r="A768" s="1">
        <f>SUMIFS('Franchise Wastage '!H:H,'Franchise Wastage '!B:B,Sheet1!H768,'Franchise Wastage '!C:C,Sheet1!I768,'Franchise Wastage '!D:D,Sheet1!J768,'Franchise Wastage '!E:E,Sheet1!K768)</f>
        <v>0</v>
      </c>
      <c r="B768" s="1">
        <f>SUMIFS('Franchise Wastage '!F:F,'Franchise Wastage '!B:B,Sheet1!H768,'Franchise Wastage '!C:C,Sheet1!I768,'Franchise Wastage '!D:D,Sheet1!J768,'Franchise Wastage '!E:E,Sheet1!K768)</f>
        <v>40</v>
      </c>
      <c r="D768" s="23">
        <f t="shared" si="33"/>
        <v>0</v>
      </c>
      <c r="E768" s="23">
        <f t="shared" si="34"/>
        <v>0</v>
      </c>
      <c r="F768" s="23">
        <f t="shared" si="35"/>
        <v>0</v>
      </c>
      <c r="H768" t="s">
        <v>2163</v>
      </c>
      <c r="I768" s="1" t="s">
        <v>215</v>
      </c>
      <c r="J768" s="1" t="s">
        <v>191</v>
      </c>
      <c r="K768">
        <v>100</v>
      </c>
      <c r="L768" t="s">
        <v>9</v>
      </c>
      <c r="M768" t="s">
        <v>9</v>
      </c>
      <c r="N768">
        <v>40</v>
      </c>
      <c r="O768" t="s">
        <v>20</v>
      </c>
      <c r="P768">
        <v>0</v>
      </c>
      <c r="Q768" t="s">
        <v>10</v>
      </c>
      <c r="R768">
        <v>0</v>
      </c>
    </row>
    <row r="769" spans="1:18" hidden="1" x14ac:dyDescent="0.25">
      <c r="A769" s="1">
        <f>SUMIFS('Franchise Wastage '!H:H,'Franchise Wastage '!B:B,Sheet1!H769,'Franchise Wastage '!C:C,Sheet1!I769,'Franchise Wastage '!D:D,Sheet1!J769,'Franchise Wastage '!E:E,Sheet1!K769)</f>
        <v>0</v>
      </c>
      <c r="B769" s="1">
        <f>SUMIFS('Franchise Wastage '!F:F,'Franchise Wastage '!B:B,Sheet1!H769,'Franchise Wastage '!C:C,Sheet1!I769,'Franchise Wastage '!D:D,Sheet1!J769,'Franchise Wastage '!E:E,Sheet1!K769)</f>
        <v>40</v>
      </c>
      <c r="D769" s="23">
        <f t="shared" si="33"/>
        <v>0</v>
      </c>
      <c r="E769" s="23">
        <f t="shared" si="34"/>
        <v>0</v>
      </c>
      <c r="F769" s="23">
        <f t="shared" si="35"/>
        <v>0</v>
      </c>
      <c r="H769" t="s">
        <v>2163</v>
      </c>
      <c r="I769" s="1" t="s">
        <v>215</v>
      </c>
      <c r="J769" s="1" t="s">
        <v>190</v>
      </c>
      <c r="K769">
        <v>100</v>
      </c>
      <c r="L769" t="s">
        <v>9</v>
      </c>
      <c r="M769" t="s">
        <v>9</v>
      </c>
      <c r="N769">
        <v>40</v>
      </c>
      <c r="O769" t="s">
        <v>20</v>
      </c>
      <c r="P769">
        <v>0</v>
      </c>
      <c r="Q769" t="s">
        <v>10</v>
      </c>
      <c r="R769">
        <v>0</v>
      </c>
    </row>
    <row r="770" spans="1:18" hidden="1" x14ac:dyDescent="0.25">
      <c r="A770" s="1">
        <f>SUMIFS('Franchise Wastage '!H:H,'Franchise Wastage '!B:B,Sheet1!H770,'Franchise Wastage '!C:C,Sheet1!I770,'Franchise Wastage '!D:D,Sheet1!J770,'Franchise Wastage '!E:E,Sheet1!K770)</f>
        <v>0</v>
      </c>
      <c r="B770" s="1">
        <f>SUMIFS('Franchise Wastage '!F:F,'Franchise Wastage '!B:B,Sheet1!H770,'Franchise Wastage '!C:C,Sheet1!I770,'Franchise Wastage '!D:D,Sheet1!J770,'Franchise Wastage '!E:E,Sheet1!K770)</f>
        <v>40</v>
      </c>
      <c r="D770" s="23">
        <f t="shared" si="33"/>
        <v>0</v>
      </c>
      <c r="E770" s="23">
        <f t="shared" si="34"/>
        <v>0</v>
      </c>
      <c r="F770" s="23">
        <f t="shared" si="35"/>
        <v>0</v>
      </c>
      <c r="H770" t="s">
        <v>2163</v>
      </c>
      <c r="I770" s="1" t="s">
        <v>215</v>
      </c>
      <c r="J770" s="1" t="s">
        <v>173</v>
      </c>
      <c r="K770">
        <v>100</v>
      </c>
      <c r="L770" t="s">
        <v>9</v>
      </c>
      <c r="M770" t="s">
        <v>9</v>
      </c>
      <c r="N770">
        <v>40</v>
      </c>
      <c r="O770" t="s">
        <v>20</v>
      </c>
      <c r="P770">
        <v>0</v>
      </c>
      <c r="Q770" t="s">
        <v>10</v>
      </c>
      <c r="R770">
        <v>0</v>
      </c>
    </row>
    <row r="771" spans="1:18" hidden="1" x14ac:dyDescent="0.25">
      <c r="A771" s="1">
        <f>SUMIFS('Franchise Wastage '!H:H,'Franchise Wastage '!B:B,Sheet1!H771,'Franchise Wastage '!C:C,Sheet1!I771,'Franchise Wastage '!D:D,Sheet1!J771,'Franchise Wastage '!E:E,Sheet1!K771)</f>
        <v>0</v>
      </c>
      <c r="B771" s="1">
        <f>SUMIFS('Franchise Wastage '!F:F,'Franchise Wastage '!B:B,Sheet1!H771,'Franchise Wastage '!C:C,Sheet1!I771,'Franchise Wastage '!D:D,Sheet1!J771,'Franchise Wastage '!E:E,Sheet1!K771)</f>
        <v>40</v>
      </c>
      <c r="D771" s="23">
        <f t="shared" si="33"/>
        <v>0</v>
      </c>
      <c r="E771" s="23">
        <f t="shared" si="34"/>
        <v>0</v>
      </c>
      <c r="F771" s="23">
        <f t="shared" si="35"/>
        <v>0</v>
      </c>
      <c r="H771" t="s">
        <v>2163</v>
      </c>
      <c r="I771" s="1" t="s">
        <v>215</v>
      </c>
      <c r="J771" s="1" t="s">
        <v>181</v>
      </c>
      <c r="K771">
        <v>100</v>
      </c>
      <c r="L771" t="s">
        <v>9</v>
      </c>
      <c r="M771" t="s">
        <v>9</v>
      </c>
      <c r="N771">
        <v>40</v>
      </c>
      <c r="O771" t="s">
        <v>20</v>
      </c>
      <c r="P771">
        <v>0</v>
      </c>
      <c r="Q771" t="s">
        <v>10</v>
      </c>
      <c r="R771">
        <v>0</v>
      </c>
    </row>
    <row r="772" spans="1:18" hidden="1" x14ac:dyDescent="0.25">
      <c r="A772" s="1">
        <f>SUMIFS('Franchise Wastage '!H:H,'Franchise Wastage '!B:B,Sheet1!H772,'Franchise Wastage '!C:C,Sheet1!I772,'Franchise Wastage '!D:D,Sheet1!J772,'Franchise Wastage '!E:E,Sheet1!K772)</f>
        <v>0</v>
      </c>
      <c r="B772" s="1">
        <f>SUMIFS('Franchise Wastage '!F:F,'Franchise Wastage '!B:B,Sheet1!H772,'Franchise Wastage '!C:C,Sheet1!I772,'Franchise Wastage '!D:D,Sheet1!J772,'Franchise Wastage '!E:E,Sheet1!K772)</f>
        <v>40</v>
      </c>
      <c r="D772" s="23">
        <f t="shared" si="33"/>
        <v>0</v>
      </c>
      <c r="E772" s="23">
        <f t="shared" si="34"/>
        <v>0</v>
      </c>
      <c r="F772" s="23">
        <f t="shared" si="35"/>
        <v>0</v>
      </c>
      <c r="H772" t="s">
        <v>2163</v>
      </c>
      <c r="I772" s="1" t="s">
        <v>215</v>
      </c>
      <c r="J772" s="1" t="s">
        <v>200</v>
      </c>
      <c r="K772">
        <v>100</v>
      </c>
      <c r="L772" t="s">
        <v>9</v>
      </c>
      <c r="M772" t="s">
        <v>9</v>
      </c>
      <c r="N772">
        <v>40</v>
      </c>
      <c r="O772" t="s">
        <v>20</v>
      </c>
      <c r="P772">
        <v>0</v>
      </c>
      <c r="Q772" t="s">
        <v>10</v>
      </c>
      <c r="R772">
        <v>0</v>
      </c>
    </row>
    <row r="773" spans="1:18" hidden="1" x14ac:dyDescent="0.25">
      <c r="A773" s="1">
        <f>SUMIFS('Franchise Wastage '!H:H,'Franchise Wastage '!B:B,Sheet1!H773,'Franchise Wastage '!C:C,Sheet1!I773,'Franchise Wastage '!D:D,Sheet1!J773,'Franchise Wastage '!E:E,Sheet1!K773)</f>
        <v>0</v>
      </c>
      <c r="B773" s="1">
        <f>SUMIFS('Franchise Wastage '!F:F,'Franchise Wastage '!B:B,Sheet1!H773,'Franchise Wastage '!C:C,Sheet1!I773,'Franchise Wastage '!D:D,Sheet1!J773,'Franchise Wastage '!E:E,Sheet1!K773)</f>
        <v>40</v>
      </c>
      <c r="D773" s="23">
        <f t="shared" si="33"/>
        <v>0</v>
      </c>
      <c r="E773" s="23">
        <f t="shared" si="34"/>
        <v>0</v>
      </c>
      <c r="F773" s="23">
        <f t="shared" si="35"/>
        <v>0</v>
      </c>
      <c r="H773" t="s">
        <v>2163</v>
      </c>
      <c r="I773" s="1" t="s">
        <v>215</v>
      </c>
      <c r="J773" s="1" t="s">
        <v>189</v>
      </c>
      <c r="K773">
        <v>100</v>
      </c>
      <c r="L773" t="s">
        <v>9</v>
      </c>
      <c r="M773" t="s">
        <v>9</v>
      </c>
      <c r="N773">
        <v>40</v>
      </c>
      <c r="O773" t="s">
        <v>20</v>
      </c>
      <c r="P773">
        <v>0</v>
      </c>
      <c r="Q773" t="s">
        <v>10</v>
      </c>
      <c r="R773">
        <v>0</v>
      </c>
    </row>
    <row r="774" spans="1:18" hidden="1" x14ac:dyDescent="0.25">
      <c r="A774" s="1">
        <f>SUMIFS('Franchise Wastage '!H:H,'Franchise Wastage '!B:B,Sheet1!H774,'Franchise Wastage '!C:C,Sheet1!I774,'Franchise Wastage '!D:D,Sheet1!J774,'Franchise Wastage '!E:E,Sheet1!K774)</f>
        <v>0</v>
      </c>
      <c r="B774" s="1">
        <f>SUMIFS('Franchise Wastage '!F:F,'Franchise Wastage '!B:B,Sheet1!H774,'Franchise Wastage '!C:C,Sheet1!I774,'Franchise Wastage '!D:D,Sheet1!J774,'Franchise Wastage '!E:E,Sheet1!K774)</f>
        <v>40</v>
      </c>
      <c r="D774" s="23">
        <f t="shared" si="33"/>
        <v>0</v>
      </c>
      <c r="E774" s="23">
        <f t="shared" si="34"/>
        <v>0</v>
      </c>
      <c r="F774" s="23">
        <f t="shared" si="35"/>
        <v>0</v>
      </c>
      <c r="H774" t="s">
        <v>2163</v>
      </c>
      <c r="I774" s="1" t="s">
        <v>215</v>
      </c>
      <c r="J774" s="1" t="s">
        <v>199</v>
      </c>
      <c r="K774">
        <v>100</v>
      </c>
      <c r="L774" t="s">
        <v>9</v>
      </c>
      <c r="M774" t="s">
        <v>9</v>
      </c>
      <c r="N774">
        <v>40</v>
      </c>
      <c r="O774" t="s">
        <v>20</v>
      </c>
      <c r="P774">
        <v>0</v>
      </c>
      <c r="Q774" t="s">
        <v>10</v>
      </c>
      <c r="R774">
        <v>0</v>
      </c>
    </row>
    <row r="775" spans="1:18" hidden="1" x14ac:dyDescent="0.25">
      <c r="A775" s="1">
        <f>SUMIFS('Franchise Wastage '!H:H,'Franchise Wastage '!B:B,Sheet1!H775,'Franchise Wastage '!C:C,Sheet1!I775,'Franchise Wastage '!D:D,Sheet1!J775,'Franchise Wastage '!E:E,Sheet1!K775)</f>
        <v>0</v>
      </c>
      <c r="B775" s="1">
        <f>SUMIFS('Franchise Wastage '!F:F,'Franchise Wastage '!B:B,Sheet1!H775,'Franchise Wastage '!C:C,Sheet1!I775,'Franchise Wastage '!D:D,Sheet1!J775,'Franchise Wastage '!E:E,Sheet1!K775)</f>
        <v>40</v>
      </c>
      <c r="D775" s="23">
        <f t="shared" si="33"/>
        <v>0</v>
      </c>
      <c r="E775" s="23">
        <f t="shared" si="34"/>
        <v>0</v>
      </c>
      <c r="F775" s="23">
        <f t="shared" si="35"/>
        <v>0</v>
      </c>
      <c r="H775" t="s">
        <v>2163</v>
      </c>
      <c r="I775" s="1" t="s">
        <v>215</v>
      </c>
      <c r="J775" s="1" t="s">
        <v>197</v>
      </c>
      <c r="K775">
        <v>100</v>
      </c>
      <c r="L775" t="s">
        <v>9</v>
      </c>
      <c r="M775" t="s">
        <v>9</v>
      </c>
      <c r="N775">
        <v>40</v>
      </c>
      <c r="O775" t="s">
        <v>20</v>
      </c>
      <c r="P775">
        <v>0</v>
      </c>
      <c r="Q775" t="s">
        <v>10</v>
      </c>
      <c r="R775">
        <v>0</v>
      </c>
    </row>
    <row r="776" spans="1:18" hidden="1" x14ac:dyDescent="0.25">
      <c r="A776" s="1">
        <f>SUMIFS('Franchise Wastage '!H:H,'Franchise Wastage '!B:B,Sheet1!H776,'Franchise Wastage '!C:C,Sheet1!I776,'Franchise Wastage '!D:D,Sheet1!J776,'Franchise Wastage '!E:E,Sheet1!K776)</f>
        <v>0</v>
      </c>
      <c r="B776" s="1">
        <f>SUMIFS('Franchise Wastage '!F:F,'Franchise Wastage '!B:B,Sheet1!H776,'Franchise Wastage '!C:C,Sheet1!I776,'Franchise Wastage '!D:D,Sheet1!J776,'Franchise Wastage '!E:E,Sheet1!K776)</f>
        <v>40</v>
      </c>
      <c r="D776" s="23">
        <f t="shared" ref="D776:D839" si="36">P776-A776</f>
        <v>0</v>
      </c>
      <c r="E776" s="23">
        <f t="shared" ref="E776:E839" si="37">N776-B776</f>
        <v>0</v>
      </c>
      <c r="F776" s="23">
        <f t="shared" ref="F776:F839" si="38">D776+E776</f>
        <v>0</v>
      </c>
      <c r="H776" t="s">
        <v>2163</v>
      </c>
      <c r="I776" s="1" t="s">
        <v>215</v>
      </c>
      <c r="J776" s="1" t="s">
        <v>198</v>
      </c>
      <c r="K776">
        <v>100</v>
      </c>
      <c r="L776" t="s">
        <v>9</v>
      </c>
      <c r="M776" t="s">
        <v>9</v>
      </c>
      <c r="N776">
        <v>40</v>
      </c>
      <c r="O776" t="s">
        <v>20</v>
      </c>
      <c r="P776">
        <v>0</v>
      </c>
      <c r="Q776" t="s">
        <v>10</v>
      </c>
      <c r="R776">
        <v>0</v>
      </c>
    </row>
    <row r="777" spans="1:18" hidden="1" x14ac:dyDescent="0.25">
      <c r="A777" s="1">
        <f>SUMIFS('Franchise Wastage '!H:H,'Franchise Wastage '!B:B,Sheet1!H777,'Franchise Wastage '!C:C,Sheet1!I777,'Franchise Wastage '!D:D,Sheet1!J777,'Franchise Wastage '!E:E,Sheet1!K777)</f>
        <v>0</v>
      </c>
      <c r="B777" s="1">
        <f>SUMIFS('Franchise Wastage '!F:F,'Franchise Wastage '!B:B,Sheet1!H777,'Franchise Wastage '!C:C,Sheet1!I777,'Franchise Wastage '!D:D,Sheet1!J777,'Franchise Wastage '!E:E,Sheet1!K777)</f>
        <v>40</v>
      </c>
      <c r="D777" s="23">
        <f t="shared" si="36"/>
        <v>0</v>
      </c>
      <c r="E777" s="23">
        <f t="shared" si="37"/>
        <v>0</v>
      </c>
      <c r="F777" s="23">
        <f t="shared" si="38"/>
        <v>0</v>
      </c>
      <c r="H777" t="s">
        <v>2163</v>
      </c>
      <c r="I777" s="1" t="s">
        <v>215</v>
      </c>
      <c r="J777" s="1" t="s">
        <v>183</v>
      </c>
      <c r="K777">
        <v>100</v>
      </c>
      <c r="L777" t="s">
        <v>9</v>
      </c>
      <c r="M777" t="s">
        <v>9</v>
      </c>
      <c r="N777">
        <v>40</v>
      </c>
      <c r="O777" t="s">
        <v>20</v>
      </c>
      <c r="P777">
        <v>0</v>
      </c>
      <c r="Q777" t="s">
        <v>10</v>
      </c>
      <c r="R777">
        <v>0</v>
      </c>
    </row>
    <row r="778" spans="1:18" hidden="1" x14ac:dyDescent="0.25">
      <c r="A778" s="1">
        <f>SUMIFS('Franchise Wastage '!H:H,'Franchise Wastage '!B:B,Sheet1!H778,'Franchise Wastage '!C:C,Sheet1!I778,'Franchise Wastage '!D:D,Sheet1!J778,'Franchise Wastage '!E:E,Sheet1!K778)</f>
        <v>0</v>
      </c>
      <c r="B778" s="1">
        <f>SUMIFS('Franchise Wastage '!F:F,'Franchise Wastage '!B:B,Sheet1!H778,'Franchise Wastage '!C:C,Sheet1!I778,'Franchise Wastage '!D:D,Sheet1!J778,'Franchise Wastage '!E:E,Sheet1!K778)</f>
        <v>40</v>
      </c>
      <c r="D778" s="23">
        <f t="shared" si="36"/>
        <v>0</v>
      </c>
      <c r="E778" s="23">
        <f t="shared" si="37"/>
        <v>0</v>
      </c>
      <c r="F778" s="23">
        <f t="shared" si="38"/>
        <v>0</v>
      </c>
      <c r="H778" t="s">
        <v>2163</v>
      </c>
      <c r="I778" s="1" t="s">
        <v>215</v>
      </c>
      <c r="J778" s="1" t="s">
        <v>176</v>
      </c>
      <c r="K778">
        <v>100</v>
      </c>
      <c r="L778" t="s">
        <v>9</v>
      </c>
      <c r="M778" t="s">
        <v>9</v>
      </c>
      <c r="N778">
        <v>40</v>
      </c>
      <c r="O778" t="s">
        <v>20</v>
      </c>
      <c r="P778">
        <v>0</v>
      </c>
      <c r="Q778" t="s">
        <v>10</v>
      </c>
      <c r="R778">
        <v>0</v>
      </c>
    </row>
    <row r="779" spans="1:18" hidden="1" x14ac:dyDescent="0.25">
      <c r="A779" s="1">
        <f>SUMIFS('Franchise Wastage '!H:H,'Franchise Wastage '!B:B,Sheet1!H779,'Franchise Wastage '!C:C,Sheet1!I779,'Franchise Wastage '!D:D,Sheet1!J779,'Franchise Wastage '!E:E,Sheet1!K779)</f>
        <v>0</v>
      </c>
      <c r="B779" s="1">
        <f>SUMIFS('Franchise Wastage '!F:F,'Franchise Wastage '!B:B,Sheet1!H779,'Franchise Wastage '!C:C,Sheet1!I779,'Franchise Wastage '!D:D,Sheet1!J779,'Franchise Wastage '!E:E,Sheet1!K779)</f>
        <v>40</v>
      </c>
      <c r="D779" s="23">
        <f t="shared" si="36"/>
        <v>0</v>
      </c>
      <c r="E779" s="23">
        <f t="shared" si="37"/>
        <v>0</v>
      </c>
      <c r="F779" s="23">
        <f t="shared" si="38"/>
        <v>0</v>
      </c>
      <c r="H779" t="s">
        <v>2163</v>
      </c>
      <c r="I779" s="1" t="s">
        <v>215</v>
      </c>
      <c r="J779" s="1" t="s">
        <v>180</v>
      </c>
      <c r="K779">
        <v>100</v>
      </c>
      <c r="L779" t="s">
        <v>9</v>
      </c>
      <c r="M779" t="s">
        <v>9</v>
      </c>
      <c r="N779">
        <v>40</v>
      </c>
      <c r="O779" t="s">
        <v>20</v>
      </c>
      <c r="P779">
        <v>0</v>
      </c>
      <c r="Q779" t="s">
        <v>10</v>
      </c>
      <c r="R779">
        <v>0</v>
      </c>
    </row>
    <row r="780" spans="1:18" hidden="1" x14ac:dyDescent="0.25">
      <c r="A780" s="1">
        <f>SUMIFS('Franchise Wastage '!H:H,'Franchise Wastage '!B:B,Sheet1!H780,'Franchise Wastage '!C:C,Sheet1!I780,'Franchise Wastage '!D:D,Sheet1!J780,'Franchise Wastage '!E:E,Sheet1!K780)</f>
        <v>0</v>
      </c>
      <c r="B780" s="1">
        <f>SUMIFS('Franchise Wastage '!F:F,'Franchise Wastage '!B:B,Sheet1!H780,'Franchise Wastage '!C:C,Sheet1!I780,'Franchise Wastage '!D:D,Sheet1!J780,'Franchise Wastage '!E:E,Sheet1!K780)</f>
        <v>40</v>
      </c>
      <c r="D780" s="23">
        <f t="shared" si="36"/>
        <v>0</v>
      </c>
      <c r="E780" s="23">
        <f t="shared" si="37"/>
        <v>0</v>
      </c>
      <c r="F780" s="23">
        <f t="shared" si="38"/>
        <v>0</v>
      </c>
      <c r="H780" t="s">
        <v>2163</v>
      </c>
      <c r="I780" s="1" t="s">
        <v>215</v>
      </c>
      <c r="J780" s="1" t="s">
        <v>184</v>
      </c>
      <c r="K780">
        <v>100</v>
      </c>
      <c r="L780" t="s">
        <v>9</v>
      </c>
      <c r="M780" t="s">
        <v>9</v>
      </c>
      <c r="N780">
        <v>40</v>
      </c>
      <c r="O780" t="s">
        <v>20</v>
      </c>
      <c r="P780">
        <v>0</v>
      </c>
      <c r="Q780" t="s">
        <v>10</v>
      </c>
      <c r="R780">
        <v>0</v>
      </c>
    </row>
    <row r="781" spans="1:18" hidden="1" x14ac:dyDescent="0.25">
      <c r="A781" s="1">
        <f>SUMIFS('Franchise Wastage '!H:H,'Franchise Wastage '!B:B,Sheet1!H781,'Franchise Wastage '!C:C,Sheet1!I781,'Franchise Wastage '!D:D,Sheet1!J781,'Franchise Wastage '!E:E,Sheet1!K781)</f>
        <v>0</v>
      </c>
      <c r="B781" s="1">
        <f>SUMIFS('Franchise Wastage '!F:F,'Franchise Wastage '!B:B,Sheet1!H781,'Franchise Wastage '!C:C,Sheet1!I781,'Franchise Wastage '!D:D,Sheet1!J781,'Franchise Wastage '!E:E,Sheet1!K781)</f>
        <v>40</v>
      </c>
      <c r="D781" s="23">
        <f t="shared" si="36"/>
        <v>0</v>
      </c>
      <c r="E781" s="23">
        <f t="shared" si="37"/>
        <v>0</v>
      </c>
      <c r="F781" s="23">
        <f t="shared" si="38"/>
        <v>0</v>
      </c>
      <c r="H781" t="s">
        <v>2163</v>
      </c>
      <c r="I781" s="1" t="s">
        <v>215</v>
      </c>
      <c r="J781" s="1" t="s">
        <v>175</v>
      </c>
      <c r="K781">
        <v>100</v>
      </c>
      <c r="L781" t="s">
        <v>9</v>
      </c>
      <c r="M781" t="s">
        <v>9</v>
      </c>
      <c r="N781">
        <v>40</v>
      </c>
      <c r="O781" t="s">
        <v>20</v>
      </c>
      <c r="P781">
        <v>0</v>
      </c>
      <c r="Q781" t="s">
        <v>10</v>
      </c>
      <c r="R781">
        <v>0</v>
      </c>
    </row>
    <row r="782" spans="1:18" hidden="1" x14ac:dyDescent="0.25">
      <c r="A782" s="1">
        <f>SUMIFS('Franchise Wastage '!H:H,'Franchise Wastage '!B:B,Sheet1!H782,'Franchise Wastage '!C:C,Sheet1!I782,'Franchise Wastage '!D:D,Sheet1!J782,'Franchise Wastage '!E:E,Sheet1!K782)</f>
        <v>0</v>
      </c>
      <c r="B782" s="1">
        <f>SUMIFS('Franchise Wastage '!F:F,'Franchise Wastage '!B:B,Sheet1!H782,'Franchise Wastage '!C:C,Sheet1!I782,'Franchise Wastage '!D:D,Sheet1!J782,'Franchise Wastage '!E:E,Sheet1!K782)</f>
        <v>40</v>
      </c>
      <c r="D782" s="23">
        <f t="shared" si="36"/>
        <v>0</v>
      </c>
      <c r="E782" s="23">
        <f t="shared" si="37"/>
        <v>0</v>
      </c>
      <c r="F782" s="23">
        <f t="shared" si="38"/>
        <v>0</v>
      </c>
      <c r="H782" t="s">
        <v>2163</v>
      </c>
      <c r="I782" s="1" t="s">
        <v>215</v>
      </c>
      <c r="J782" s="1" t="s">
        <v>194</v>
      </c>
      <c r="K782">
        <v>100</v>
      </c>
      <c r="L782" t="s">
        <v>9</v>
      </c>
      <c r="M782" t="s">
        <v>9</v>
      </c>
      <c r="N782">
        <v>40</v>
      </c>
      <c r="O782" t="s">
        <v>20</v>
      </c>
      <c r="P782">
        <v>0</v>
      </c>
      <c r="Q782" t="s">
        <v>10</v>
      </c>
      <c r="R782">
        <v>0</v>
      </c>
    </row>
    <row r="783" spans="1:18" hidden="1" x14ac:dyDescent="0.25">
      <c r="A783" s="1">
        <f>SUMIFS('Franchise Wastage '!H:H,'Franchise Wastage '!B:B,Sheet1!H783,'Franchise Wastage '!C:C,Sheet1!I783,'Franchise Wastage '!D:D,Sheet1!J783,'Franchise Wastage '!E:E,Sheet1!K783)</f>
        <v>0</v>
      </c>
      <c r="B783" s="1">
        <f>SUMIFS('Franchise Wastage '!F:F,'Franchise Wastage '!B:B,Sheet1!H783,'Franchise Wastage '!C:C,Sheet1!I783,'Franchise Wastage '!D:D,Sheet1!J783,'Franchise Wastage '!E:E,Sheet1!K783)</f>
        <v>40</v>
      </c>
      <c r="D783" s="23">
        <f t="shared" si="36"/>
        <v>0</v>
      </c>
      <c r="E783" s="23">
        <f t="shared" si="37"/>
        <v>0</v>
      </c>
      <c r="F783" s="23">
        <f t="shared" si="38"/>
        <v>0</v>
      </c>
      <c r="H783" t="s">
        <v>2163</v>
      </c>
      <c r="I783" s="1" t="s">
        <v>215</v>
      </c>
      <c r="J783" s="1" t="s">
        <v>185</v>
      </c>
      <c r="K783">
        <v>100</v>
      </c>
      <c r="L783" t="s">
        <v>9</v>
      </c>
      <c r="M783" t="s">
        <v>9</v>
      </c>
      <c r="N783">
        <v>40</v>
      </c>
      <c r="O783" t="s">
        <v>20</v>
      </c>
      <c r="P783">
        <v>0</v>
      </c>
      <c r="Q783" t="s">
        <v>10</v>
      </c>
      <c r="R783">
        <v>0</v>
      </c>
    </row>
    <row r="784" spans="1:18" hidden="1" x14ac:dyDescent="0.25">
      <c r="A784" s="1">
        <f>SUMIFS('Franchise Wastage '!H:H,'Franchise Wastage '!B:B,Sheet1!H784,'Franchise Wastage '!C:C,Sheet1!I784,'Franchise Wastage '!D:D,Sheet1!J784,'Franchise Wastage '!E:E,Sheet1!K784)</f>
        <v>0</v>
      </c>
      <c r="B784" s="1">
        <f>SUMIFS('Franchise Wastage '!F:F,'Franchise Wastage '!B:B,Sheet1!H784,'Franchise Wastage '!C:C,Sheet1!I784,'Franchise Wastage '!D:D,Sheet1!J784,'Franchise Wastage '!E:E,Sheet1!K784)</f>
        <v>40</v>
      </c>
      <c r="D784" s="23">
        <f t="shared" si="36"/>
        <v>0</v>
      </c>
      <c r="E784" s="23">
        <f t="shared" si="37"/>
        <v>0</v>
      </c>
      <c r="F784" s="23">
        <f t="shared" si="38"/>
        <v>0</v>
      </c>
      <c r="H784" t="s">
        <v>2163</v>
      </c>
      <c r="I784" s="1" t="s">
        <v>215</v>
      </c>
      <c r="J784" s="1" t="s">
        <v>182</v>
      </c>
      <c r="K784">
        <v>100</v>
      </c>
      <c r="L784" t="s">
        <v>9</v>
      </c>
      <c r="M784" t="s">
        <v>9</v>
      </c>
      <c r="N784">
        <v>40</v>
      </c>
      <c r="O784" t="s">
        <v>20</v>
      </c>
      <c r="P784">
        <v>0</v>
      </c>
      <c r="Q784" t="s">
        <v>10</v>
      </c>
      <c r="R784">
        <v>0</v>
      </c>
    </row>
    <row r="785" spans="1:18" hidden="1" x14ac:dyDescent="0.25">
      <c r="A785" s="1">
        <f>SUMIFS('Franchise Wastage '!H:H,'Franchise Wastage '!B:B,Sheet1!H785,'Franchise Wastage '!C:C,Sheet1!I785,'Franchise Wastage '!D:D,Sheet1!J785,'Franchise Wastage '!E:E,Sheet1!K785)</f>
        <v>0</v>
      </c>
      <c r="B785" s="1">
        <f>SUMIFS('Franchise Wastage '!F:F,'Franchise Wastage '!B:B,Sheet1!H785,'Franchise Wastage '!C:C,Sheet1!I785,'Franchise Wastage '!D:D,Sheet1!J785,'Franchise Wastage '!E:E,Sheet1!K785)</f>
        <v>40</v>
      </c>
      <c r="D785" s="23">
        <f t="shared" si="36"/>
        <v>0</v>
      </c>
      <c r="E785" s="23">
        <f t="shared" si="37"/>
        <v>0</v>
      </c>
      <c r="F785" s="23">
        <f t="shared" si="38"/>
        <v>0</v>
      </c>
      <c r="H785" t="s">
        <v>2163</v>
      </c>
      <c r="I785" s="1" t="s">
        <v>215</v>
      </c>
      <c r="J785" s="1" t="s">
        <v>186</v>
      </c>
      <c r="K785">
        <v>100</v>
      </c>
      <c r="L785" t="s">
        <v>9</v>
      </c>
      <c r="M785" t="s">
        <v>9</v>
      </c>
      <c r="N785">
        <v>40</v>
      </c>
      <c r="O785" t="s">
        <v>20</v>
      </c>
      <c r="P785">
        <v>0</v>
      </c>
      <c r="Q785" t="s">
        <v>10</v>
      </c>
      <c r="R785">
        <v>0</v>
      </c>
    </row>
    <row r="786" spans="1:18" hidden="1" x14ac:dyDescent="0.25">
      <c r="A786" s="1">
        <f>SUMIFS('Franchise Wastage '!H:H,'Franchise Wastage '!B:B,Sheet1!H786,'Franchise Wastage '!C:C,Sheet1!I786,'Franchise Wastage '!D:D,Sheet1!J786,'Franchise Wastage '!E:E,Sheet1!K786)</f>
        <v>0</v>
      </c>
      <c r="B786" s="1">
        <f>SUMIFS('Franchise Wastage '!F:F,'Franchise Wastage '!B:B,Sheet1!H786,'Franchise Wastage '!C:C,Sheet1!I786,'Franchise Wastage '!D:D,Sheet1!J786,'Franchise Wastage '!E:E,Sheet1!K786)</f>
        <v>40</v>
      </c>
      <c r="D786" s="23">
        <f t="shared" si="36"/>
        <v>0</v>
      </c>
      <c r="E786" s="23">
        <f t="shared" si="37"/>
        <v>0</v>
      </c>
      <c r="F786" s="23">
        <f t="shared" si="38"/>
        <v>0</v>
      </c>
      <c r="H786" t="s">
        <v>2163</v>
      </c>
      <c r="I786" s="1" t="s">
        <v>215</v>
      </c>
      <c r="J786" s="1" t="s">
        <v>216</v>
      </c>
      <c r="K786">
        <v>100</v>
      </c>
      <c r="L786" t="s">
        <v>9</v>
      </c>
      <c r="M786" t="s">
        <v>9</v>
      </c>
      <c r="N786">
        <v>40</v>
      </c>
      <c r="O786" t="s">
        <v>20</v>
      </c>
      <c r="P786">
        <v>0</v>
      </c>
      <c r="Q786" t="s">
        <v>10</v>
      </c>
      <c r="R786">
        <v>0</v>
      </c>
    </row>
    <row r="787" spans="1:18" x14ac:dyDescent="0.25">
      <c r="A787" s="1">
        <f>SUMIFS('Franchise Wastage '!H:H,'Franchise Wastage '!B:B,Sheet1!H787,'Franchise Wastage '!C:C,Sheet1!I787,'Franchise Wastage '!D:D,Sheet1!J787,'Franchise Wastage '!E:E,Sheet1!K787)</f>
        <v>0</v>
      </c>
      <c r="B787" s="1">
        <f>SUMIFS('Franchise Wastage '!F:F,'Franchise Wastage '!B:B,Sheet1!H787,'Franchise Wastage '!C:C,Sheet1!I787,'Franchise Wastage '!D:D,Sheet1!J787,'Franchise Wastage '!E:E,Sheet1!K787)</f>
        <v>0</v>
      </c>
      <c r="D787" s="23">
        <f t="shared" si="36"/>
        <v>0</v>
      </c>
      <c r="E787" s="23">
        <f t="shared" si="37"/>
        <v>40</v>
      </c>
      <c r="F787" s="23">
        <f t="shared" si="38"/>
        <v>40</v>
      </c>
      <c r="H787" s="24" t="s">
        <v>2163</v>
      </c>
      <c r="I787" s="1" t="s">
        <v>215</v>
      </c>
      <c r="J787" s="1" t="s">
        <v>187</v>
      </c>
      <c r="K787">
        <v>100</v>
      </c>
      <c r="L787" t="s">
        <v>9</v>
      </c>
      <c r="M787" t="s">
        <v>9</v>
      </c>
      <c r="N787">
        <v>40</v>
      </c>
      <c r="O787" t="s">
        <v>20</v>
      </c>
      <c r="P787">
        <v>0</v>
      </c>
      <c r="Q787" t="s">
        <v>10</v>
      </c>
      <c r="R787">
        <v>0</v>
      </c>
    </row>
    <row r="788" spans="1:18" hidden="1" x14ac:dyDescent="0.25">
      <c r="A788" s="1">
        <f>SUMIFS('Franchise Wastage '!H:H,'Franchise Wastage '!B:B,Sheet1!H788,'Franchise Wastage '!C:C,Sheet1!I788,'Franchise Wastage '!D:D,Sheet1!J788,'Franchise Wastage '!E:E,Sheet1!K788)</f>
        <v>0</v>
      </c>
      <c r="B788" s="1">
        <f>SUMIFS('Franchise Wastage '!F:F,'Franchise Wastage '!B:B,Sheet1!H788,'Franchise Wastage '!C:C,Sheet1!I788,'Franchise Wastage '!D:D,Sheet1!J788,'Franchise Wastage '!E:E,Sheet1!K788)</f>
        <v>40</v>
      </c>
      <c r="D788" s="23">
        <f t="shared" si="36"/>
        <v>0</v>
      </c>
      <c r="E788" s="23">
        <f t="shared" si="37"/>
        <v>0</v>
      </c>
      <c r="F788" s="23">
        <f t="shared" si="38"/>
        <v>0</v>
      </c>
      <c r="H788" t="s">
        <v>2163</v>
      </c>
      <c r="I788" s="1" t="s">
        <v>215</v>
      </c>
      <c r="J788" s="1" t="s">
        <v>90</v>
      </c>
      <c r="K788">
        <v>100</v>
      </c>
      <c r="L788" t="s">
        <v>9</v>
      </c>
      <c r="M788" t="s">
        <v>9</v>
      </c>
      <c r="N788">
        <v>40</v>
      </c>
      <c r="O788" t="s">
        <v>20</v>
      </c>
      <c r="P788">
        <v>0</v>
      </c>
      <c r="Q788" t="s">
        <v>10</v>
      </c>
      <c r="R788">
        <v>0</v>
      </c>
    </row>
    <row r="789" spans="1:18" hidden="1" x14ac:dyDescent="0.25">
      <c r="A789" s="1">
        <f>SUMIFS('Franchise Wastage '!H:H,'Franchise Wastage '!B:B,Sheet1!H789,'Franchise Wastage '!C:C,Sheet1!I789,'Franchise Wastage '!D:D,Sheet1!J789,'Franchise Wastage '!E:E,Sheet1!K789)</f>
        <v>0</v>
      </c>
      <c r="B789" s="1">
        <f>SUMIFS('Franchise Wastage '!F:F,'Franchise Wastage '!B:B,Sheet1!H789,'Franchise Wastage '!C:C,Sheet1!I789,'Franchise Wastage '!D:D,Sheet1!J789,'Franchise Wastage '!E:E,Sheet1!K789)</f>
        <v>40</v>
      </c>
      <c r="D789" s="23">
        <f t="shared" si="36"/>
        <v>0</v>
      </c>
      <c r="E789" s="23">
        <f t="shared" si="37"/>
        <v>0</v>
      </c>
      <c r="F789" s="23">
        <f t="shared" si="38"/>
        <v>0</v>
      </c>
      <c r="H789" t="s">
        <v>2163</v>
      </c>
      <c r="I789" s="1" t="s">
        <v>215</v>
      </c>
      <c r="J789" s="1" t="s">
        <v>217</v>
      </c>
      <c r="K789">
        <v>100</v>
      </c>
      <c r="L789" t="s">
        <v>9</v>
      </c>
      <c r="M789" t="s">
        <v>9</v>
      </c>
      <c r="N789">
        <v>40</v>
      </c>
      <c r="O789" t="s">
        <v>20</v>
      </c>
      <c r="P789">
        <v>0</v>
      </c>
      <c r="Q789" t="s">
        <v>10</v>
      </c>
      <c r="R789">
        <v>0</v>
      </c>
    </row>
    <row r="790" spans="1:18" hidden="1" x14ac:dyDescent="0.25">
      <c r="A790" s="1">
        <f>SUMIFS('Franchise Wastage '!H:H,'Franchise Wastage '!B:B,Sheet1!H790,'Franchise Wastage '!C:C,Sheet1!I790,'Franchise Wastage '!D:D,Sheet1!J790,'Franchise Wastage '!E:E,Sheet1!K790)</f>
        <v>0</v>
      </c>
      <c r="B790" s="1">
        <f>SUMIFS('Franchise Wastage '!F:F,'Franchise Wastage '!B:B,Sheet1!H790,'Franchise Wastage '!C:C,Sheet1!I790,'Franchise Wastage '!D:D,Sheet1!J790,'Franchise Wastage '!E:E,Sheet1!K790)</f>
        <v>40</v>
      </c>
      <c r="D790" s="23">
        <f t="shared" si="36"/>
        <v>0</v>
      </c>
      <c r="E790" s="23">
        <f t="shared" si="37"/>
        <v>0</v>
      </c>
      <c r="F790" s="23">
        <f t="shared" si="38"/>
        <v>0</v>
      </c>
      <c r="H790" t="s">
        <v>2163</v>
      </c>
      <c r="I790" s="1" t="s">
        <v>215</v>
      </c>
      <c r="J790" s="1" t="s">
        <v>26</v>
      </c>
      <c r="K790">
        <v>100</v>
      </c>
      <c r="L790" t="s">
        <v>9</v>
      </c>
      <c r="M790" t="s">
        <v>9</v>
      </c>
      <c r="N790">
        <v>40</v>
      </c>
      <c r="O790" t="s">
        <v>20</v>
      </c>
      <c r="P790">
        <v>0</v>
      </c>
      <c r="Q790" t="s">
        <v>10</v>
      </c>
      <c r="R790">
        <v>0</v>
      </c>
    </row>
    <row r="791" spans="1:18" hidden="1" x14ac:dyDescent="0.25">
      <c r="A791" s="1">
        <f>SUMIFS('Franchise Wastage '!H:H,'Franchise Wastage '!B:B,Sheet1!H791,'Franchise Wastage '!C:C,Sheet1!I791,'Franchise Wastage '!D:D,Sheet1!J791,'Franchise Wastage '!E:E,Sheet1!K791)</f>
        <v>0</v>
      </c>
      <c r="B791" s="1">
        <f>SUMIFS('Franchise Wastage '!F:F,'Franchise Wastage '!B:B,Sheet1!H791,'Franchise Wastage '!C:C,Sheet1!I791,'Franchise Wastage '!D:D,Sheet1!J791,'Franchise Wastage '!E:E,Sheet1!K791)</f>
        <v>40</v>
      </c>
      <c r="D791" s="23">
        <f t="shared" si="36"/>
        <v>0</v>
      </c>
      <c r="E791" s="23">
        <f t="shared" si="37"/>
        <v>0</v>
      </c>
      <c r="F791" s="23">
        <f t="shared" si="38"/>
        <v>0</v>
      </c>
      <c r="H791" t="s">
        <v>2163</v>
      </c>
      <c r="I791" s="1" t="s">
        <v>215</v>
      </c>
      <c r="J791" s="1" t="s">
        <v>218</v>
      </c>
      <c r="K791">
        <v>100</v>
      </c>
      <c r="L791" t="s">
        <v>9</v>
      </c>
      <c r="M791" t="s">
        <v>9</v>
      </c>
      <c r="N791">
        <v>40</v>
      </c>
      <c r="O791" t="s">
        <v>20</v>
      </c>
      <c r="P791">
        <v>0</v>
      </c>
      <c r="Q791" t="s">
        <v>10</v>
      </c>
      <c r="R791">
        <v>0</v>
      </c>
    </row>
    <row r="792" spans="1:18" hidden="1" x14ac:dyDescent="0.25">
      <c r="A792" s="1">
        <f>SUMIFS('Franchise Wastage '!H:H,'Franchise Wastage '!B:B,Sheet1!H792,'Franchise Wastage '!C:C,Sheet1!I792,'Franchise Wastage '!D:D,Sheet1!J792,'Franchise Wastage '!E:E,Sheet1!K792)</f>
        <v>0</v>
      </c>
      <c r="B792" s="1">
        <f>SUMIFS('Franchise Wastage '!F:F,'Franchise Wastage '!B:B,Sheet1!H792,'Franchise Wastage '!C:C,Sheet1!I792,'Franchise Wastage '!D:D,Sheet1!J792,'Franchise Wastage '!E:E,Sheet1!K792)</f>
        <v>40</v>
      </c>
      <c r="D792" s="23">
        <f t="shared" si="36"/>
        <v>0</v>
      </c>
      <c r="E792" s="23">
        <f t="shared" si="37"/>
        <v>0</v>
      </c>
      <c r="F792" s="23">
        <f t="shared" si="38"/>
        <v>0</v>
      </c>
      <c r="H792" t="s">
        <v>2163</v>
      </c>
      <c r="I792" s="1" t="s">
        <v>215</v>
      </c>
      <c r="J792" s="1" t="s">
        <v>201</v>
      </c>
      <c r="K792">
        <v>100</v>
      </c>
      <c r="L792" t="s">
        <v>9</v>
      </c>
      <c r="M792" t="s">
        <v>9</v>
      </c>
      <c r="N792">
        <v>40</v>
      </c>
      <c r="O792" t="s">
        <v>20</v>
      </c>
      <c r="P792">
        <v>0</v>
      </c>
      <c r="Q792" t="s">
        <v>10</v>
      </c>
      <c r="R792">
        <v>0</v>
      </c>
    </row>
    <row r="793" spans="1:18" hidden="1" x14ac:dyDescent="0.25">
      <c r="A793" s="1">
        <f>SUMIFS('Franchise Wastage '!H:H,'Franchise Wastage '!B:B,Sheet1!H793,'Franchise Wastage '!C:C,Sheet1!I793,'Franchise Wastage '!D:D,Sheet1!J793,'Franchise Wastage '!E:E,Sheet1!K793)</f>
        <v>0</v>
      </c>
      <c r="B793" s="1">
        <f>SUMIFS('Franchise Wastage '!F:F,'Franchise Wastage '!B:B,Sheet1!H793,'Franchise Wastage '!C:C,Sheet1!I793,'Franchise Wastage '!D:D,Sheet1!J793,'Franchise Wastage '!E:E,Sheet1!K793)</f>
        <v>40</v>
      </c>
      <c r="D793" s="23">
        <f t="shared" si="36"/>
        <v>0</v>
      </c>
      <c r="E793" s="23">
        <f t="shared" si="37"/>
        <v>0</v>
      </c>
      <c r="F793" s="23">
        <f t="shared" si="38"/>
        <v>0</v>
      </c>
      <c r="H793" t="s">
        <v>2163</v>
      </c>
      <c r="I793" s="1" t="s">
        <v>215</v>
      </c>
      <c r="J793" s="1" t="s">
        <v>219</v>
      </c>
      <c r="K793">
        <v>100</v>
      </c>
      <c r="L793" t="s">
        <v>9</v>
      </c>
      <c r="M793" t="s">
        <v>9</v>
      </c>
      <c r="N793">
        <v>40</v>
      </c>
      <c r="O793" t="s">
        <v>20</v>
      </c>
      <c r="P793">
        <v>0</v>
      </c>
      <c r="Q793" t="s">
        <v>10</v>
      </c>
      <c r="R793">
        <v>0</v>
      </c>
    </row>
    <row r="794" spans="1:18" hidden="1" x14ac:dyDescent="0.25">
      <c r="A794" s="1">
        <f>SUMIFS('Franchise Wastage '!H:H,'Franchise Wastage '!B:B,Sheet1!H794,'Franchise Wastage '!C:C,Sheet1!I794,'Franchise Wastage '!D:D,Sheet1!J794,'Franchise Wastage '!E:E,Sheet1!K794)</f>
        <v>0</v>
      </c>
      <c r="B794" s="1">
        <f>SUMIFS('Franchise Wastage '!F:F,'Franchise Wastage '!B:B,Sheet1!H794,'Franchise Wastage '!C:C,Sheet1!I794,'Franchise Wastage '!D:D,Sheet1!J794,'Franchise Wastage '!E:E,Sheet1!K794)</f>
        <v>40</v>
      </c>
      <c r="D794" s="23">
        <f t="shared" si="36"/>
        <v>0</v>
      </c>
      <c r="E794" s="23">
        <f t="shared" si="37"/>
        <v>0</v>
      </c>
      <c r="F794" s="23">
        <f t="shared" si="38"/>
        <v>0</v>
      </c>
      <c r="H794" t="s">
        <v>2163</v>
      </c>
      <c r="I794" s="1" t="s">
        <v>215</v>
      </c>
      <c r="J794" s="1" t="s">
        <v>206</v>
      </c>
      <c r="K794">
        <v>100</v>
      </c>
      <c r="L794" t="s">
        <v>9</v>
      </c>
      <c r="M794" t="s">
        <v>9</v>
      </c>
      <c r="N794">
        <v>40</v>
      </c>
      <c r="O794" t="s">
        <v>20</v>
      </c>
      <c r="P794">
        <v>0</v>
      </c>
      <c r="Q794" t="s">
        <v>10</v>
      </c>
      <c r="R794">
        <v>0</v>
      </c>
    </row>
    <row r="795" spans="1:18" x14ac:dyDescent="0.25">
      <c r="A795" s="1">
        <f>SUMIFS('Franchise Wastage '!H:H,'Franchise Wastage '!B:B,Sheet1!H795,'Franchise Wastage '!C:C,Sheet1!I795,'Franchise Wastage '!D:D,Sheet1!J795,'Franchise Wastage '!E:E,Sheet1!K795)</f>
        <v>0</v>
      </c>
      <c r="B795" s="1">
        <f>SUMIFS('Franchise Wastage '!F:F,'Franchise Wastage '!B:B,Sheet1!H795,'Franchise Wastage '!C:C,Sheet1!I795,'Franchise Wastage '!D:D,Sheet1!J795,'Franchise Wastage '!E:E,Sheet1!K795)</f>
        <v>0</v>
      </c>
      <c r="D795" s="23">
        <f t="shared" si="36"/>
        <v>0</v>
      </c>
      <c r="E795" s="23">
        <f t="shared" si="37"/>
        <v>40</v>
      </c>
      <c r="F795" s="23">
        <f t="shared" si="38"/>
        <v>40</v>
      </c>
      <c r="H795" s="24" t="s">
        <v>2163</v>
      </c>
      <c r="I795" s="1" t="s">
        <v>215</v>
      </c>
      <c r="J795" s="1" t="s">
        <v>2135</v>
      </c>
      <c r="K795">
        <v>100</v>
      </c>
      <c r="L795" t="s">
        <v>9</v>
      </c>
      <c r="M795" t="s">
        <v>9</v>
      </c>
      <c r="N795">
        <v>40</v>
      </c>
      <c r="O795" t="s">
        <v>20</v>
      </c>
      <c r="P795">
        <v>0</v>
      </c>
      <c r="Q795" t="s">
        <v>10</v>
      </c>
      <c r="R795">
        <v>0</v>
      </c>
    </row>
    <row r="796" spans="1:18" hidden="1" x14ac:dyDescent="0.25">
      <c r="A796" s="1">
        <f>SUMIFS('Franchise Wastage '!H:H,'Franchise Wastage '!B:B,Sheet1!H796,'Franchise Wastage '!C:C,Sheet1!I796,'Franchise Wastage '!D:D,Sheet1!J796,'Franchise Wastage '!E:E,Sheet1!K796)</f>
        <v>0</v>
      </c>
      <c r="B796" s="1">
        <f>SUMIFS('Franchise Wastage '!F:F,'Franchise Wastage '!B:B,Sheet1!H796,'Franchise Wastage '!C:C,Sheet1!I796,'Franchise Wastage '!D:D,Sheet1!J796,'Franchise Wastage '!E:E,Sheet1!K796)</f>
        <v>40</v>
      </c>
      <c r="D796" s="23">
        <f t="shared" si="36"/>
        <v>0</v>
      </c>
      <c r="E796" s="23">
        <f t="shared" si="37"/>
        <v>0</v>
      </c>
      <c r="F796" s="23">
        <f t="shared" si="38"/>
        <v>0</v>
      </c>
      <c r="H796" t="s">
        <v>2163</v>
      </c>
      <c r="I796" s="1" t="s">
        <v>215</v>
      </c>
      <c r="J796" s="1" t="s">
        <v>178</v>
      </c>
      <c r="K796">
        <v>100</v>
      </c>
      <c r="L796" t="s">
        <v>9</v>
      </c>
      <c r="M796" t="s">
        <v>9</v>
      </c>
      <c r="N796">
        <v>40</v>
      </c>
      <c r="O796" t="s">
        <v>20</v>
      </c>
      <c r="P796">
        <v>0</v>
      </c>
      <c r="Q796" t="s">
        <v>10</v>
      </c>
      <c r="R796">
        <v>0</v>
      </c>
    </row>
    <row r="797" spans="1:18" hidden="1" x14ac:dyDescent="0.25">
      <c r="A797" s="1">
        <f>SUMIFS('Franchise Wastage '!H:H,'Franchise Wastage '!B:B,Sheet1!H797,'Franchise Wastage '!C:C,Sheet1!I797,'Franchise Wastage '!D:D,Sheet1!J797,'Franchise Wastage '!E:E,Sheet1!K797)</f>
        <v>0</v>
      </c>
      <c r="B797" s="1">
        <f>SUMIFS('Franchise Wastage '!F:F,'Franchise Wastage '!B:B,Sheet1!H797,'Franchise Wastage '!C:C,Sheet1!I797,'Franchise Wastage '!D:D,Sheet1!J797,'Franchise Wastage '!E:E,Sheet1!K797)</f>
        <v>40</v>
      </c>
      <c r="D797" s="23">
        <f t="shared" si="36"/>
        <v>0</v>
      </c>
      <c r="E797" s="23">
        <f t="shared" si="37"/>
        <v>0</v>
      </c>
      <c r="F797" s="23">
        <f t="shared" si="38"/>
        <v>0</v>
      </c>
      <c r="H797" t="s">
        <v>2163</v>
      </c>
      <c r="I797" s="1" t="s">
        <v>215</v>
      </c>
      <c r="J797" s="1" t="s">
        <v>220</v>
      </c>
      <c r="K797">
        <v>100</v>
      </c>
      <c r="L797" t="s">
        <v>9</v>
      </c>
      <c r="M797" t="s">
        <v>9</v>
      </c>
      <c r="N797">
        <v>40</v>
      </c>
      <c r="O797" t="s">
        <v>20</v>
      </c>
      <c r="P797">
        <v>0</v>
      </c>
      <c r="Q797" t="s">
        <v>10</v>
      </c>
      <c r="R797">
        <v>0</v>
      </c>
    </row>
    <row r="798" spans="1:18" hidden="1" x14ac:dyDescent="0.25">
      <c r="A798" s="1">
        <f>SUMIFS('Franchise Wastage '!H:H,'Franchise Wastage '!B:B,Sheet1!H798,'Franchise Wastage '!C:C,Sheet1!I798,'Franchise Wastage '!D:D,Sheet1!J798,'Franchise Wastage '!E:E,Sheet1!K798)</f>
        <v>0</v>
      </c>
      <c r="B798" s="1">
        <f>SUMIFS('Franchise Wastage '!F:F,'Franchise Wastage '!B:B,Sheet1!H798,'Franchise Wastage '!C:C,Sheet1!I798,'Franchise Wastage '!D:D,Sheet1!J798,'Franchise Wastage '!E:E,Sheet1!K798)</f>
        <v>40</v>
      </c>
      <c r="D798" s="23">
        <f t="shared" si="36"/>
        <v>0</v>
      </c>
      <c r="E798" s="23">
        <f t="shared" si="37"/>
        <v>0</v>
      </c>
      <c r="F798" s="23">
        <f t="shared" si="38"/>
        <v>0</v>
      </c>
      <c r="H798" t="s">
        <v>2163</v>
      </c>
      <c r="I798" s="1" t="s">
        <v>215</v>
      </c>
      <c r="J798" s="1" t="s">
        <v>207</v>
      </c>
      <c r="K798">
        <v>100</v>
      </c>
      <c r="L798" t="s">
        <v>9</v>
      </c>
      <c r="M798" t="s">
        <v>9</v>
      </c>
      <c r="N798">
        <v>40</v>
      </c>
      <c r="O798" t="s">
        <v>20</v>
      </c>
      <c r="P798">
        <v>0</v>
      </c>
      <c r="Q798" t="s">
        <v>10</v>
      </c>
      <c r="R798">
        <v>0</v>
      </c>
    </row>
    <row r="799" spans="1:18" x14ac:dyDescent="0.25">
      <c r="A799" s="1">
        <f>SUMIFS('Franchise Wastage '!H:H,'Franchise Wastage '!B:B,Sheet1!H799,'Franchise Wastage '!C:C,Sheet1!I799,'Franchise Wastage '!D:D,Sheet1!J799,'Franchise Wastage '!E:E,Sheet1!K799)</f>
        <v>7.5</v>
      </c>
      <c r="B799" s="1">
        <f>SUMIFS('Franchise Wastage '!F:F,'Franchise Wastage '!B:B,Sheet1!H799,'Franchise Wastage '!C:C,Sheet1!I799,'Franchise Wastage '!D:D,Sheet1!J799,'Franchise Wastage '!E:E,Sheet1!K799)</f>
        <v>10</v>
      </c>
      <c r="D799" s="23">
        <f t="shared" si="36"/>
        <v>0</v>
      </c>
      <c r="E799" s="23">
        <f t="shared" si="37"/>
        <v>5</v>
      </c>
      <c r="F799" s="23">
        <f t="shared" si="38"/>
        <v>5</v>
      </c>
      <c r="H799" s="25" t="s">
        <v>2172</v>
      </c>
      <c r="I799" s="1" t="s">
        <v>169</v>
      </c>
      <c r="J799" s="1" t="s">
        <v>534</v>
      </c>
      <c r="K799">
        <v>92.5</v>
      </c>
      <c r="L799" t="s">
        <v>9</v>
      </c>
      <c r="M799" t="s">
        <v>12</v>
      </c>
      <c r="N799">
        <v>15</v>
      </c>
      <c r="O799" t="s">
        <v>10</v>
      </c>
      <c r="P799">
        <v>7.5</v>
      </c>
      <c r="Q799" t="s">
        <v>10</v>
      </c>
      <c r="R799">
        <v>0</v>
      </c>
    </row>
    <row r="800" spans="1:18" x14ac:dyDescent="0.25">
      <c r="A800" s="1">
        <f>SUMIFS('Franchise Wastage '!H:H,'Franchise Wastage '!B:B,Sheet1!H800,'Franchise Wastage '!C:C,Sheet1!I800,'Franchise Wastage '!D:D,Sheet1!J800,'Franchise Wastage '!E:E,Sheet1!K800)</f>
        <v>7.5</v>
      </c>
      <c r="B800" s="1">
        <f>SUMIFS('Franchise Wastage '!F:F,'Franchise Wastage '!B:B,Sheet1!H800,'Franchise Wastage '!C:C,Sheet1!I800,'Franchise Wastage '!D:D,Sheet1!J800,'Franchise Wastage '!E:E,Sheet1!K800)</f>
        <v>10</v>
      </c>
      <c r="D800" s="23">
        <f t="shared" si="36"/>
        <v>0</v>
      </c>
      <c r="E800" s="23">
        <f t="shared" si="37"/>
        <v>3</v>
      </c>
      <c r="F800" s="23">
        <f t="shared" si="38"/>
        <v>3</v>
      </c>
      <c r="H800" s="25" t="s">
        <v>2172</v>
      </c>
      <c r="I800" s="1" t="s">
        <v>169</v>
      </c>
      <c r="J800" s="1" t="s">
        <v>1977</v>
      </c>
      <c r="K800">
        <v>92.5</v>
      </c>
      <c r="L800" t="s">
        <v>9</v>
      </c>
      <c r="M800" t="s">
        <v>12</v>
      </c>
      <c r="N800">
        <v>13</v>
      </c>
      <c r="O800" t="s">
        <v>10</v>
      </c>
      <c r="P800">
        <v>7.5</v>
      </c>
      <c r="Q800" t="s">
        <v>10</v>
      </c>
      <c r="R800">
        <v>0</v>
      </c>
    </row>
    <row r="801" spans="1:18" x14ac:dyDescent="0.25">
      <c r="A801" s="1">
        <f>SUMIFS('Franchise Wastage '!H:H,'Franchise Wastage '!B:B,Sheet1!H801,'Franchise Wastage '!C:C,Sheet1!I801,'Franchise Wastage '!D:D,Sheet1!J801,'Franchise Wastage '!E:E,Sheet1!K801)</f>
        <v>7.5</v>
      </c>
      <c r="B801" s="1">
        <f>SUMIFS('Franchise Wastage '!F:F,'Franchise Wastage '!B:B,Sheet1!H801,'Franchise Wastage '!C:C,Sheet1!I801,'Franchise Wastage '!D:D,Sheet1!J801,'Franchise Wastage '!E:E,Sheet1!K801)</f>
        <v>10</v>
      </c>
      <c r="D801" s="23">
        <f t="shared" si="36"/>
        <v>0</v>
      </c>
      <c r="E801" s="23">
        <f t="shared" si="37"/>
        <v>3</v>
      </c>
      <c r="F801" s="23">
        <f t="shared" si="38"/>
        <v>3</v>
      </c>
      <c r="H801" s="25" t="s">
        <v>2172</v>
      </c>
      <c r="I801" s="1" t="s">
        <v>169</v>
      </c>
      <c r="J801" s="1" t="s">
        <v>1978</v>
      </c>
      <c r="K801">
        <v>92.5</v>
      </c>
      <c r="L801" t="s">
        <v>9</v>
      </c>
      <c r="M801" t="s">
        <v>12</v>
      </c>
      <c r="N801">
        <v>13</v>
      </c>
      <c r="O801" t="s">
        <v>10</v>
      </c>
      <c r="P801">
        <v>7.5</v>
      </c>
      <c r="Q801" t="s">
        <v>10</v>
      </c>
      <c r="R801">
        <v>0</v>
      </c>
    </row>
    <row r="802" spans="1:18" hidden="1" x14ac:dyDescent="0.25">
      <c r="A802" s="1">
        <f>SUMIFS('Franchise Wastage '!H:H,'Franchise Wastage '!B:B,Sheet1!H802,'Franchise Wastage '!C:C,Sheet1!I802,'Franchise Wastage '!D:D,Sheet1!J802,'Franchise Wastage '!E:E,Sheet1!K802)</f>
        <v>0</v>
      </c>
      <c r="B802" s="1">
        <f>SUMIFS('Franchise Wastage '!F:F,'Franchise Wastage '!B:B,Sheet1!H802,'Franchise Wastage '!C:C,Sheet1!I802,'Franchise Wastage '!D:D,Sheet1!J802,'Franchise Wastage '!E:E,Sheet1!K802)</f>
        <v>5.2</v>
      </c>
      <c r="D802" s="23">
        <f t="shared" si="36"/>
        <v>0</v>
      </c>
      <c r="E802" s="23">
        <f t="shared" si="37"/>
        <v>0</v>
      </c>
      <c r="F802" s="23">
        <f t="shared" si="38"/>
        <v>0</v>
      </c>
      <c r="H802" t="s">
        <v>2164</v>
      </c>
      <c r="I802" s="1" t="s">
        <v>221</v>
      </c>
      <c r="J802" s="1" t="s">
        <v>229</v>
      </c>
      <c r="K802">
        <v>100</v>
      </c>
      <c r="L802" t="s">
        <v>9</v>
      </c>
      <c r="M802" t="s">
        <v>12</v>
      </c>
      <c r="N802">
        <v>5.2</v>
      </c>
      <c r="O802" t="s">
        <v>10</v>
      </c>
      <c r="P802">
        <v>0</v>
      </c>
      <c r="Q802" t="s">
        <v>10</v>
      </c>
      <c r="R802">
        <v>0</v>
      </c>
    </row>
    <row r="803" spans="1:18" hidden="1" x14ac:dyDescent="0.25">
      <c r="A803" s="1">
        <f>SUMIFS('Franchise Wastage '!H:H,'Franchise Wastage '!B:B,Sheet1!H803,'Franchise Wastage '!C:C,Sheet1!I803,'Franchise Wastage '!D:D,Sheet1!J803,'Franchise Wastage '!E:E,Sheet1!K803)</f>
        <v>0</v>
      </c>
      <c r="B803" s="1">
        <f>SUMIFS('Franchise Wastage '!F:F,'Franchise Wastage '!B:B,Sheet1!H803,'Franchise Wastage '!C:C,Sheet1!I803,'Franchise Wastage '!D:D,Sheet1!J803,'Franchise Wastage '!E:E,Sheet1!K803)</f>
        <v>5.2</v>
      </c>
      <c r="D803" s="23">
        <f t="shared" si="36"/>
        <v>0</v>
      </c>
      <c r="E803" s="23">
        <f t="shared" si="37"/>
        <v>0</v>
      </c>
      <c r="F803" s="23">
        <f t="shared" si="38"/>
        <v>0</v>
      </c>
      <c r="H803" t="s">
        <v>2164</v>
      </c>
      <c r="I803" s="1" t="s">
        <v>221</v>
      </c>
      <c r="J803" s="1" t="s">
        <v>230</v>
      </c>
      <c r="K803">
        <v>100</v>
      </c>
      <c r="L803" t="s">
        <v>9</v>
      </c>
      <c r="M803" t="s">
        <v>12</v>
      </c>
      <c r="N803">
        <v>5.2</v>
      </c>
      <c r="O803" t="s">
        <v>10</v>
      </c>
      <c r="P803">
        <v>0</v>
      </c>
      <c r="Q803" t="s">
        <v>10</v>
      </c>
      <c r="R803">
        <v>0</v>
      </c>
    </row>
    <row r="804" spans="1:18" hidden="1" x14ac:dyDescent="0.25">
      <c r="A804" s="1">
        <f>SUMIFS('Franchise Wastage '!H:H,'Franchise Wastage '!B:B,Sheet1!H804,'Franchise Wastage '!C:C,Sheet1!I804,'Franchise Wastage '!D:D,Sheet1!J804,'Franchise Wastage '!E:E,Sheet1!K804)</f>
        <v>7.5</v>
      </c>
      <c r="B804" s="1">
        <f>SUMIFS('Franchise Wastage '!F:F,'Franchise Wastage '!B:B,Sheet1!H804,'Franchise Wastage '!C:C,Sheet1!I804,'Franchise Wastage '!D:D,Sheet1!J804,'Franchise Wastage '!E:E,Sheet1!K804)</f>
        <v>3.5</v>
      </c>
      <c r="D804" s="23">
        <f t="shared" si="36"/>
        <v>0</v>
      </c>
      <c r="E804" s="23">
        <f t="shared" si="37"/>
        <v>0</v>
      </c>
      <c r="F804" s="23">
        <f t="shared" si="38"/>
        <v>0</v>
      </c>
      <c r="H804" t="s">
        <v>2165</v>
      </c>
      <c r="I804" s="1" t="s">
        <v>297</v>
      </c>
      <c r="J804" s="1" t="s">
        <v>469</v>
      </c>
      <c r="K804">
        <v>92.5</v>
      </c>
      <c r="L804" t="s">
        <v>9</v>
      </c>
      <c r="M804" t="s">
        <v>9</v>
      </c>
      <c r="N804">
        <v>3.5</v>
      </c>
      <c r="O804" t="s">
        <v>10</v>
      </c>
      <c r="P804">
        <v>7.5</v>
      </c>
      <c r="Q804" t="s">
        <v>10</v>
      </c>
      <c r="R804">
        <v>0</v>
      </c>
    </row>
    <row r="805" spans="1:18" hidden="1" x14ac:dyDescent="0.25">
      <c r="A805" s="1">
        <f>SUMIFS('Franchise Wastage '!H:H,'Franchise Wastage '!B:B,Sheet1!H805,'Franchise Wastage '!C:C,Sheet1!I805,'Franchise Wastage '!D:D,Sheet1!J805,'Franchise Wastage '!E:E,Sheet1!K805)</f>
        <v>7.5</v>
      </c>
      <c r="B805" s="1">
        <f>SUMIFS('Franchise Wastage '!F:F,'Franchise Wastage '!B:B,Sheet1!H805,'Franchise Wastage '!C:C,Sheet1!I805,'Franchise Wastage '!D:D,Sheet1!J805,'Franchise Wastage '!E:E,Sheet1!K805)</f>
        <v>3</v>
      </c>
      <c r="D805" s="23">
        <f t="shared" si="36"/>
        <v>0</v>
      </c>
      <c r="E805" s="23">
        <f t="shared" si="37"/>
        <v>0</v>
      </c>
      <c r="F805" s="23">
        <f t="shared" si="38"/>
        <v>0</v>
      </c>
      <c r="H805" t="s">
        <v>2165</v>
      </c>
      <c r="I805" s="1" t="s">
        <v>470</v>
      </c>
      <c r="J805" s="1" t="s">
        <v>471</v>
      </c>
      <c r="K805">
        <v>92.5</v>
      </c>
      <c r="L805" t="s">
        <v>9</v>
      </c>
      <c r="M805" t="s">
        <v>9</v>
      </c>
      <c r="N805">
        <v>3</v>
      </c>
      <c r="O805" t="s">
        <v>10</v>
      </c>
      <c r="P805">
        <v>7.5</v>
      </c>
      <c r="Q805" t="s">
        <v>10</v>
      </c>
      <c r="R805">
        <v>0</v>
      </c>
    </row>
    <row r="806" spans="1:18" hidden="1" x14ac:dyDescent="0.25">
      <c r="A806" s="1">
        <f>SUMIFS('Franchise Wastage '!H:H,'Franchise Wastage '!B:B,Sheet1!H806,'Franchise Wastage '!C:C,Sheet1!I806,'Franchise Wastage '!D:D,Sheet1!J806,'Franchise Wastage '!E:E,Sheet1!K806)</f>
        <v>7.5</v>
      </c>
      <c r="B806" s="1">
        <f>SUMIFS('Franchise Wastage '!F:F,'Franchise Wastage '!B:B,Sheet1!H806,'Franchise Wastage '!C:C,Sheet1!I806,'Franchise Wastage '!D:D,Sheet1!J806,'Franchise Wastage '!E:E,Sheet1!K806)</f>
        <v>3</v>
      </c>
      <c r="D806" s="23">
        <f t="shared" si="36"/>
        <v>0</v>
      </c>
      <c r="E806" s="23">
        <f t="shared" si="37"/>
        <v>0</v>
      </c>
      <c r="F806" s="23">
        <f t="shared" si="38"/>
        <v>0</v>
      </c>
      <c r="H806" t="s">
        <v>2165</v>
      </c>
      <c r="I806" s="1" t="s">
        <v>470</v>
      </c>
      <c r="J806" s="1" t="s">
        <v>472</v>
      </c>
      <c r="K806">
        <v>92.5</v>
      </c>
      <c r="L806" t="s">
        <v>9</v>
      </c>
      <c r="M806" t="s">
        <v>9</v>
      </c>
      <c r="N806">
        <v>3</v>
      </c>
      <c r="O806" t="s">
        <v>10</v>
      </c>
      <c r="P806">
        <v>7.5</v>
      </c>
      <c r="Q806" t="s">
        <v>10</v>
      </c>
      <c r="R806">
        <v>0</v>
      </c>
    </row>
    <row r="807" spans="1:18" hidden="1" x14ac:dyDescent="0.25">
      <c r="A807" s="1">
        <f>SUMIFS('Franchise Wastage '!H:H,'Franchise Wastage '!B:B,Sheet1!H807,'Franchise Wastage '!C:C,Sheet1!I807,'Franchise Wastage '!D:D,Sheet1!J807,'Franchise Wastage '!E:E,Sheet1!K807)</f>
        <v>7.5</v>
      </c>
      <c r="B807" s="1">
        <f>SUMIFS('Franchise Wastage '!F:F,'Franchise Wastage '!B:B,Sheet1!H807,'Franchise Wastage '!C:C,Sheet1!I807,'Franchise Wastage '!D:D,Sheet1!J807,'Franchise Wastage '!E:E,Sheet1!K807)</f>
        <v>3.5</v>
      </c>
      <c r="D807" s="23">
        <f t="shared" si="36"/>
        <v>0</v>
      </c>
      <c r="E807" s="23">
        <f t="shared" si="37"/>
        <v>0</v>
      </c>
      <c r="F807" s="23">
        <f t="shared" si="38"/>
        <v>0</v>
      </c>
      <c r="H807" t="s">
        <v>2165</v>
      </c>
      <c r="I807" s="1" t="s">
        <v>473</v>
      </c>
      <c r="J807" s="1" t="s">
        <v>474</v>
      </c>
      <c r="K807">
        <v>92.5</v>
      </c>
      <c r="L807" t="s">
        <v>9</v>
      </c>
      <c r="M807" t="s">
        <v>9</v>
      </c>
      <c r="N807">
        <v>3.5</v>
      </c>
      <c r="O807" t="s">
        <v>10</v>
      </c>
      <c r="P807">
        <v>7.5</v>
      </c>
      <c r="Q807" t="s">
        <v>10</v>
      </c>
      <c r="R807">
        <v>0</v>
      </c>
    </row>
    <row r="808" spans="1:18" hidden="1" x14ac:dyDescent="0.25">
      <c r="A808" s="1">
        <f>SUMIFS('Franchise Wastage '!H:H,'Franchise Wastage '!B:B,Sheet1!H808,'Franchise Wastage '!C:C,Sheet1!I808,'Franchise Wastage '!D:D,Sheet1!J808,'Franchise Wastage '!E:E,Sheet1!K808)</f>
        <v>7.5</v>
      </c>
      <c r="B808" s="1">
        <f>SUMIFS('Franchise Wastage '!F:F,'Franchise Wastage '!B:B,Sheet1!H808,'Franchise Wastage '!C:C,Sheet1!I808,'Franchise Wastage '!D:D,Sheet1!J808,'Franchise Wastage '!E:E,Sheet1!K808)</f>
        <v>3.5</v>
      </c>
      <c r="D808" s="23">
        <f t="shared" si="36"/>
        <v>0</v>
      </c>
      <c r="E808" s="23">
        <f t="shared" si="37"/>
        <v>0</v>
      </c>
      <c r="F808" s="23">
        <f t="shared" si="38"/>
        <v>0</v>
      </c>
      <c r="H808" t="s">
        <v>2165</v>
      </c>
      <c r="I808" s="1" t="s">
        <v>475</v>
      </c>
      <c r="J808" s="1" t="s">
        <v>476</v>
      </c>
      <c r="K808">
        <v>92.5</v>
      </c>
      <c r="L808" t="s">
        <v>9</v>
      </c>
      <c r="M808" t="s">
        <v>9</v>
      </c>
      <c r="N808">
        <v>3.5</v>
      </c>
      <c r="O808" t="s">
        <v>10</v>
      </c>
      <c r="P808">
        <v>7.5</v>
      </c>
      <c r="Q808" t="s">
        <v>10</v>
      </c>
      <c r="R808">
        <v>0</v>
      </c>
    </row>
    <row r="809" spans="1:18" hidden="1" x14ac:dyDescent="0.25">
      <c r="A809" s="1">
        <f>SUMIFS('Franchise Wastage '!H:H,'Franchise Wastage '!B:B,Sheet1!H809,'Franchise Wastage '!C:C,Sheet1!I809,'Franchise Wastage '!D:D,Sheet1!J809,'Franchise Wastage '!E:E,Sheet1!K809)</f>
        <v>7.5</v>
      </c>
      <c r="B809" s="1">
        <f>SUMIFS('Franchise Wastage '!F:F,'Franchise Wastage '!B:B,Sheet1!H809,'Franchise Wastage '!C:C,Sheet1!I809,'Franchise Wastage '!D:D,Sheet1!J809,'Franchise Wastage '!E:E,Sheet1!K809)</f>
        <v>3.5</v>
      </c>
      <c r="D809" s="23">
        <f t="shared" si="36"/>
        <v>0</v>
      </c>
      <c r="E809" s="23">
        <f t="shared" si="37"/>
        <v>0</v>
      </c>
      <c r="F809" s="23">
        <f t="shared" si="38"/>
        <v>0</v>
      </c>
      <c r="H809" t="s">
        <v>2165</v>
      </c>
      <c r="I809" s="1" t="s">
        <v>477</v>
      </c>
      <c r="J809" s="1" t="s">
        <v>478</v>
      </c>
      <c r="K809">
        <v>92.5</v>
      </c>
      <c r="L809" t="s">
        <v>9</v>
      </c>
      <c r="M809" t="s">
        <v>9</v>
      </c>
      <c r="N809">
        <v>3.5</v>
      </c>
      <c r="O809" t="s">
        <v>10</v>
      </c>
      <c r="P809">
        <v>7.5</v>
      </c>
      <c r="Q809" t="s">
        <v>10</v>
      </c>
      <c r="R809">
        <v>0</v>
      </c>
    </row>
    <row r="810" spans="1:18" hidden="1" x14ac:dyDescent="0.25">
      <c r="A810" s="1">
        <f>SUMIFS('Franchise Wastage '!H:H,'Franchise Wastage '!B:B,Sheet1!H810,'Franchise Wastage '!C:C,Sheet1!I810,'Franchise Wastage '!D:D,Sheet1!J810,'Franchise Wastage '!E:E,Sheet1!K810)</f>
        <v>7.5</v>
      </c>
      <c r="B810" s="1">
        <f>SUMIFS('Franchise Wastage '!F:F,'Franchise Wastage '!B:B,Sheet1!H810,'Franchise Wastage '!C:C,Sheet1!I810,'Franchise Wastage '!D:D,Sheet1!J810,'Franchise Wastage '!E:E,Sheet1!K810)</f>
        <v>2.8</v>
      </c>
      <c r="D810" s="23">
        <f t="shared" si="36"/>
        <v>0</v>
      </c>
      <c r="E810" s="23">
        <f t="shared" si="37"/>
        <v>0</v>
      </c>
      <c r="F810" s="23">
        <f t="shared" si="38"/>
        <v>0</v>
      </c>
      <c r="H810" t="s">
        <v>2165</v>
      </c>
      <c r="I810" s="1" t="s">
        <v>299</v>
      </c>
      <c r="J810" s="1" t="s">
        <v>14</v>
      </c>
      <c r="K810">
        <v>92.5</v>
      </c>
      <c r="L810" t="s">
        <v>9</v>
      </c>
      <c r="M810" t="s">
        <v>9</v>
      </c>
      <c r="N810">
        <v>2.8</v>
      </c>
      <c r="O810" t="s">
        <v>10</v>
      </c>
      <c r="P810">
        <v>7.5</v>
      </c>
      <c r="Q810" t="s">
        <v>10</v>
      </c>
      <c r="R810">
        <v>0</v>
      </c>
    </row>
    <row r="811" spans="1:18" hidden="1" x14ac:dyDescent="0.25">
      <c r="A811" s="1">
        <f>SUMIFS('Franchise Wastage '!H:H,'Franchise Wastage '!B:B,Sheet1!H811,'Franchise Wastage '!C:C,Sheet1!I811,'Franchise Wastage '!D:D,Sheet1!J811,'Franchise Wastage '!E:E,Sheet1!K811)</f>
        <v>7.5</v>
      </c>
      <c r="B811" s="1">
        <f>SUMIFS('Franchise Wastage '!F:F,'Franchise Wastage '!B:B,Sheet1!H811,'Franchise Wastage '!C:C,Sheet1!I811,'Franchise Wastage '!D:D,Sheet1!J811,'Franchise Wastage '!E:E,Sheet1!K811)</f>
        <v>2.8</v>
      </c>
      <c r="D811" s="23">
        <f t="shared" si="36"/>
        <v>0</v>
      </c>
      <c r="E811" s="23">
        <f t="shared" si="37"/>
        <v>0</v>
      </c>
      <c r="F811" s="23">
        <f t="shared" si="38"/>
        <v>0</v>
      </c>
      <c r="H811" t="s">
        <v>2165</v>
      </c>
      <c r="I811" s="1" t="s">
        <v>38</v>
      </c>
      <c r="J811" s="1" t="s">
        <v>39</v>
      </c>
      <c r="K811">
        <v>92.5</v>
      </c>
      <c r="L811" t="s">
        <v>9</v>
      </c>
      <c r="M811" t="s">
        <v>9</v>
      </c>
      <c r="N811">
        <v>2.8</v>
      </c>
      <c r="O811" t="s">
        <v>10</v>
      </c>
      <c r="P811">
        <v>7.5</v>
      </c>
      <c r="Q811" t="s">
        <v>10</v>
      </c>
      <c r="R811">
        <v>0</v>
      </c>
    </row>
    <row r="812" spans="1:18" hidden="1" x14ac:dyDescent="0.25">
      <c r="A812" s="1">
        <f>SUMIFS('Franchise Wastage '!H:H,'Franchise Wastage '!B:B,Sheet1!H812,'Franchise Wastage '!C:C,Sheet1!I812,'Franchise Wastage '!D:D,Sheet1!J812,'Franchise Wastage '!E:E,Sheet1!K812)</f>
        <v>7.5</v>
      </c>
      <c r="B812" s="1">
        <f>SUMIFS('Franchise Wastage '!F:F,'Franchise Wastage '!B:B,Sheet1!H812,'Franchise Wastage '!C:C,Sheet1!I812,'Franchise Wastage '!D:D,Sheet1!J812,'Franchise Wastage '!E:E,Sheet1!K812)</f>
        <v>2.8</v>
      </c>
      <c r="D812" s="23">
        <f t="shared" si="36"/>
        <v>0</v>
      </c>
      <c r="E812" s="23">
        <f t="shared" si="37"/>
        <v>0</v>
      </c>
      <c r="F812" s="23">
        <f t="shared" si="38"/>
        <v>0</v>
      </c>
      <c r="H812" t="s">
        <v>2165</v>
      </c>
      <c r="I812" s="1" t="s">
        <v>38</v>
      </c>
      <c r="J812" s="1" t="s">
        <v>479</v>
      </c>
      <c r="K812">
        <v>92.5</v>
      </c>
      <c r="L812" t="s">
        <v>9</v>
      </c>
      <c r="M812" t="s">
        <v>9</v>
      </c>
      <c r="N812">
        <v>2.8</v>
      </c>
      <c r="O812" t="s">
        <v>10</v>
      </c>
      <c r="P812">
        <v>7.5</v>
      </c>
      <c r="Q812" t="s">
        <v>10</v>
      </c>
      <c r="R812">
        <v>0</v>
      </c>
    </row>
    <row r="813" spans="1:18" hidden="1" x14ac:dyDescent="0.25">
      <c r="A813" s="1">
        <f>SUMIFS('Franchise Wastage '!H:H,'Franchise Wastage '!B:B,Sheet1!H813,'Franchise Wastage '!C:C,Sheet1!I813,'Franchise Wastage '!D:D,Sheet1!J813,'Franchise Wastage '!E:E,Sheet1!K813)</f>
        <v>7.5</v>
      </c>
      <c r="B813" s="1">
        <f>SUMIFS('Franchise Wastage '!F:F,'Franchise Wastage '!B:B,Sheet1!H813,'Franchise Wastage '!C:C,Sheet1!I813,'Franchise Wastage '!D:D,Sheet1!J813,'Franchise Wastage '!E:E,Sheet1!K813)</f>
        <v>3.5</v>
      </c>
      <c r="D813" s="23">
        <f t="shared" si="36"/>
        <v>0</v>
      </c>
      <c r="E813" s="23">
        <f t="shared" si="37"/>
        <v>0</v>
      </c>
      <c r="F813" s="23">
        <f t="shared" si="38"/>
        <v>0</v>
      </c>
      <c r="H813" t="s">
        <v>2165</v>
      </c>
      <c r="I813" s="1" t="s">
        <v>38</v>
      </c>
      <c r="J813" s="1" t="s">
        <v>480</v>
      </c>
      <c r="K813">
        <v>92.5</v>
      </c>
      <c r="L813" t="s">
        <v>9</v>
      </c>
      <c r="M813" t="s">
        <v>9</v>
      </c>
      <c r="N813">
        <v>3.5</v>
      </c>
      <c r="O813" t="s">
        <v>10</v>
      </c>
      <c r="P813">
        <v>7.5</v>
      </c>
      <c r="Q813" t="s">
        <v>10</v>
      </c>
      <c r="R813">
        <v>0</v>
      </c>
    </row>
    <row r="814" spans="1:18" hidden="1" x14ac:dyDescent="0.25">
      <c r="A814" s="1">
        <f>SUMIFS('Franchise Wastage '!H:H,'Franchise Wastage '!B:B,Sheet1!H814,'Franchise Wastage '!C:C,Sheet1!I814,'Franchise Wastage '!D:D,Sheet1!J814,'Franchise Wastage '!E:E,Sheet1!K814)</f>
        <v>7.5</v>
      </c>
      <c r="B814" s="1">
        <f>SUMIFS('Franchise Wastage '!F:F,'Franchise Wastage '!B:B,Sheet1!H814,'Franchise Wastage '!C:C,Sheet1!I814,'Franchise Wastage '!D:D,Sheet1!J814,'Franchise Wastage '!E:E,Sheet1!K814)</f>
        <v>3.5</v>
      </c>
      <c r="D814" s="23">
        <f t="shared" si="36"/>
        <v>0</v>
      </c>
      <c r="E814" s="23">
        <f t="shared" si="37"/>
        <v>0</v>
      </c>
      <c r="F814" s="23">
        <f t="shared" si="38"/>
        <v>0</v>
      </c>
      <c r="H814" t="s">
        <v>2165</v>
      </c>
      <c r="I814" s="1" t="s">
        <v>158</v>
      </c>
      <c r="J814" s="1" t="s">
        <v>90</v>
      </c>
      <c r="K814">
        <v>92.5</v>
      </c>
      <c r="L814" t="s">
        <v>9</v>
      </c>
      <c r="M814" t="s">
        <v>9</v>
      </c>
      <c r="N814">
        <v>3.5</v>
      </c>
      <c r="O814" t="s">
        <v>10</v>
      </c>
      <c r="P814">
        <v>7.5</v>
      </c>
      <c r="Q814" t="s">
        <v>10</v>
      </c>
      <c r="R814">
        <v>0</v>
      </c>
    </row>
    <row r="815" spans="1:18" hidden="1" x14ac:dyDescent="0.25">
      <c r="A815" s="1">
        <f>SUMIFS('Franchise Wastage '!H:H,'Franchise Wastage '!B:B,Sheet1!H815,'Franchise Wastage '!C:C,Sheet1!I815,'Franchise Wastage '!D:D,Sheet1!J815,'Franchise Wastage '!E:E,Sheet1!K815)</f>
        <v>7.5</v>
      </c>
      <c r="B815" s="1">
        <f>SUMIFS('Franchise Wastage '!F:F,'Franchise Wastage '!B:B,Sheet1!H815,'Franchise Wastage '!C:C,Sheet1!I815,'Franchise Wastage '!D:D,Sheet1!J815,'Franchise Wastage '!E:E,Sheet1!K815)</f>
        <v>3.5</v>
      </c>
      <c r="D815" s="23">
        <f t="shared" si="36"/>
        <v>0</v>
      </c>
      <c r="E815" s="23">
        <f t="shared" si="37"/>
        <v>0</v>
      </c>
      <c r="F815" s="23">
        <f t="shared" si="38"/>
        <v>0</v>
      </c>
      <c r="H815" t="s">
        <v>2165</v>
      </c>
      <c r="I815" s="1" t="s">
        <v>158</v>
      </c>
      <c r="J815" s="1" t="s">
        <v>250</v>
      </c>
      <c r="K815">
        <v>92.5</v>
      </c>
      <c r="L815" t="s">
        <v>9</v>
      </c>
      <c r="M815" t="s">
        <v>9</v>
      </c>
      <c r="N815">
        <v>3.5</v>
      </c>
      <c r="O815" t="s">
        <v>10</v>
      </c>
      <c r="P815">
        <v>7.5</v>
      </c>
      <c r="Q815" t="s">
        <v>10</v>
      </c>
      <c r="R815">
        <v>0</v>
      </c>
    </row>
    <row r="816" spans="1:18" hidden="1" x14ac:dyDescent="0.25">
      <c r="A816" s="1">
        <f>SUMIFS('Franchise Wastage '!H:H,'Franchise Wastage '!B:B,Sheet1!H816,'Franchise Wastage '!C:C,Sheet1!I816,'Franchise Wastage '!D:D,Sheet1!J816,'Franchise Wastage '!E:E,Sheet1!K816)</f>
        <v>7.5</v>
      </c>
      <c r="B816" s="1">
        <f>SUMIFS('Franchise Wastage '!F:F,'Franchise Wastage '!B:B,Sheet1!H816,'Franchise Wastage '!C:C,Sheet1!I816,'Franchise Wastage '!D:D,Sheet1!J816,'Franchise Wastage '!E:E,Sheet1!K816)</f>
        <v>3.5</v>
      </c>
      <c r="D816" s="23">
        <f t="shared" si="36"/>
        <v>0</v>
      </c>
      <c r="E816" s="23">
        <f t="shared" si="37"/>
        <v>0</v>
      </c>
      <c r="F816" s="23">
        <f t="shared" si="38"/>
        <v>0</v>
      </c>
      <c r="H816" t="s">
        <v>2165</v>
      </c>
      <c r="I816" s="1" t="s">
        <v>158</v>
      </c>
      <c r="J816" s="1" t="s">
        <v>251</v>
      </c>
      <c r="K816">
        <v>92.5</v>
      </c>
      <c r="L816" t="s">
        <v>9</v>
      </c>
      <c r="M816" t="s">
        <v>9</v>
      </c>
      <c r="N816">
        <v>3.5</v>
      </c>
      <c r="O816" t="s">
        <v>10</v>
      </c>
      <c r="P816">
        <v>7.5</v>
      </c>
      <c r="Q816" t="s">
        <v>10</v>
      </c>
      <c r="R816">
        <v>0</v>
      </c>
    </row>
    <row r="817" spans="1:18" hidden="1" x14ac:dyDescent="0.25">
      <c r="A817" s="1">
        <f>SUMIFS('Franchise Wastage '!H:H,'Franchise Wastage '!B:B,Sheet1!H817,'Franchise Wastage '!C:C,Sheet1!I817,'Franchise Wastage '!D:D,Sheet1!J817,'Franchise Wastage '!E:E,Sheet1!K817)</f>
        <v>7.5</v>
      </c>
      <c r="B817" s="1">
        <f>SUMIFS('Franchise Wastage '!F:F,'Franchise Wastage '!B:B,Sheet1!H817,'Franchise Wastage '!C:C,Sheet1!I817,'Franchise Wastage '!D:D,Sheet1!J817,'Franchise Wastage '!E:E,Sheet1!K817)</f>
        <v>3.5</v>
      </c>
      <c r="D817" s="23">
        <f t="shared" si="36"/>
        <v>0</v>
      </c>
      <c r="E817" s="23">
        <f t="shared" si="37"/>
        <v>0</v>
      </c>
      <c r="F817" s="23">
        <f t="shared" si="38"/>
        <v>0</v>
      </c>
      <c r="H817" t="s">
        <v>2165</v>
      </c>
      <c r="I817" s="1" t="s">
        <v>158</v>
      </c>
      <c r="J817" s="1" t="s">
        <v>301</v>
      </c>
      <c r="K817">
        <v>92.5</v>
      </c>
      <c r="L817" t="s">
        <v>9</v>
      </c>
      <c r="M817" t="s">
        <v>9</v>
      </c>
      <c r="N817">
        <v>3.5</v>
      </c>
      <c r="O817" t="s">
        <v>10</v>
      </c>
      <c r="P817">
        <v>7.5</v>
      </c>
      <c r="Q817" t="s">
        <v>10</v>
      </c>
      <c r="R817">
        <v>0</v>
      </c>
    </row>
    <row r="818" spans="1:18" hidden="1" x14ac:dyDescent="0.25">
      <c r="A818" s="1">
        <f>SUMIFS('Franchise Wastage '!H:H,'Franchise Wastage '!B:B,Sheet1!H818,'Franchise Wastage '!C:C,Sheet1!I818,'Franchise Wastage '!D:D,Sheet1!J818,'Franchise Wastage '!E:E,Sheet1!K818)</f>
        <v>7.5</v>
      </c>
      <c r="B818" s="1">
        <f>SUMIFS('Franchise Wastage '!F:F,'Franchise Wastage '!B:B,Sheet1!H818,'Franchise Wastage '!C:C,Sheet1!I818,'Franchise Wastage '!D:D,Sheet1!J818,'Franchise Wastage '!E:E,Sheet1!K818)</f>
        <v>3.5</v>
      </c>
      <c r="D818" s="23">
        <f t="shared" si="36"/>
        <v>0</v>
      </c>
      <c r="E818" s="23">
        <f t="shared" si="37"/>
        <v>0</v>
      </c>
      <c r="F818" s="23">
        <f t="shared" si="38"/>
        <v>0</v>
      </c>
      <c r="H818" t="s">
        <v>2165</v>
      </c>
      <c r="I818" s="1" t="s">
        <v>158</v>
      </c>
      <c r="J818" s="1" t="s">
        <v>174</v>
      </c>
      <c r="K818">
        <v>92.5</v>
      </c>
      <c r="L818" t="s">
        <v>9</v>
      </c>
      <c r="M818" t="s">
        <v>9</v>
      </c>
      <c r="N818">
        <v>3.5</v>
      </c>
      <c r="O818" t="s">
        <v>10</v>
      </c>
      <c r="P818">
        <v>7.5</v>
      </c>
      <c r="Q818" t="s">
        <v>10</v>
      </c>
      <c r="R818">
        <v>0</v>
      </c>
    </row>
    <row r="819" spans="1:18" hidden="1" x14ac:dyDescent="0.25">
      <c r="A819" s="1">
        <f>SUMIFS('Franchise Wastage '!H:H,'Franchise Wastage '!B:B,Sheet1!H819,'Franchise Wastage '!C:C,Sheet1!I819,'Franchise Wastage '!D:D,Sheet1!J819,'Franchise Wastage '!E:E,Sheet1!K819)</f>
        <v>7.5</v>
      </c>
      <c r="B819" s="1">
        <f>SUMIFS('Franchise Wastage '!F:F,'Franchise Wastage '!B:B,Sheet1!H819,'Franchise Wastage '!C:C,Sheet1!I819,'Franchise Wastage '!D:D,Sheet1!J819,'Franchise Wastage '!E:E,Sheet1!K819)</f>
        <v>3.5</v>
      </c>
      <c r="D819" s="23">
        <f t="shared" si="36"/>
        <v>0</v>
      </c>
      <c r="E819" s="23">
        <f t="shared" si="37"/>
        <v>0</v>
      </c>
      <c r="F819" s="23">
        <f t="shared" si="38"/>
        <v>0</v>
      </c>
      <c r="H819" t="s">
        <v>2165</v>
      </c>
      <c r="I819" s="1" t="s">
        <v>158</v>
      </c>
      <c r="J819" s="1" t="s">
        <v>252</v>
      </c>
      <c r="K819">
        <v>92.5</v>
      </c>
      <c r="L819" t="s">
        <v>9</v>
      </c>
      <c r="M819" t="s">
        <v>9</v>
      </c>
      <c r="N819">
        <v>3.5</v>
      </c>
      <c r="O819" t="s">
        <v>10</v>
      </c>
      <c r="P819">
        <v>7.5</v>
      </c>
      <c r="Q819" t="s">
        <v>10</v>
      </c>
      <c r="R819">
        <v>0</v>
      </c>
    </row>
    <row r="820" spans="1:18" hidden="1" x14ac:dyDescent="0.25">
      <c r="A820" s="1">
        <f>SUMIFS('Franchise Wastage '!H:H,'Franchise Wastage '!B:B,Sheet1!H820,'Franchise Wastage '!C:C,Sheet1!I820,'Franchise Wastage '!D:D,Sheet1!J820,'Franchise Wastage '!E:E,Sheet1!K820)</f>
        <v>7.5</v>
      </c>
      <c r="B820" s="1">
        <f>SUMIFS('Franchise Wastage '!F:F,'Franchise Wastage '!B:B,Sheet1!H820,'Franchise Wastage '!C:C,Sheet1!I820,'Franchise Wastage '!D:D,Sheet1!J820,'Franchise Wastage '!E:E,Sheet1!K820)</f>
        <v>3.5</v>
      </c>
      <c r="D820" s="23">
        <f t="shared" si="36"/>
        <v>0</v>
      </c>
      <c r="E820" s="23">
        <f t="shared" si="37"/>
        <v>0</v>
      </c>
      <c r="F820" s="23">
        <f t="shared" si="38"/>
        <v>0</v>
      </c>
      <c r="H820" t="s">
        <v>2165</v>
      </c>
      <c r="I820" s="1" t="s">
        <v>158</v>
      </c>
      <c r="J820" s="1" t="s">
        <v>302</v>
      </c>
      <c r="K820">
        <v>92.5</v>
      </c>
      <c r="L820" t="s">
        <v>9</v>
      </c>
      <c r="M820" t="s">
        <v>9</v>
      </c>
      <c r="N820">
        <v>3.5</v>
      </c>
      <c r="O820" t="s">
        <v>10</v>
      </c>
      <c r="P820">
        <v>7.5</v>
      </c>
      <c r="Q820" t="s">
        <v>10</v>
      </c>
      <c r="R820">
        <v>0</v>
      </c>
    </row>
    <row r="821" spans="1:18" hidden="1" x14ac:dyDescent="0.25">
      <c r="A821" s="1">
        <f>SUMIFS('Franchise Wastage '!H:H,'Franchise Wastage '!B:B,Sheet1!H821,'Franchise Wastage '!C:C,Sheet1!I821,'Franchise Wastage '!D:D,Sheet1!J821,'Franchise Wastage '!E:E,Sheet1!K821)</f>
        <v>7.5</v>
      </c>
      <c r="B821" s="1">
        <f>SUMIFS('Franchise Wastage '!F:F,'Franchise Wastage '!B:B,Sheet1!H821,'Franchise Wastage '!C:C,Sheet1!I821,'Franchise Wastage '!D:D,Sheet1!J821,'Franchise Wastage '!E:E,Sheet1!K821)</f>
        <v>3.5</v>
      </c>
      <c r="D821" s="23">
        <f t="shared" si="36"/>
        <v>0</v>
      </c>
      <c r="E821" s="23">
        <f t="shared" si="37"/>
        <v>0</v>
      </c>
      <c r="F821" s="23">
        <f t="shared" si="38"/>
        <v>0</v>
      </c>
      <c r="H821" t="s">
        <v>2165</v>
      </c>
      <c r="I821" s="1" t="s">
        <v>158</v>
      </c>
      <c r="J821" s="1" t="s">
        <v>253</v>
      </c>
      <c r="K821">
        <v>92.5</v>
      </c>
      <c r="L821" t="s">
        <v>9</v>
      </c>
      <c r="M821" t="s">
        <v>9</v>
      </c>
      <c r="N821">
        <v>3.5</v>
      </c>
      <c r="O821" t="s">
        <v>10</v>
      </c>
      <c r="P821">
        <v>7.5</v>
      </c>
      <c r="Q821" t="s">
        <v>10</v>
      </c>
      <c r="R821">
        <v>0</v>
      </c>
    </row>
    <row r="822" spans="1:18" hidden="1" x14ac:dyDescent="0.25">
      <c r="A822" s="1">
        <f>SUMIFS('Franchise Wastage '!H:H,'Franchise Wastage '!B:B,Sheet1!H822,'Franchise Wastage '!C:C,Sheet1!I822,'Franchise Wastage '!D:D,Sheet1!J822,'Franchise Wastage '!E:E,Sheet1!K822)</f>
        <v>7.5</v>
      </c>
      <c r="B822" s="1">
        <f>SUMIFS('Franchise Wastage '!F:F,'Franchise Wastage '!B:B,Sheet1!H822,'Franchise Wastage '!C:C,Sheet1!I822,'Franchise Wastage '!D:D,Sheet1!J822,'Franchise Wastage '!E:E,Sheet1!K822)</f>
        <v>3.5</v>
      </c>
      <c r="D822" s="23">
        <f t="shared" si="36"/>
        <v>0</v>
      </c>
      <c r="E822" s="23">
        <f t="shared" si="37"/>
        <v>0</v>
      </c>
      <c r="F822" s="23">
        <f t="shared" si="38"/>
        <v>0</v>
      </c>
      <c r="H822" t="s">
        <v>2165</v>
      </c>
      <c r="I822" s="1" t="s">
        <v>158</v>
      </c>
      <c r="J822" s="1" t="s">
        <v>254</v>
      </c>
      <c r="K822">
        <v>92.5</v>
      </c>
      <c r="L822" t="s">
        <v>9</v>
      </c>
      <c r="M822" t="s">
        <v>9</v>
      </c>
      <c r="N822">
        <v>3.5</v>
      </c>
      <c r="O822" t="s">
        <v>10</v>
      </c>
      <c r="P822">
        <v>7.5</v>
      </c>
      <c r="Q822" t="s">
        <v>10</v>
      </c>
      <c r="R822">
        <v>0</v>
      </c>
    </row>
    <row r="823" spans="1:18" hidden="1" x14ac:dyDescent="0.25">
      <c r="A823" s="1">
        <f>SUMIFS('Franchise Wastage '!H:H,'Franchise Wastage '!B:B,Sheet1!H823,'Franchise Wastage '!C:C,Sheet1!I823,'Franchise Wastage '!D:D,Sheet1!J823,'Franchise Wastage '!E:E,Sheet1!K823)</f>
        <v>7.5</v>
      </c>
      <c r="B823" s="1">
        <f>SUMIFS('Franchise Wastage '!F:F,'Franchise Wastage '!B:B,Sheet1!H823,'Franchise Wastage '!C:C,Sheet1!I823,'Franchise Wastage '!D:D,Sheet1!J823,'Franchise Wastage '!E:E,Sheet1!K823)</f>
        <v>3.5</v>
      </c>
      <c r="D823" s="23">
        <f t="shared" si="36"/>
        <v>0</v>
      </c>
      <c r="E823" s="23">
        <f t="shared" si="37"/>
        <v>0</v>
      </c>
      <c r="F823" s="23">
        <f t="shared" si="38"/>
        <v>0</v>
      </c>
      <c r="H823" t="s">
        <v>2165</v>
      </c>
      <c r="I823" s="1" t="s">
        <v>158</v>
      </c>
      <c r="J823" s="1" t="s">
        <v>255</v>
      </c>
      <c r="K823">
        <v>92.5</v>
      </c>
      <c r="L823" t="s">
        <v>9</v>
      </c>
      <c r="M823" t="s">
        <v>9</v>
      </c>
      <c r="N823">
        <v>3.5</v>
      </c>
      <c r="O823" t="s">
        <v>10</v>
      </c>
      <c r="P823">
        <v>7.5</v>
      </c>
      <c r="Q823" t="s">
        <v>10</v>
      </c>
      <c r="R823">
        <v>0</v>
      </c>
    </row>
    <row r="824" spans="1:18" hidden="1" x14ac:dyDescent="0.25">
      <c r="A824" s="1">
        <f>SUMIFS('Franchise Wastage '!H:H,'Franchise Wastage '!B:B,Sheet1!H824,'Franchise Wastage '!C:C,Sheet1!I824,'Franchise Wastage '!D:D,Sheet1!J824,'Franchise Wastage '!E:E,Sheet1!K824)</f>
        <v>7.5</v>
      </c>
      <c r="B824" s="1">
        <f>SUMIFS('Franchise Wastage '!F:F,'Franchise Wastage '!B:B,Sheet1!H824,'Franchise Wastage '!C:C,Sheet1!I824,'Franchise Wastage '!D:D,Sheet1!J824,'Franchise Wastage '!E:E,Sheet1!K824)</f>
        <v>3.5</v>
      </c>
      <c r="D824" s="23">
        <f t="shared" si="36"/>
        <v>0</v>
      </c>
      <c r="E824" s="23">
        <f t="shared" si="37"/>
        <v>0</v>
      </c>
      <c r="F824" s="23">
        <f t="shared" si="38"/>
        <v>0</v>
      </c>
      <c r="H824" t="s">
        <v>2165</v>
      </c>
      <c r="I824" s="1" t="s">
        <v>158</v>
      </c>
      <c r="J824" s="1" t="s">
        <v>256</v>
      </c>
      <c r="K824">
        <v>92.5</v>
      </c>
      <c r="L824" t="s">
        <v>9</v>
      </c>
      <c r="M824" t="s">
        <v>9</v>
      </c>
      <c r="N824">
        <v>3.5</v>
      </c>
      <c r="O824" t="s">
        <v>10</v>
      </c>
      <c r="P824">
        <v>7.5</v>
      </c>
      <c r="Q824" t="s">
        <v>10</v>
      </c>
      <c r="R824">
        <v>0</v>
      </c>
    </row>
    <row r="825" spans="1:18" hidden="1" x14ac:dyDescent="0.25">
      <c r="A825" s="1">
        <f>SUMIFS('Franchise Wastage '!H:H,'Franchise Wastage '!B:B,Sheet1!H825,'Franchise Wastage '!C:C,Sheet1!I825,'Franchise Wastage '!D:D,Sheet1!J825,'Franchise Wastage '!E:E,Sheet1!K825)</f>
        <v>7.5</v>
      </c>
      <c r="B825" s="1">
        <f>SUMIFS('Franchise Wastage '!F:F,'Franchise Wastage '!B:B,Sheet1!H825,'Franchise Wastage '!C:C,Sheet1!I825,'Franchise Wastage '!D:D,Sheet1!J825,'Franchise Wastage '!E:E,Sheet1!K825)</f>
        <v>3.5</v>
      </c>
      <c r="D825" s="23">
        <f t="shared" si="36"/>
        <v>0</v>
      </c>
      <c r="E825" s="23">
        <f t="shared" si="37"/>
        <v>0</v>
      </c>
      <c r="F825" s="23">
        <f t="shared" si="38"/>
        <v>0</v>
      </c>
      <c r="H825" t="s">
        <v>2165</v>
      </c>
      <c r="I825" s="1" t="s">
        <v>158</v>
      </c>
      <c r="J825" s="1" t="s">
        <v>257</v>
      </c>
      <c r="K825">
        <v>92.5</v>
      </c>
      <c r="L825" t="s">
        <v>9</v>
      </c>
      <c r="M825" t="s">
        <v>9</v>
      </c>
      <c r="N825">
        <v>3.5</v>
      </c>
      <c r="O825" t="s">
        <v>10</v>
      </c>
      <c r="P825">
        <v>7.5</v>
      </c>
      <c r="Q825" t="s">
        <v>10</v>
      </c>
      <c r="R825">
        <v>0</v>
      </c>
    </row>
    <row r="826" spans="1:18" hidden="1" x14ac:dyDescent="0.25">
      <c r="A826" s="1">
        <f>SUMIFS('Franchise Wastage '!H:H,'Franchise Wastage '!B:B,Sheet1!H826,'Franchise Wastage '!C:C,Sheet1!I826,'Franchise Wastage '!D:D,Sheet1!J826,'Franchise Wastage '!E:E,Sheet1!K826)</f>
        <v>7.5</v>
      </c>
      <c r="B826" s="1">
        <f>SUMIFS('Franchise Wastage '!F:F,'Franchise Wastage '!B:B,Sheet1!H826,'Franchise Wastage '!C:C,Sheet1!I826,'Franchise Wastage '!D:D,Sheet1!J826,'Franchise Wastage '!E:E,Sheet1!K826)</f>
        <v>3.5</v>
      </c>
      <c r="D826" s="23">
        <f t="shared" si="36"/>
        <v>0</v>
      </c>
      <c r="E826" s="23">
        <f t="shared" si="37"/>
        <v>0</v>
      </c>
      <c r="F826" s="23">
        <f t="shared" si="38"/>
        <v>0</v>
      </c>
      <c r="H826" t="s">
        <v>2165</v>
      </c>
      <c r="I826" s="1" t="s">
        <v>158</v>
      </c>
      <c r="J826" s="1" t="s">
        <v>186</v>
      </c>
      <c r="K826">
        <v>92.5</v>
      </c>
      <c r="L826" t="s">
        <v>9</v>
      </c>
      <c r="M826" t="s">
        <v>9</v>
      </c>
      <c r="N826">
        <v>3.5</v>
      </c>
      <c r="O826" t="s">
        <v>10</v>
      </c>
      <c r="P826">
        <v>7.5</v>
      </c>
      <c r="Q826" t="s">
        <v>10</v>
      </c>
      <c r="R826">
        <v>0</v>
      </c>
    </row>
    <row r="827" spans="1:18" hidden="1" x14ac:dyDescent="0.25">
      <c r="A827" s="1">
        <f>SUMIFS('Franchise Wastage '!H:H,'Franchise Wastage '!B:B,Sheet1!H827,'Franchise Wastage '!C:C,Sheet1!I827,'Franchise Wastage '!D:D,Sheet1!J827,'Franchise Wastage '!E:E,Sheet1!K827)</f>
        <v>7.5</v>
      </c>
      <c r="B827" s="1">
        <f>SUMIFS('Franchise Wastage '!F:F,'Franchise Wastage '!B:B,Sheet1!H827,'Franchise Wastage '!C:C,Sheet1!I827,'Franchise Wastage '!D:D,Sheet1!J827,'Franchise Wastage '!E:E,Sheet1!K827)</f>
        <v>3.5</v>
      </c>
      <c r="D827" s="23">
        <f t="shared" si="36"/>
        <v>0</v>
      </c>
      <c r="E827" s="23">
        <f t="shared" si="37"/>
        <v>0</v>
      </c>
      <c r="F827" s="23">
        <f t="shared" si="38"/>
        <v>0</v>
      </c>
      <c r="H827" t="s">
        <v>2165</v>
      </c>
      <c r="I827" s="1" t="s">
        <v>158</v>
      </c>
      <c r="J827" s="1" t="s">
        <v>258</v>
      </c>
      <c r="K827">
        <v>92.5</v>
      </c>
      <c r="L827" t="s">
        <v>9</v>
      </c>
      <c r="M827" t="s">
        <v>9</v>
      </c>
      <c r="N827">
        <v>3.5</v>
      </c>
      <c r="O827" t="s">
        <v>10</v>
      </c>
      <c r="P827">
        <v>7.5</v>
      </c>
      <c r="Q827" t="s">
        <v>10</v>
      </c>
      <c r="R827">
        <v>0</v>
      </c>
    </row>
    <row r="828" spans="1:18" hidden="1" x14ac:dyDescent="0.25">
      <c r="A828" s="1">
        <f>SUMIFS('Franchise Wastage '!H:H,'Franchise Wastage '!B:B,Sheet1!H828,'Franchise Wastage '!C:C,Sheet1!I828,'Franchise Wastage '!D:D,Sheet1!J828,'Franchise Wastage '!E:E,Sheet1!K828)</f>
        <v>7.5</v>
      </c>
      <c r="B828" s="1">
        <f>SUMIFS('Franchise Wastage '!F:F,'Franchise Wastage '!B:B,Sheet1!H828,'Franchise Wastage '!C:C,Sheet1!I828,'Franchise Wastage '!D:D,Sheet1!J828,'Franchise Wastage '!E:E,Sheet1!K828)</f>
        <v>3.5</v>
      </c>
      <c r="D828" s="23">
        <f t="shared" si="36"/>
        <v>0</v>
      </c>
      <c r="E828" s="23">
        <f t="shared" si="37"/>
        <v>0</v>
      </c>
      <c r="F828" s="23">
        <f t="shared" si="38"/>
        <v>0</v>
      </c>
      <c r="H828" t="s">
        <v>2165</v>
      </c>
      <c r="I828" s="1" t="s">
        <v>158</v>
      </c>
      <c r="J828" s="1" t="s">
        <v>259</v>
      </c>
      <c r="K828">
        <v>92.5</v>
      </c>
      <c r="L828" t="s">
        <v>9</v>
      </c>
      <c r="M828" t="s">
        <v>9</v>
      </c>
      <c r="N828">
        <v>3.5</v>
      </c>
      <c r="O828" t="s">
        <v>10</v>
      </c>
      <c r="P828">
        <v>7.5</v>
      </c>
      <c r="Q828" t="s">
        <v>10</v>
      </c>
      <c r="R828">
        <v>0</v>
      </c>
    </row>
    <row r="829" spans="1:18" hidden="1" x14ac:dyDescent="0.25">
      <c r="A829" s="1">
        <f>SUMIFS('Franchise Wastage '!H:H,'Franchise Wastage '!B:B,Sheet1!H829,'Franchise Wastage '!C:C,Sheet1!I829,'Franchise Wastage '!D:D,Sheet1!J829,'Franchise Wastage '!E:E,Sheet1!K829)</f>
        <v>7.5</v>
      </c>
      <c r="B829" s="1">
        <f>SUMIFS('Franchise Wastage '!F:F,'Franchise Wastage '!B:B,Sheet1!H829,'Franchise Wastage '!C:C,Sheet1!I829,'Franchise Wastage '!D:D,Sheet1!J829,'Franchise Wastage '!E:E,Sheet1!K829)</f>
        <v>3.5</v>
      </c>
      <c r="D829" s="23">
        <f t="shared" si="36"/>
        <v>0</v>
      </c>
      <c r="E829" s="23">
        <f t="shared" si="37"/>
        <v>0</v>
      </c>
      <c r="F829" s="23">
        <f t="shared" si="38"/>
        <v>0</v>
      </c>
      <c r="H829" t="s">
        <v>2165</v>
      </c>
      <c r="I829" s="1" t="s">
        <v>158</v>
      </c>
      <c r="J829" s="1" t="s">
        <v>260</v>
      </c>
      <c r="K829">
        <v>92.5</v>
      </c>
      <c r="L829" t="s">
        <v>9</v>
      </c>
      <c r="M829" t="s">
        <v>9</v>
      </c>
      <c r="N829">
        <v>3.5</v>
      </c>
      <c r="O829" t="s">
        <v>10</v>
      </c>
      <c r="P829">
        <v>7.5</v>
      </c>
      <c r="Q829" t="s">
        <v>10</v>
      </c>
      <c r="R829">
        <v>0</v>
      </c>
    </row>
    <row r="830" spans="1:18" hidden="1" x14ac:dyDescent="0.25">
      <c r="A830" s="1">
        <f>SUMIFS('Franchise Wastage '!H:H,'Franchise Wastage '!B:B,Sheet1!H830,'Franchise Wastage '!C:C,Sheet1!I830,'Franchise Wastage '!D:D,Sheet1!J830,'Franchise Wastage '!E:E,Sheet1!K830)</f>
        <v>7.5</v>
      </c>
      <c r="B830" s="1">
        <f>SUMIFS('Franchise Wastage '!F:F,'Franchise Wastage '!B:B,Sheet1!H830,'Franchise Wastage '!C:C,Sheet1!I830,'Franchise Wastage '!D:D,Sheet1!J830,'Franchise Wastage '!E:E,Sheet1!K830)</f>
        <v>3.5</v>
      </c>
      <c r="D830" s="23">
        <f t="shared" si="36"/>
        <v>0</v>
      </c>
      <c r="E830" s="23">
        <f t="shared" si="37"/>
        <v>0</v>
      </c>
      <c r="F830" s="23">
        <f t="shared" si="38"/>
        <v>0</v>
      </c>
      <c r="H830" t="s">
        <v>2165</v>
      </c>
      <c r="I830" s="1" t="s">
        <v>158</v>
      </c>
      <c r="J830" s="1" t="s">
        <v>261</v>
      </c>
      <c r="K830">
        <v>92.5</v>
      </c>
      <c r="L830" t="s">
        <v>9</v>
      </c>
      <c r="M830" t="s">
        <v>9</v>
      </c>
      <c r="N830">
        <v>3.5</v>
      </c>
      <c r="O830" t="s">
        <v>10</v>
      </c>
      <c r="P830">
        <v>7.5</v>
      </c>
      <c r="Q830" t="s">
        <v>10</v>
      </c>
      <c r="R830">
        <v>0</v>
      </c>
    </row>
    <row r="831" spans="1:18" hidden="1" x14ac:dyDescent="0.25">
      <c r="A831" s="1">
        <f>SUMIFS('Franchise Wastage '!H:H,'Franchise Wastage '!B:B,Sheet1!H831,'Franchise Wastage '!C:C,Sheet1!I831,'Franchise Wastage '!D:D,Sheet1!J831,'Franchise Wastage '!E:E,Sheet1!K831)</f>
        <v>7.5</v>
      </c>
      <c r="B831" s="1">
        <f>SUMIFS('Franchise Wastage '!F:F,'Franchise Wastage '!B:B,Sheet1!H831,'Franchise Wastage '!C:C,Sheet1!I831,'Franchise Wastage '!D:D,Sheet1!J831,'Franchise Wastage '!E:E,Sheet1!K831)</f>
        <v>3.5</v>
      </c>
      <c r="D831" s="23">
        <f t="shared" si="36"/>
        <v>0</v>
      </c>
      <c r="E831" s="23">
        <f t="shared" si="37"/>
        <v>0</v>
      </c>
      <c r="F831" s="23">
        <f t="shared" si="38"/>
        <v>0</v>
      </c>
      <c r="H831" t="s">
        <v>2165</v>
      </c>
      <c r="I831" s="1" t="s">
        <v>158</v>
      </c>
      <c r="J831" s="1" t="s">
        <v>262</v>
      </c>
      <c r="K831">
        <v>92.5</v>
      </c>
      <c r="L831" t="s">
        <v>9</v>
      </c>
      <c r="M831" t="s">
        <v>9</v>
      </c>
      <c r="N831">
        <v>3.5</v>
      </c>
      <c r="O831" t="s">
        <v>10</v>
      </c>
      <c r="P831">
        <v>7.5</v>
      </c>
      <c r="Q831" t="s">
        <v>10</v>
      </c>
      <c r="R831">
        <v>0</v>
      </c>
    </row>
    <row r="832" spans="1:18" hidden="1" x14ac:dyDescent="0.25">
      <c r="A832" s="1">
        <f>SUMIFS('Franchise Wastage '!H:H,'Franchise Wastage '!B:B,Sheet1!H832,'Franchise Wastage '!C:C,Sheet1!I832,'Franchise Wastage '!D:D,Sheet1!J832,'Franchise Wastage '!E:E,Sheet1!K832)</f>
        <v>7.5</v>
      </c>
      <c r="B832" s="1">
        <f>SUMIFS('Franchise Wastage '!F:F,'Franchise Wastage '!B:B,Sheet1!H832,'Franchise Wastage '!C:C,Sheet1!I832,'Franchise Wastage '!D:D,Sheet1!J832,'Franchise Wastage '!E:E,Sheet1!K832)</f>
        <v>3.5</v>
      </c>
      <c r="D832" s="23">
        <f t="shared" si="36"/>
        <v>0</v>
      </c>
      <c r="E832" s="23">
        <f t="shared" si="37"/>
        <v>0</v>
      </c>
      <c r="F832" s="23">
        <f t="shared" si="38"/>
        <v>0</v>
      </c>
      <c r="H832" t="s">
        <v>2165</v>
      </c>
      <c r="I832" s="1" t="s">
        <v>158</v>
      </c>
      <c r="J832" s="1" t="s">
        <v>263</v>
      </c>
      <c r="K832">
        <v>92.5</v>
      </c>
      <c r="L832" t="s">
        <v>9</v>
      </c>
      <c r="M832" t="s">
        <v>9</v>
      </c>
      <c r="N832">
        <v>3.5</v>
      </c>
      <c r="O832" t="s">
        <v>10</v>
      </c>
      <c r="P832">
        <v>7.5</v>
      </c>
      <c r="Q832" t="s">
        <v>10</v>
      </c>
      <c r="R832">
        <v>0</v>
      </c>
    </row>
    <row r="833" spans="1:18" hidden="1" x14ac:dyDescent="0.25">
      <c r="A833" s="1">
        <f>SUMIFS('Franchise Wastage '!H:H,'Franchise Wastage '!B:B,Sheet1!H833,'Franchise Wastage '!C:C,Sheet1!I833,'Franchise Wastage '!D:D,Sheet1!J833,'Franchise Wastage '!E:E,Sheet1!K833)</f>
        <v>7.5</v>
      </c>
      <c r="B833" s="1">
        <f>SUMIFS('Franchise Wastage '!F:F,'Franchise Wastage '!B:B,Sheet1!H833,'Franchise Wastage '!C:C,Sheet1!I833,'Franchise Wastage '!D:D,Sheet1!J833,'Franchise Wastage '!E:E,Sheet1!K833)</f>
        <v>3.5</v>
      </c>
      <c r="D833" s="23">
        <f t="shared" si="36"/>
        <v>0</v>
      </c>
      <c r="E833" s="23">
        <f t="shared" si="37"/>
        <v>0</v>
      </c>
      <c r="F833" s="23">
        <f t="shared" si="38"/>
        <v>0</v>
      </c>
      <c r="H833" t="s">
        <v>2165</v>
      </c>
      <c r="I833" s="1" t="s">
        <v>158</v>
      </c>
      <c r="J833" s="1" t="s">
        <v>481</v>
      </c>
      <c r="K833">
        <v>92.5</v>
      </c>
      <c r="L833" t="s">
        <v>9</v>
      </c>
      <c r="M833" t="s">
        <v>9</v>
      </c>
      <c r="N833">
        <v>3.5</v>
      </c>
      <c r="O833" t="s">
        <v>10</v>
      </c>
      <c r="P833">
        <v>7.5</v>
      </c>
      <c r="Q833" t="s">
        <v>10</v>
      </c>
      <c r="R833">
        <v>0</v>
      </c>
    </row>
    <row r="834" spans="1:18" hidden="1" x14ac:dyDescent="0.25">
      <c r="A834" s="1">
        <f>SUMIFS('Franchise Wastage '!H:H,'Franchise Wastage '!B:B,Sheet1!H834,'Franchise Wastage '!C:C,Sheet1!I834,'Franchise Wastage '!D:D,Sheet1!J834,'Franchise Wastage '!E:E,Sheet1!K834)</f>
        <v>7.5</v>
      </c>
      <c r="B834" s="1">
        <f>SUMIFS('Franchise Wastage '!F:F,'Franchise Wastage '!B:B,Sheet1!H834,'Franchise Wastage '!C:C,Sheet1!I834,'Franchise Wastage '!D:D,Sheet1!J834,'Franchise Wastage '!E:E,Sheet1!K834)</f>
        <v>3.5</v>
      </c>
      <c r="D834" s="23">
        <f t="shared" si="36"/>
        <v>0</v>
      </c>
      <c r="E834" s="23">
        <f t="shared" si="37"/>
        <v>0</v>
      </c>
      <c r="F834" s="23">
        <f t="shared" si="38"/>
        <v>0</v>
      </c>
      <c r="H834" t="s">
        <v>2165</v>
      </c>
      <c r="I834" s="1" t="s">
        <v>158</v>
      </c>
      <c r="J834" s="1" t="s">
        <v>159</v>
      </c>
      <c r="K834">
        <v>92.5</v>
      </c>
      <c r="L834" t="s">
        <v>9</v>
      </c>
      <c r="M834" t="s">
        <v>9</v>
      </c>
      <c r="N834">
        <v>3.5</v>
      </c>
      <c r="O834" t="s">
        <v>10</v>
      </c>
      <c r="P834">
        <v>7.5</v>
      </c>
      <c r="Q834" t="s">
        <v>10</v>
      </c>
      <c r="R834">
        <v>0</v>
      </c>
    </row>
    <row r="835" spans="1:18" hidden="1" x14ac:dyDescent="0.25">
      <c r="A835" s="1">
        <f>SUMIFS('Franchise Wastage '!H:H,'Franchise Wastage '!B:B,Sheet1!H835,'Franchise Wastage '!C:C,Sheet1!I835,'Franchise Wastage '!D:D,Sheet1!J835,'Franchise Wastage '!E:E,Sheet1!K835)</f>
        <v>7.5</v>
      </c>
      <c r="B835" s="1">
        <f>SUMIFS('Franchise Wastage '!F:F,'Franchise Wastage '!B:B,Sheet1!H835,'Franchise Wastage '!C:C,Sheet1!I835,'Franchise Wastage '!D:D,Sheet1!J835,'Franchise Wastage '!E:E,Sheet1!K835)</f>
        <v>3.5</v>
      </c>
      <c r="D835" s="23">
        <f t="shared" si="36"/>
        <v>0</v>
      </c>
      <c r="E835" s="23">
        <f t="shared" si="37"/>
        <v>0</v>
      </c>
      <c r="F835" s="23">
        <f t="shared" si="38"/>
        <v>0</v>
      </c>
      <c r="H835" t="s">
        <v>2165</v>
      </c>
      <c r="I835" s="1" t="s">
        <v>158</v>
      </c>
      <c r="J835" s="1" t="s">
        <v>88</v>
      </c>
      <c r="K835">
        <v>92.5</v>
      </c>
      <c r="L835" t="s">
        <v>9</v>
      </c>
      <c r="M835" t="s">
        <v>9</v>
      </c>
      <c r="N835">
        <v>3.5</v>
      </c>
      <c r="O835" t="s">
        <v>10</v>
      </c>
      <c r="P835">
        <v>7.5</v>
      </c>
      <c r="Q835" t="s">
        <v>10</v>
      </c>
      <c r="R835">
        <v>0</v>
      </c>
    </row>
    <row r="836" spans="1:18" hidden="1" x14ac:dyDescent="0.25">
      <c r="A836" s="1">
        <f>SUMIFS('Franchise Wastage '!H:H,'Franchise Wastage '!B:B,Sheet1!H836,'Franchise Wastage '!C:C,Sheet1!I836,'Franchise Wastage '!D:D,Sheet1!J836,'Franchise Wastage '!E:E,Sheet1!K836)</f>
        <v>7.5</v>
      </c>
      <c r="B836" s="1">
        <f>SUMIFS('Franchise Wastage '!F:F,'Franchise Wastage '!B:B,Sheet1!H836,'Franchise Wastage '!C:C,Sheet1!I836,'Franchise Wastage '!D:D,Sheet1!J836,'Franchise Wastage '!E:E,Sheet1!K836)</f>
        <v>3.2</v>
      </c>
      <c r="D836" s="23">
        <f t="shared" si="36"/>
        <v>0</v>
      </c>
      <c r="E836" s="23">
        <f t="shared" si="37"/>
        <v>0</v>
      </c>
      <c r="F836" s="23">
        <f t="shared" si="38"/>
        <v>0</v>
      </c>
      <c r="H836" t="s">
        <v>2165</v>
      </c>
      <c r="I836" s="1" t="s">
        <v>308</v>
      </c>
      <c r="J836" s="1" t="s">
        <v>309</v>
      </c>
      <c r="K836">
        <v>92.5</v>
      </c>
      <c r="L836" t="s">
        <v>9</v>
      </c>
      <c r="M836" t="s">
        <v>12</v>
      </c>
      <c r="N836">
        <v>3.2</v>
      </c>
      <c r="O836" t="s">
        <v>10</v>
      </c>
      <c r="P836">
        <v>7.5</v>
      </c>
      <c r="Q836" t="s">
        <v>10</v>
      </c>
      <c r="R836">
        <v>0</v>
      </c>
    </row>
    <row r="837" spans="1:18" hidden="1" x14ac:dyDescent="0.25">
      <c r="A837" s="1">
        <f>SUMIFS('Franchise Wastage '!H:H,'Franchise Wastage '!B:B,Sheet1!H837,'Franchise Wastage '!C:C,Sheet1!I837,'Franchise Wastage '!D:D,Sheet1!J837,'Franchise Wastage '!E:E,Sheet1!K837)</f>
        <v>7.5</v>
      </c>
      <c r="B837" s="1">
        <f>SUMIFS('Franchise Wastage '!F:F,'Franchise Wastage '!B:B,Sheet1!H837,'Franchise Wastage '!C:C,Sheet1!I837,'Franchise Wastage '!D:D,Sheet1!J837,'Franchise Wastage '!E:E,Sheet1!K837)</f>
        <v>6</v>
      </c>
      <c r="D837" s="23">
        <f t="shared" si="36"/>
        <v>0</v>
      </c>
      <c r="E837" s="23">
        <f t="shared" si="37"/>
        <v>0</v>
      </c>
      <c r="F837" s="23">
        <f t="shared" si="38"/>
        <v>0</v>
      </c>
      <c r="H837" t="s">
        <v>2165</v>
      </c>
      <c r="I837" s="1" t="s">
        <v>160</v>
      </c>
      <c r="J837" s="1" t="s">
        <v>482</v>
      </c>
      <c r="K837">
        <v>92.5</v>
      </c>
      <c r="L837" t="s">
        <v>9</v>
      </c>
      <c r="M837" t="s">
        <v>12</v>
      </c>
      <c r="N837">
        <v>6</v>
      </c>
      <c r="O837" t="s">
        <v>10</v>
      </c>
      <c r="P837">
        <v>7.5</v>
      </c>
      <c r="Q837" t="s">
        <v>10</v>
      </c>
      <c r="R837">
        <v>0</v>
      </c>
    </row>
    <row r="838" spans="1:18" hidden="1" x14ac:dyDescent="0.25">
      <c r="A838" s="1">
        <f>SUMIFS('Franchise Wastage '!H:H,'Franchise Wastage '!B:B,Sheet1!H838,'Franchise Wastage '!C:C,Sheet1!I838,'Franchise Wastage '!D:D,Sheet1!J838,'Franchise Wastage '!E:E,Sheet1!K838)</f>
        <v>7.5</v>
      </c>
      <c r="B838" s="1">
        <f>SUMIFS('Franchise Wastage '!F:F,'Franchise Wastage '!B:B,Sheet1!H838,'Franchise Wastage '!C:C,Sheet1!I838,'Franchise Wastage '!D:D,Sheet1!J838,'Franchise Wastage '!E:E,Sheet1!K838)</f>
        <v>3.5</v>
      </c>
      <c r="D838" s="23">
        <f t="shared" si="36"/>
        <v>0</v>
      </c>
      <c r="E838" s="23">
        <f t="shared" si="37"/>
        <v>0</v>
      </c>
      <c r="F838" s="23">
        <f t="shared" si="38"/>
        <v>0</v>
      </c>
      <c r="H838" t="s">
        <v>2165</v>
      </c>
      <c r="I838" s="1" t="s">
        <v>160</v>
      </c>
      <c r="J838" s="1" t="s">
        <v>483</v>
      </c>
      <c r="K838">
        <v>92.5</v>
      </c>
      <c r="L838" t="s">
        <v>9</v>
      </c>
      <c r="M838" t="s">
        <v>12</v>
      </c>
      <c r="N838">
        <v>3.5</v>
      </c>
      <c r="O838" t="s">
        <v>10</v>
      </c>
      <c r="P838">
        <v>7.5</v>
      </c>
      <c r="Q838" t="s">
        <v>10</v>
      </c>
      <c r="R838">
        <v>0</v>
      </c>
    </row>
    <row r="839" spans="1:18" hidden="1" x14ac:dyDescent="0.25">
      <c r="A839" s="1">
        <f>SUMIFS('Franchise Wastage '!H:H,'Franchise Wastage '!B:B,Sheet1!H839,'Franchise Wastage '!C:C,Sheet1!I839,'Franchise Wastage '!D:D,Sheet1!J839,'Franchise Wastage '!E:E,Sheet1!K839)</f>
        <v>7.5</v>
      </c>
      <c r="B839" s="1">
        <f>SUMIFS('Franchise Wastage '!F:F,'Franchise Wastage '!B:B,Sheet1!H839,'Franchise Wastage '!C:C,Sheet1!I839,'Franchise Wastage '!D:D,Sheet1!J839,'Franchise Wastage '!E:E,Sheet1!K839)</f>
        <v>2.5</v>
      </c>
      <c r="D839" s="23">
        <f t="shared" si="36"/>
        <v>0</v>
      </c>
      <c r="E839" s="23">
        <f t="shared" si="37"/>
        <v>0</v>
      </c>
      <c r="F839" s="23">
        <f t="shared" si="38"/>
        <v>0</v>
      </c>
      <c r="H839" t="s">
        <v>2165</v>
      </c>
      <c r="I839" s="1" t="s">
        <v>160</v>
      </c>
      <c r="J839" s="1" t="s">
        <v>161</v>
      </c>
      <c r="K839">
        <v>92.5</v>
      </c>
      <c r="L839" t="s">
        <v>9</v>
      </c>
      <c r="M839" t="s">
        <v>12</v>
      </c>
      <c r="N839">
        <v>2.5</v>
      </c>
      <c r="O839" t="s">
        <v>10</v>
      </c>
      <c r="P839">
        <v>7.5</v>
      </c>
      <c r="Q839" t="s">
        <v>10</v>
      </c>
      <c r="R839">
        <v>0</v>
      </c>
    </row>
    <row r="840" spans="1:18" hidden="1" x14ac:dyDescent="0.25">
      <c r="A840" s="1">
        <f>SUMIFS('Franchise Wastage '!H:H,'Franchise Wastage '!B:B,Sheet1!H840,'Franchise Wastage '!C:C,Sheet1!I840,'Franchise Wastage '!D:D,Sheet1!J840,'Franchise Wastage '!E:E,Sheet1!K840)</f>
        <v>7.5</v>
      </c>
      <c r="B840" s="1">
        <f>SUMIFS('Franchise Wastage '!F:F,'Franchise Wastage '!B:B,Sheet1!H840,'Franchise Wastage '!C:C,Sheet1!I840,'Franchise Wastage '!D:D,Sheet1!J840,'Franchise Wastage '!E:E,Sheet1!K840)</f>
        <v>3.5</v>
      </c>
      <c r="D840" s="23">
        <f t="shared" ref="D840:D903" si="39">P840-A840</f>
        <v>0</v>
      </c>
      <c r="E840" s="23">
        <f t="shared" ref="E840:E903" si="40">N840-B840</f>
        <v>0</v>
      </c>
      <c r="F840" s="23">
        <f t="shared" ref="F840:F903" si="41">D840+E840</f>
        <v>0</v>
      </c>
      <c r="H840" t="s">
        <v>2165</v>
      </c>
      <c r="I840" s="1" t="s">
        <v>160</v>
      </c>
      <c r="J840" s="1" t="s">
        <v>484</v>
      </c>
      <c r="K840">
        <v>92.5</v>
      </c>
      <c r="L840" t="s">
        <v>9</v>
      </c>
      <c r="M840" t="s">
        <v>12</v>
      </c>
      <c r="N840">
        <v>3.5</v>
      </c>
      <c r="O840" t="s">
        <v>10</v>
      </c>
      <c r="P840">
        <v>7.5</v>
      </c>
      <c r="Q840" t="s">
        <v>10</v>
      </c>
      <c r="R840">
        <v>0</v>
      </c>
    </row>
    <row r="841" spans="1:18" hidden="1" x14ac:dyDescent="0.25">
      <c r="A841" s="1">
        <f>SUMIFS('Franchise Wastage '!H:H,'Franchise Wastage '!B:B,Sheet1!H841,'Franchise Wastage '!C:C,Sheet1!I841,'Franchise Wastage '!D:D,Sheet1!J841,'Franchise Wastage '!E:E,Sheet1!K841)</f>
        <v>7.5</v>
      </c>
      <c r="B841" s="1">
        <f>SUMIFS('Franchise Wastage '!F:F,'Franchise Wastage '!B:B,Sheet1!H841,'Franchise Wastage '!C:C,Sheet1!I841,'Franchise Wastage '!D:D,Sheet1!J841,'Franchise Wastage '!E:E,Sheet1!K841)</f>
        <v>3.5</v>
      </c>
      <c r="D841" s="23">
        <f t="shared" si="39"/>
        <v>0</v>
      </c>
      <c r="E841" s="23">
        <f t="shared" si="40"/>
        <v>0</v>
      </c>
      <c r="F841" s="23">
        <f t="shared" si="41"/>
        <v>0</v>
      </c>
      <c r="H841" t="s">
        <v>2165</v>
      </c>
      <c r="I841" s="1" t="s">
        <v>160</v>
      </c>
      <c r="J841" s="1" t="s">
        <v>485</v>
      </c>
      <c r="K841">
        <v>92.5</v>
      </c>
      <c r="L841" t="s">
        <v>9</v>
      </c>
      <c r="M841" t="s">
        <v>12</v>
      </c>
      <c r="N841">
        <v>3.5</v>
      </c>
      <c r="O841" t="s">
        <v>10</v>
      </c>
      <c r="P841">
        <v>7.5</v>
      </c>
      <c r="Q841" t="s">
        <v>10</v>
      </c>
      <c r="R841">
        <v>0</v>
      </c>
    </row>
    <row r="842" spans="1:18" hidden="1" x14ac:dyDescent="0.25">
      <c r="A842" s="1">
        <f>SUMIFS('Franchise Wastage '!H:H,'Franchise Wastage '!B:B,Sheet1!H842,'Franchise Wastage '!C:C,Sheet1!I842,'Franchise Wastage '!D:D,Sheet1!J842,'Franchise Wastage '!E:E,Sheet1!K842)</f>
        <v>7.5</v>
      </c>
      <c r="B842" s="1">
        <f>SUMIFS('Franchise Wastage '!F:F,'Franchise Wastage '!B:B,Sheet1!H842,'Franchise Wastage '!C:C,Sheet1!I842,'Franchise Wastage '!D:D,Sheet1!J842,'Franchise Wastage '!E:E,Sheet1!K842)</f>
        <v>3.5</v>
      </c>
      <c r="D842" s="23">
        <f t="shared" si="39"/>
        <v>0</v>
      </c>
      <c r="E842" s="23">
        <f t="shared" si="40"/>
        <v>0</v>
      </c>
      <c r="F842" s="23">
        <f t="shared" si="41"/>
        <v>0</v>
      </c>
      <c r="H842" t="s">
        <v>2165</v>
      </c>
      <c r="I842" s="1" t="s">
        <v>160</v>
      </c>
      <c r="J842" s="1" t="s">
        <v>486</v>
      </c>
      <c r="K842">
        <v>92.5</v>
      </c>
      <c r="L842" t="s">
        <v>9</v>
      </c>
      <c r="M842" t="s">
        <v>12</v>
      </c>
      <c r="N842">
        <v>3.5</v>
      </c>
      <c r="O842" t="s">
        <v>10</v>
      </c>
      <c r="P842">
        <v>7.5</v>
      </c>
      <c r="Q842" t="s">
        <v>10</v>
      </c>
      <c r="R842">
        <v>0</v>
      </c>
    </row>
    <row r="843" spans="1:18" x14ac:dyDescent="0.25">
      <c r="A843" s="1">
        <f>SUMIFS('Franchise Wastage '!H:H,'Franchise Wastage '!B:B,Sheet1!H843,'Franchise Wastage '!C:C,Sheet1!I843,'Franchise Wastage '!D:D,Sheet1!J843,'Franchise Wastage '!E:E,Sheet1!K843)</f>
        <v>0</v>
      </c>
      <c r="B843" s="1">
        <f>SUMIFS('Franchise Wastage '!F:F,'Franchise Wastage '!B:B,Sheet1!H843,'Franchise Wastage '!C:C,Sheet1!I843,'Franchise Wastage '!D:D,Sheet1!J843,'Franchise Wastage '!E:E,Sheet1!K843)</f>
        <v>0</v>
      </c>
      <c r="D843" s="23">
        <f t="shared" si="39"/>
        <v>7.5</v>
      </c>
      <c r="E843" s="23">
        <f t="shared" si="40"/>
        <v>2.8</v>
      </c>
      <c r="F843" s="23">
        <f t="shared" si="41"/>
        <v>10.3</v>
      </c>
      <c r="H843" s="25" t="s">
        <v>2165</v>
      </c>
      <c r="I843" s="1" t="s">
        <v>160</v>
      </c>
      <c r="J843" s="1" t="s">
        <v>487</v>
      </c>
      <c r="K843">
        <v>92.5</v>
      </c>
      <c r="L843" t="s">
        <v>9</v>
      </c>
      <c r="M843" t="s">
        <v>12</v>
      </c>
      <c r="N843">
        <v>2.8</v>
      </c>
      <c r="O843" t="s">
        <v>10</v>
      </c>
      <c r="P843">
        <v>7.5</v>
      </c>
      <c r="Q843" t="s">
        <v>10</v>
      </c>
      <c r="R843">
        <v>0</v>
      </c>
    </row>
    <row r="844" spans="1:18" hidden="1" x14ac:dyDescent="0.25">
      <c r="A844" s="1">
        <f>SUMIFS('Franchise Wastage '!H:H,'Franchise Wastage '!B:B,Sheet1!H844,'Franchise Wastage '!C:C,Sheet1!I844,'Franchise Wastage '!D:D,Sheet1!J844,'Franchise Wastage '!E:E,Sheet1!K844)</f>
        <v>7.5</v>
      </c>
      <c r="B844" s="1">
        <f>SUMIFS('Franchise Wastage '!F:F,'Franchise Wastage '!B:B,Sheet1!H844,'Franchise Wastage '!C:C,Sheet1!I844,'Franchise Wastage '!D:D,Sheet1!J844,'Franchise Wastage '!E:E,Sheet1!K844)</f>
        <v>3.5</v>
      </c>
      <c r="D844" s="23">
        <f t="shared" si="39"/>
        <v>0</v>
      </c>
      <c r="E844" s="23">
        <f t="shared" si="40"/>
        <v>0</v>
      </c>
      <c r="F844" s="23">
        <f t="shared" si="41"/>
        <v>0</v>
      </c>
      <c r="H844" t="s">
        <v>2165</v>
      </c>
      <c r="I844" s="1" t="s">
        <v>160</v>
      </c>
      <c r="J844" s="1" t="s">
        <v>488</v>
      </c>
      <c r="K844">
        <v>92.5</v>
      </c>
      <c r="L844" t="s">
        <v>9</v>
      </c>
      <c r="M844" t="s">
        <v>12</v>
      </c>
      <c r="N844">
        <v>3.5</v>
      </c>
      <c r="O844" t="s">
        <v>10</v>
      </c>
      <c r="P844">
        <v>7.5</v>
      </c>
      <c r="Q844" t="s">
        <v>10</v>
      </c>
      <c r="R844">
        <v>0</v>
      </c>
    </row>
    <row r="845" spans="1:18" hidden="1" x14ac:dyDescent="0.25">
      <c r="A845" s="1">
        <f>SUMIFS('Franchise Wastage '!H:H,'Franchise Wastage '!B:B,Sheet1!H845,'Franchise Wastage '!C:C,Sheet1!I845,'Franchise Wastage '!D:D,Sheet1!J845,'Franchise Wastage '!E:E,Sheet1!K845)</f>
        <v>7.5</v>
      </c>
      <c r="B845" s="1">
        <f>SUMIFS('Franchise Wastage '!F:F,'Franchise Wastage '!B:B,Sheet1!H845,'Franchise Wastage '!C:C,Sheet1!I845,'Franchise Wastage '!D:D,Sheet1!J845,'Franchise Wastage '!E:E,Sheet1!K845)</f>
        <v>4.7</v>
      </c>
      <c r="D845" s="23">
        <f t="shared" si="39"/>
        <v>0</v>
      </c>
      <c r="E845" s="23">
        <f t="shared" si="40"/>
        <v>0</v>
      </c>
      <c r="F845" s="23">
        <f t="shared" si="41"/>
        <v>0</v>
      </c>
      <c r="H845" t="s">
        <v>2165</v>
      </c>
      <c r="I845" s="1" t="s">
        <v>264</v>
      </c>
      <c r="J845" s="1" t="s">
        <v>265</v>
      </c>
      <c r="K845">
        <v>92.5</v>
      </c>
      <c r="L845" t="s">
        <v>9</v>
      </c>
      <c r="M845" t="s">
        <v>9</v>
      </c>
      <c r="N845">
        <v>4.7</v>
      </c>
      <c r="O845" t="s">
        <v>10</v>
      </c>
      <c r="P845">
        <v>7.5</v>
      </c>
      <c r="Q845" t="s">
        <v>10</v>
      </c>
      <c r="R845">
        <v>0</v>
      </c>
    </row>
    <row r="846" spans="1:18" hidden="1" x14ac:dyDescent="0.25">
      <c r="A846" s="1">
        <f>SUMIFS('Franchise Wastage '!H:H,'Franchise Wastage '!B:B,Sheet1!H846,'Franchise Wastage '!C:C,Sheet1!I846,'Franchise Wastage '!D:D,Sheet1!J846,'Franchise Wastage '!E:E,Sheet1!K846)</f>
        <v>7.5</v>
      </c>
      <c r="B846" s="1">
        <f>SUMIFS('Franchise Wastage '!F:F,'Franchise Wastage '!B:B,Sheet1!H846,'Franchise Wastage '!C:C,Sheet1!I846,'Franchise Wastage '!D:D,Sheet1!J846,'Franchise Wastage '!E:E,Sheet1!K846)</f>
        <v>4.7</v>
      </c>
      <c r="D846" s="23">
        <f t="shared" si="39"/>
        <v>0</v>
      </c>
      <c r="E846" s="23">
        <f t="shared" si="40"/>
        <v>0</v>
      </c>
      <c r="F846" s="23">
        <f t="shared" si="41"/>
        <v>0</v>
      </c>
      <c r="H846" t="s">
        <v>2165</v>
      </c>
      <c r="I846" s="1" t="s">
        <v>264</v>
      </c>
      <c r="J846" s="1" t="s">
        <v>266</v>
      </c>
      <c r="K846">
        <v>92.5</v>
      </c>
      <c r="L846" t="s">
        <v>9</v>
      </c>
      <c r="M846" t="s">
        <v>9</v>
      </c>
      <c r="N846">
        <v>4.7</v>
      </c>
      <c r="O846" t="s">
        <v>10</v>
      </c>
      <c r="P846">
        <v>7.5</v>
      </c>
      <c r="Q846" t="s">
        <v>10</v>
      </c>
      <c r="R846">
        <v>0</v>
      </c>
    </row>
    <row r="847" spans="1:18" hidden="1" x14ac:dyDescent="0.25">
      <c r="A847" s="1">
        <f>SUMIFS('Franchise Wastage '!H:H,'Franchise Wastage '!B:B,Sheet1!H847,'Franchise Wastage '!C:C,Sheet1!I847,'Franchise Wastage '!D:D,Sheet1!J847,'Franchise Wastage '!E:E,Sheet1!K847)</f>
        <v>7.5</v>
      </c>
      <c r="B847" s="1">
        <f>SUMIFS('Franchise Wastage '!F:F,'Franchise Wastage '!B:B,Sheet1!H847,'Franchise Wastage '!C:C,Sheet1!I847,'Franchise Wastage '!D:D,Sheet1!J847,'Franchise Wastage '!E:E,Sheet1!K847)</f>
        <v>4.7</v>
      </c>
      <c r="D847" s="23">
        <f t="shared" si="39"/>
        <v>0</v>
      </c>
      <c r="E847" s="23">
        <f t="shared" si="40"/>
        <v>0</v>
      </c>
      <c r="F847" s="23">
        <f t="shared" si="41"/>
        <v>0</v>
      </c>
      <c r="H847" t="s">
        <v>2165</v>
      </c>
      <c r="I847" s="1" t="s">
        <v>264</v>
      </c>
      <c r="J847" s="1" t="s">
        <v>267</v>
      </c>
      <c r="K847">
        <v>92.5</v>
      </c>
      <c r="L847" t="s">
        <v>9</v>
      </c>
      <c r="M847" t="s">
        <v>9</v>
      </c>
      <c r="N847">
        <v>4.7</v>
      </c>
      <c r="O847" t="s">
        <v>10</v>
      </c>
      <c r="P847">
        <v>7.5</v>
      </c>
      <c r="Q847" t="s">
        <v>10</v>
      </c>
      <c r="R847">
        <v>0</v>
      </c>
    </row>
    <row r="848" spans="1:18" hidden="1" x14ac:dyDescent="0.25">
      <c r="A848" s="1">
        <f>SUMIFS('Franchise Wastage '!H:H,'Franchise Wastage '!B:B,Sheet1!H848,'Franchise Wastage '!C:C,Sheet1!I848,'Franchise Wastage '!D:D,Sheet1!J848,'Franchise Wastage '!E:E,Sheet1!K848)</f>
        <v>7.5</v>
      </c>
      <c r="B848" s="1">
        <f>SUMIFS('Franchise Wastage '!F:F,'Franchise Wastage '!B:B,Sheet1!H848,'Franchise Wastage '!C:C,Sheet1!I848,'Franchise Wastage '!D:D,Sheet1!J848,'Franchise Wastage '!E:E,Sheet1!K848)</f>
        <v>4.7</v>
      </c>
      <c r="D848" s="23">
        <f t="shared" si="39"/>
        <v>0</v>
      </c>
      <c r="E848" s="23">
        <f t="shared" si="40"/>
        <v>0</v>
      </c>
      <c r="F848" s="23">
        <f t="shared" si="41"/>
        <v>0</v>
      </c>
      <c r="H848" t="s">
        <v>2165</v>
      </c>
      <c r="I848" s="1" t="s">
        <v>264</v>
      </c>
      <c r="J848" s="1" t="s">
        <v>268</v>
      </c>
      <c r="K848">
        <v>92.5</v>
      </c>
      <c r="L848" t="s">
        <v>9</v>
      </c>
      <c r="M848" t="s">
        <v>9</v>
      </c>
      <c r="N848">
        <v>4.7</v>
      </c>
      <c r="O848" t="s">
        <v>10</v>
      </c>
      <c r="P848">
        <v>7.5</v>
      </c>
      <c r="Q848" t="s">
        <v>10</v>
      </c>
      <c r="R848">
        <v>0</v>
      </c>
    </row>
    <row r="849" spans="1:18" hidden="1" x14ac:dyDescent="0.25">
      <c r="A849" s="1">
        <f>SUMIFS('Franchise Wastage '!H:H,'Franchise Wastage '!B:B,Sheet1!H849,'Franchise Wastage '!C:C,Sheet1!I849,'Franchise Wastage '!D:D,Sheet1!J849,'Franchise Wastage '!E:E,Sheet1!K849)</f>
        <v>7.5</v>
      </c>
      <c r="B849" s="1">
        <f>SUMIFS('Franchise Wastage '!F:F,'Franchise Wastage '!B:B,Sheet1!H849,'Franchise Wastage '!C:C,Sheet1!I849,'Franchise Wastage '!D:D,Sheet1!J849,'Franchise Wastage '!E:E,Sheet1!K849)</f>
        <v>4.7</v>
      </c>
      <c r="D849" s="23">
        <f t="shared" si="39"/>
        <v>0</v>
      </c>
      <c r="E849" s="23">
        <f t="shared" si="40"/>
        <v>0</v>
      </c>
      <c r="F849" s="23">
        <f t="shared" si="41"/>
        <v>0</v>
      </c>
      <c r="H849" t="s">
        <v>2165</v>
      </c>
      <c r="I849" s="1" t="s">
        <v>264</v>
      </c>
      <c r="J849" s="1" t="s">
        <v>269</v>
      </c>
      <c r="K849">
        <v>92.5</v>
      </c>
      <c r="L849" t="s">
        <v>9</v>
      </c>
      <c r="M849" t="s">
        <v>9</v>
      </c>
      <c r="N849">
        <v>4.7</v>
      </c>
      <c r="O849" t="s">
        <v>10</v>
      </c>
      <c r="P849">
        <v>7.5</v>
      </c>
      <c r="Q849" t="s">
        <v>10</v>
      </c>
      <c r="R849">
        <v>0</v>
      </c>
    </row>
    <row r="850" spans="1:18" hidden="1" x14ac:dyDescent="0.25">
      <c r="A850" s="1">
        <f>SUMIFS('Franchise Wastage '!H:H,'Franchise Wastage '!B:B,Sheet1!H850,'Franchise Wastage '!C:C,Sheet1!I850,'Franchise Wastage '!D:D,Sheet1!J850,'Franchise Wastage '!E:E,Sheet1!K850)</f>
        <v>7.5</v>
      </c>
      <c r="B850" s="1">
        <f>SUMIFS('Franchise Wastage '!F:F,'Franchise Wastage '!B:B,Sheet1!H850,'Franchise Wastage '!C:C,Sheet1!I850,'Franchise Wastage '!D:D,Sheet1!J850,'Franchise Wastage '!E:E,Sheet1!K850)</f>
        <v>4.7</v>
      </c>
      <c r="D850" s="23">
        <f t="shared" si="39"/>
        <v>0</v>
      </c>
      <c r="E850" s="23">
        <f t="shared" si="40"/>
        <v>0</v>
      </c>
      <c r="F850" s="23">
        <f t="shared" si="41"/>
        <v>0</v>
      </c>
      <c r="H850" t="s">
        <v>2165</v>
      </c>
      <c r="I850" s="1" t="s">
        <v>264</v>
      </c>
      <c r="J850" s="1" t="s">
        <v>270</v>
      </c>
      <c r="K850">
        <v>92.5</v>
      </c>
      <c r="L850" t="s">
        <v>9</v>
      </c>
      <c r="M850" t="s">
        <v>9</v>
      </c>
      <c r="N850">
        <v>4.7</v>
      </c>
      <c r="O850" t="s">
        <v>10</v>
      </c>
      <c r="P850">
        <v>7.5</v>
      </c>
      <c r="Q850" t="s">
        <v>10</v>
      </c>
      <c r="R850">
        <v>0</v>
      </c>
    </row>
    <row r="851" spans="1:18" hidden="1" x14ac:dyDescent="0.25">
      <c r="A851" s="1">
        <f>SUMIFS('Franchise Wastage '!H:H,'Franchise Wastage '!B:B,Sheet1!H851,'Franchise Wastage '!C:C,Sheet1!I851,'Franchise Wastage '!D:D,Sheet1!J851,'Franchise Wastage '!E:E,Sheet1!K851)</f>
        <v>7.5</v>
      </c>
      <c r="B851" s="1">
        <f>SUMIFS('Franchise Wastage '!F:F,'Franchise Wastage '!B:B,Sheet1!H851,'Franchise Wastage '!C:C,Sheet1!I851,'Franchise Wastage '!D:D,Sheet1!J851,'Franchise Wastage '!E:E,Sheet1!K851)</f>
        <v>4.7</v>
      </c>
      <c r="D851" s="23">
        <f t="shared" si="39"/>
        <v>0</v>
      </c>
      <c r="E851" s="23">
        <f t="shared" si="40"/>
        <v>0</v>
      </c>
      <c r="F851" s="23">
        <f t="shared" si="41"/>
        <v>0</v>
      </c>
      <c r="H851" t="s">
        <v>2165</v>
      </c>
      <c r="I851" s="1" t="s">
        <v>264</v>
      </c>
      <c r="J851" s="1" t="s">
        <v>271</v>
      </c>
      <c r="K851">
        <v>92.5</v>
      </c>
      <c r="L851" t="s">
        <v>9</v>
      </c>
      <c r="M851" t="s">
        <v>9</v>
      </c>
      <c r="N851">
        <v>4.7</v>
      </c>
      <c r="O851" t="s">
        <v>10</v>
      </c>
      <c r="P851">
        <v>7.5</v>
      </c>
      <c r="Q851" t="s">
        <v>10</v>
      </c>
      <c r="R851">
        <v>0</v>
      </c>
    </row>
    <row r="852" spans="1:18" hidden="1" x14ac:dyDescent="0.25">
      <c r="A852" s="1">
        <f>SUMIFS('Franchise Wastage '!H:H,'Franchise Wastage '!B:B,Sheet1!H852,'Franchise Wastage '!C:C,Sheet1!I852,'Franchise Wastage '!D:D,Sheet1!J852,'Franchise Wastage '!E:E,Sheet1!K852)</f>
        <v>7.5</v>
      </c>
      <c r="B852" s="1">
        <f>SUMIFS('Franchise Wastage '!F:F,'Franchise Wastage '!B:B,Sheet1!H852,'Franchise Wastage '!C:C,Sheet1!I852,'Franchise Wastage '!D:D,Sheet1!J852,'Franchise Wastage '!E:E,Sheet1!K852)</f>
        <v>4.7</v>
      </c>
      <c r="D852" s="23">
        <f t="shared" si="39"/>
        <v>0</v>
      </c>
      <c r="E852" s="23">
        <f t="shared" si="40"/>
        <v>0</v>
      </c>
      <c r="F852" s="23">
        <f t="shared" si="41"/>
        <v>0</v>
      </c>
      <c r="H852" t="s">
        <v>2165</v>
      </c>
      <c r="I852" s="1" t="s">
        <v>264</v>
      </c>
      <c r="J852" s="1" t="s">
        <v>272</v>
      </c>
      <c r="K852">
        <v>92.5</v>
      </c>
      <c r="L852" t="s">
        <v>9</v>
      </c>
      <c r="M852" t="s">
        <v>9</v>
      </c>
      <c r="N852">
        <v>4.7</v>
      </c>
      <c r="O852" t="s">
        <v>10</v>
      </c>
      <c r="P852">
        <v>7.5</v>
      </c>
      <c r="Q852" t="s">
        <v>10</v>
      </c>
      <c r="R852">
        <v>0</v>
      </c>
    </row>
    <row r="853" spans="1:18" hidden="1" x14ac:dyDescent="0.25">
      <c r="A853" s="1">
        <f>SUMIFS('Franchise Wastage '!H:H,'Franchise Wastage '!B:B,Sheet1!H853,'Franchise Wastage '!C:C,Sheet1!I853,'Franchise Wastage '!D:D,Sheet1!J853,'Franchise Wastage '!E:E,Sheet1!K853)</f>
        <v>7.5</v>
      </c>
      <c r="B853" s="1">
        <f>SUMIFS('Franchise Wastage '!F:F,'Franchise Wastage '!B:B,Sheet1!H853,'Franchise Wastage '!C:C,Sheet1!I853,'Franchise Wastage '!D:D,Sheet1!J853,'Franchise Wastage '!E:E,Sheet1!K853)</f>
        <v>4.7</v>
      </c>
      <c r="D853" s="23">
        <f t="shared" si="39"/>
        <v>0</v>
      </c>
      <c r="E853" s="23">
        <f t="shared" si="40"/>
        <v>0</v>
      </c>
      <c r="F853" s="23">
        <f t="shared" si="41"/>
        <v>0</v>
      </c>
      <c r="H853" t="s">
        <v>2165</v>
      </c>
      <c r="I853" s="1" t="s">
        <v>264</v>
      </c>
      <c r="J853" s="1" t="s">
        <v>273</v>
      </c>
      <c r="K853">
        <v>92.5</v>
      </c>
      <c r="L853" t="s">
        <v>9</v>
      </c>
      <c r="M853" t="s">
        <v>9</v>
      </c>
      <c r="N853">
        <v>4.7</v>
      </c>
      <c r="O853" t="s">
        <v>10</v>
      </c>
      <c r="P853">
        <v>7.5</v>
      </c>
      <c r="Q853" t="s">
        <v>10</v>
      </c>
      <c r="R853">
        <v>0</v>
      </c>
    </row>
    <row r="854" spans="1:18" hidden="1" x14ac:dyDescent="0.25">
      <c r="A854" s="1">
        <f>SUMIFS('Franchise Wastage '!H:H,'Franchise Wastage '!B:B,Sheet1!H854,'Franchise Wastage '!C:C,Sheet1!I854,'Franchise Wastage '!D:D,Sheet1!J854,'Franchise Wastage '!E:E,Sheet1!K854)</f>
        <v>7.5</v>
      </c>
      <c r="B854" s="1">
        <f>SUMIFS('Franchise Wastage '!F:F,'Franchise Wastage '!B:B,Sheet1!H854,'Franchise Wastage '!C:C,Sheet1!I854,'Franchise Wastage '!D:D,Sheet1!J854,'Franchise Wastage '!E:E,Sheet1!K854)</f>
        <v>4.7</v>
      </c>
      <c r="D854" s="23">
        <f t="shared" si="39"/>
        <v>0</v>
      </c>
      <c r="E854" s="23">
        <f t="shared" si="40"/>
        <v>0</v>
      </c>
      <c r="F854" s="23">
        <f t="shared" si="41"/>
        <v>0</v>
      </c>
      <c r="H854" t="s">
        <v>2165</v>
      </c>
      <c r="I854" s="1" t="s">
        <v>264</v>
      </c>
      <c r="J854" s="1" t="s">
        <v>274</v>
      </c>
      <c r="K854">
        <v>92.5</v>
      </c>
      <c r="L854" t="s">
        <v>9</v>
      </c>
      <c r="M854" t="s">
        <v>9</v>
      </c>
      <c r="N854">
        <v>4.7</v>
      </c>
      <c r="O854" t="s">
        <v>10</v>
      </c>
      <c r="P854">
        <v>7.5</v>
      </c>
      <c r="Q854" t="s">
        <v>10</v>
      </c>
      <c r="R854">
        <v>0</v>
      </c>
    </row>
    <row r="855" spans="1:18" hidden="1" x14ac:dyDescent="0.25">
      <c r="A855" s="1">
        <f>SUMIFS('Franchise Wastage '!H:H,'Franchise Wastage '!B:B,Sheet1!H855,'Franchise Wastage '!C:C,Sheet1!I855,'Franchise Wastage '!D:D,Sheet1!J855,'Franchise Wastage '!E:E,Sheet1!K855)</f>
        <v>7.5</v>
      </c>
      <c r="B855" s="1">
        <f>SUMIFS('Franchise Wastage '!F:F,'Franchise Wastage '!B:B,Sheet1!H855,'Franchise Wastage '!C:C,Sheet1!I855,'Franchise Wastage '!D:D,Sheet1!J855,'Franchise Wastage '!E:E,Sheet1!K855)</f>
        <v>4.7</v>
      </c>
      <c r="D855" s="23">
        <f t="shared" si="39"/>
        <v>0</v>
      </c>
      <c r="E855" s="23">
        <f t="shared" si="40"/>
        <v>0</v>
      </c>
      <c r="F855" s="23">
        <f t="shared" si="41"/>
        <v>0</v>
      </c>
      <c r="H855" t="s">
        <v>2165</v>
      </c>
      <c r="I855" s="1" t="s">
        <v>264</v>
      </c>
      <c r="J855" s="1" t="s">
        <v>275</v>
      </c>
      <c r="K855">
        <v>92.5</v>
      </c>
      <c r="L855" t="s">
        <v>9</v>
      </c>
      <c r="M855" t="s">
        <v>9</v>
      </c>
      <c r="N855">
        <v>4.7</v>
      </c>
      <c r="O855" t="s">
        <v>10</v>
      </c>
      <c r="P855">
        <v>7.5</v>
      </c>
      <c r="Q855" t="s">
        <v>10</v>
      </c>
      <c r="R855">
        <v>0</v>
      </c>
    </row>
    <row r="856" spans="1:18" hidden="1" x14ac:dyDescent="0.25">
      <c r="A856" s="1">
        <f>SUMIFS('Franchise Wastage '!H:H,'Franchise Wastage '!B:B,Sheet1!H856,'Franchise Wastage '!C:C,Sheet1!I856,'Franchise Wastage '!D:D,Sheet1!J856,'Franchise Wastage '!E:E,Sheet1!K856)</f>
        <v>7.5</v>
      </c>
      <c r="B856" s="1">
        <f>SUMIFS('Franchise Wastage '!F:F,'Franchise Wastage '!B:B,Sheet1!H856,'Franchise Wastage '!C:C,Sheet1!I856,'Franchise Wastage '!D:D,Sheet1!J856,'Franchise Wastage '!E:E,Sheet1!K856)</f>
        <v>4.7</v>
      </c>
      <c r="D856" s="23">
        <f t="shared" si="39"/>
        <v>0</v>
      </c>
      <c r="E856" s="23">
        <f t="shared" si="40"/>
        <v>0</v>
      </c>
      <c r="F856" s="23">
        <f t="shared" si="41"/>
        <v>0</v>
      </c>
      <c r="H856" t="s">
        <v>2165</v>
      </c>
      <c r="I856" s="1" t="s">
        <v>264</v>
      </c>
      <c r="J856" s="1" t="s">
        <v>276</v>
      </c>
      <c r="K856">
        <v>92.5</v>
      </c>
      <c r="L856" t="s">
        <v>9</v>
      </c>
      <c r="M856" t="s">
        <v>9</v>
      </c>
      <c r="N856">
        <v>4.7</v>
      </c>
      <c r="O856" t="s">
        <v>10</v>
      </c>
      <c r="P856">
        <v>7.5</v>
      </c>
      <c r="Q856" t="s">
        <v>10</v>
      </c>
      <c r="R856">
        <v>0</v>
      </c>
    </row>
    <row r="857" spans="1:18" hidden="1" x14ac:dyDescent="0.25">
      <c r="A857" s="1">
        <f>SUMIFS('Franchise Wastage '!H:H,'Franchise Wastage '!B:B,Sheet1!H857,'Franchise Wastage '!C:C,Sheet1!I857,'Franchise Wastage '!D:D,Sheet1!J857,'Franchise Wastage '!E:E,Sheet1!K857)</f>
        <v>7.5</v>
      </c>
      <c r="B857" s="1">
        <f>SUMIFS('Franchise Wastage '!F:F,'Franchise Wastage '!B:B,Sheet1!H857,'Franchise Wastage '!C:C,Sheet1!I857,'Franchise Wastage '!D:D,Sheet1!J857,'Franchise Wastage '!E:E,Sheet1!K857)</f>
        <v>4.7</v>
      </c>
      <c r="D857" s="23">
        <f t="shared" si="39"/>
        <v>0</v>
      </c>
      <c r="E857" s="23">
        <f t="shared" si="40"/>
        <v>0</v>
      </c>
      <c r="F857" s="23">
        <f t="shared" si="41"/>
        <v>0</v>
      </c>
      <c r="H857" t="s">
        <v>2165</v>
      </c>
      <c r="I857" s="1" t="s">
        <v>264</v>
      </c>
      <c r="J857" s="1" t="s">
        <v>277</v>
      </c>
      <c r="K857">
        <v>92.5</v>
      </c>
      <c r="L857" t="s">
        <v>9</v>
      </c>
      <c r="M857" t="s">
        <v>9</v>
      </c>
      <c r="N857">
        <v>4.7</v>
      </c>
      <c r="O857" t="s">
        <v>10</v>
      </c>
      <c r="P857">
        <v>7.5</v>
      </c>
      <c r="Q857" t="s">
        <v>10</v>
      </c>
      <c r="R857">
        <v>0</v>
      </c>
    </row>
    <row r="858" spans="1:18" hidden="1" x14ac:dyDescent="0.25">
      <c r="A858" s="1">
        <f>SUMIFS('Franchise Wastage '!H:H,'Franchise Wastage '!B:B,Sheet1!H858,'Franchise Wastage '!C:C,Sheet1!I858,'Franchise Wastage '!D:D,Sheet1!J858,'Franchise Wastage '!E:E,Sheet1!K858)</f>
        <v>7.5</v>
      </c>
      <c r="B858" s="1">
        <f>SUMIFS('Franchise Wastage '!F:F,'Franchise Wastage '!B:B,Sheet1!H858,'Franchise Wastage '!C:C,Sheet1!I858,'Franchise Wastage '!D:D,Sheet1!J858,'Franchise Wastage '!E:E,Sheet1!K858)</f>
        <v>4.7</v>
      </c>
      <c r="D858" s="23">
        <f t="shared" si="39"/>
        <v>0</v>
      </c>
      <c r="E858" s="23">
        <f t="shared" si="40"/>
        <v>0</v>
      </c>
      <c r="F858" s="23">
        <f t="shared" si="41"/>
        <v>0</v>
      </c>
      <c r="H858" t="s">
        <v>2165</v>
      </c>
      <c r="I858" s="1" t="s">
        <v>264</v>
      </c>
      <c r="J858" s="1" t="s">
        <v>278</v>
      </c>
      <c r="K858">
        <v>92.5</v>
      </c>
      <c r="L858" t="s">
        <v>9</v>
      </c>
      <c r="M858" t="s">
        <v>9</v>
      </c>
      <c r="N858">
        <v>4.7</v>
      </c>
      <c r="O858" t="s">
        <v>10</v>
      </c>
      <c r="P858">
        <v>7.5</v>
      </c>
      <c r="Q858" t="s">
        <v>10</v>
      </c>
      <c r="R858">
        <v>0</v>
      </c>
    </row>
    <row r="859" spans="1:18" hidden="1" x14ac:dyDescent="0.25">
      <c r="A859" s="1">
        <f>SUMIFS('Franchise Wastage '!H:H,'Franchise Wastage '!B:B,Sheet1!H859,'Franchise Wastage '!C:C,Sheet1!I859,'Franchise Wastage '!D:D,Sheet1!J859,'Franchise Wastage '!E:E,Sheet1!K859)</f>
        <v>7.5</v>
      </c>
      <c r="B859" s="1">
        <f>SUMIFS('Franchise Wastage '!F:F,'Franchise Wastage '!B:B,Sheet1!H859,'Franchise Wastage '!C:C,Sheet1!I859,'Franchise Wastage '!D:D,Sheet1!J859,'Franchise Wastage '!E:E,Sheet1!K859)</f>
        <v>4.7</v>
      </c>
      <c r="D859" s="23">
        <f t="shared" si="39"/>
        <v>0</v>
      </c>
      <c r="E859" s="23">
        <f t="shared" si="40"/>
        <v>0</v>
      </c>
      <c r="F859" s="23">
        <f t="shared" si="41"/>
        <v>0</v>
      </c>
      <c r="H859" t="s">
        <v>2165</v>
      </c>
      <c r="I859" s="1" t="s">
        <v>264</v>
      </c>
      <c r="J859" s="1" t="s">
        <v>279</v>
      </c>
      <c r="K859">
        <v>92.5</v>
      </c>
      <c r="L859" t="s">
        <v>9</v>
      </c>
      <c r="M859" t="s">
        <v>9</v>
      </c>
      <c r="N859">
        <v>4.7</v>
      </c>
      <c r="O859" t="s">
        <v>10</v>
      </c>
      <c r="P859">
        <v>7.5</v>
      </c>
      <c r="Q859" t="s">
        <v>10</v>
      </c>
      <c r="R859">
        <v>0</v>
      </c>
    </row>
    <row r="860" spans="1:18" hidden="1" x14ac:dyDescent="0.25">
      <c r="A860" s="1">
        <f>SUMIFS('Franchise Wastage '!H:H,'Franchise Wastage '!B:B,Sheet1!H860,'Franchise Wastage '!C:C,Sheet1!I860,'Franchise Wastage '!D:D,Sheet1!J860,'Franchise Wastage '!E:E,Sheet1!K860)</f>
        <v>7.5</v>
      </c>
      <c r="B860" s="1">
        <f>SUMIFS('Franchise Wastage '!F:F,'Franchise Wastage '!B:B,Sheet1!H860,'Franchise Wastage '!C:C,Sheet1!I860,'Franchise Wastage '!D:D,Sheet1!J860,'Franchise Wastage '!E:E,Sheet1!K860)</f>
        <v>4.7</v>
      </c>
      <c r="D860" s="23">
        <f t="shared" si="39"/>
        <v>0</v>
      </c>
      <c r="E860" s="23">
        <f t="shared" si="40"/>
        <v>0</v>
      </c>
      <c r="F860" s="23">
        <f t="shared" si="41"/>
        <v>0</v>
      </c>
      <c r="H860" t="s">
        <v>2165</v>
      </c>
      <c r="I860" s="1" t="s">
        <v>264</v>
      </c>
      <c r="J860" s="1" t="s">
        <v>280</v>
      </c>
      <c r="K860">
        <v>92.5</v>
      </c>
      <c r="L860" t="s">
        <v>9</v>
      </c>
      <c r="M860" t="s">
        <v>9</v>
      </c>
      <c r="N860">
        <v>4.7</v>
      </c>
      <c r="O860" t="s">
        <v>10</v>
      </c>
      <c r="P860">
        <v>7.5</v>
      </c>
      <c r="Q860" t="s">
        <v>10</v>
      </c>
      <c r="R860">
        <v>0</v>
      </c>
    </row>
    <row r="861" spans="1:18" hidden="1" x14ac:dyDescent="0.25">
      <c r="A861" s="1">
        <f>SUMIFS('Franchise Wastage '!H:H,'Franchise Wastage '!B:B,Sheet1!H861,'Franchise Wastage '!C:C,Sheet1!I861,'Franchise Wastage '!D:D,Sheet1!J861,'Franchise Wastage '!E:E,Sheet1!K861)</f>
        <v>7.5</v>
      </c>
      <c r="B861" s="1">
        <f>SUMIFS('Franchise Wastage '!F:F,'Franchise Wastage '!B:B,Sheet1!H861,'Franchise Wastage '!C:C,Sheet1!I861,'Franchise Wastage '!D:D,Sheet1!J861,'Franchise Wastage '!E:E,Sheet1!K861)</f>
        <v>4.7</v>
      </c>
      <c r="D861" s="23">
        <f t="shared" si="39"/>
        <v>0</v>
      </c>
      <c r="E861" s="23">
        <f t="shared" si="40"/>
        <v>0</v>
      </c>
      <c r="F861" s="23">
        <f t="shared" si="41"/>
        <v>0</v>
      </c>
      <c r="H861" t="s">
        <v>2165</v>
      </c>
      <c r="I861" s="1" t="s">
        <v>264</v>
      </c>
      <c r="J861" s="1" t="s">
        <v>281</v>
      </c>
      <c r="K861">
        <v>92.5</v>
      </c>
      <c r="L861" t="s">
        <v>9</v>
      </c>
      <c r="M861" t="s">
        <v>9</v>
      </c>
      <c r="N861">
        <v>4.7</v>
      </c>
      <c r="O861" t="s">
        <v>10</v>
      </c>
      <c r="P861">
        <v>7.5</v>
      </c>
      <c r="Q861" t="s">
        <v>10</v>
      </c>
      <c r="R861">
        <v>0</v>
      </c>
    </row>
    <row r="862" spans="1:18" hidden="1" x14ac:dyDescent="0.25">
      <c r="A862" s="1">
        <f>SUMIFS('Franchise Wastage '!H:H,'Franchise Wastage '!B:B,Sheet1!H862,'Franchise Wastage '!C:C,Sheet1!I862,'Franchise Wastage '!D:D,Sheet1!J862,'Franchise Wastage '!E:E,Sheet1!K862)</f>
        <v>7.5</v>
      </c>
      <c r="B862" s="1">
        <f>SUMIFS('Franchise Wastage '!F:F,'Franchise Wastage '!B:B,Sheet1!H862,'Franchise Wastage '!C:C,Sheet1!I862,'Franchise Wastage '!D:D,Sheet1!J862,'Franchise Wastage '!E:E,Sheet1!K862)</f>
        <v>4.7</v>
      </c>
      <c r="D862" s="23">
        <f t="shared" si="39"/>
        <v>0</v>
      </c>
      <c r="E862" s="23">
        <f t="shared" si="40"/>
        <v>0</v>
      </c>
      <c r="F862" s="23">
        <f t="shared" si="41"/>
        <v>0</v>
      </c>
      <c r="H862" t="s">
        <v>2165</v>
      </c>
      <c r="I862" s="1" t="s">
        <v>264</v>
      </c>
      <c r="J862" s="1" t="s">
        <v>282</v>
      </c>
      <c r="K862">
        <v>92.5</v>
      </c>
      <c r="L862" t="s">
        <v>9</v>
      </c>
      <c r="M862" t="s">
        <v>9</v>
      </c>
      <c r="N862">
        <v>4.7</v>
      </c>
      <c r="O862" t="s">
        <v>10</v>
      </c>
      <c r="P862">
        <v>7.5</v>
      </c>
      <c r="Q862" t="s">
        <v>10</v>
      </c>
      <c r="R862">
        <v>0</v>
      </c>
    </row>
    <row r="863" spans="1:18" hidden="1" x14ac:dyDescent="0.25">
      <c r="A863" s="1">
        <f>SUMIFS('Franchise Wastage '!H:H,'Franchise Wastage '!B:B,Sheet1!H863,'Franchise Wastage '!C:C,Sheet1!I863,'Franchise Wastage '!D:D,Sheet1!J863,'Franchise Wastage '!E:E,Sheet1!K863)</f>
        <v>7.5</v>
      </c>
      <c r="B863" s="1">
        <f>SUMIFS('Franchise Wastage '!F:F,'Franchise Wastage '!B:B,Sheet1!H863,'Franchise Wastage '!C:C,Sheet1!I863,'Franchise Wastage '!D:D,Sheet1!J863,'Franchise Wastage '!E:E,Sheet1!K863)</f>
        <v>4.7</v>
      </c>
      <c r="D863" s="23">
        <f t="shared" si="39"/>
        <v>0</v>
      </c>
      <c r="E863" s="23">
        <f t="shared" si="40"/>
        <v>0</v>
      </c>
      <c r="F863" s="23">
        <f t="shared" si="41"/>
        <v>0</v>
      </c>
      <c r="H863" t="s">
        <v>2165</v>
      </c>
      <c r="I863" s="1" t="s">
        <v>264</v>
      </c>
      <c r="J863" s="1" t="s">
        <v>283</v>
      </c>
      <c r="K863">
        <v>92.5</v>
      </c>
      <c r="L863" t="s">
        <v>9</v>
      </c>
      <c r="M863" t="s">
        <v>9</v>
      </c>
      <c r="N863">
        <v>4.7</v>
      </c>
      <c r="O863" t="s">
        <v>10</v>
      </c>
      <c r="P863">
        <v>7.5</v>
      </c>
      <c r="Q863" t="s">
        <v>10</v>
      </c>
      <c r="R863">
        <v>0</v>
      </c>
    </row>
    <row r="864" spans="1:18" hidden="1" x14ac:dyDescent="0.25">
      <c r="A864" s="1">
        <f>SUMIFS('Franchise Wastage '!H:H,'Franchise Wastage '!B:B,Sheet1!H864,'Franchise Wastage '!C:C,Sheet1!I864,'Franchise Wastage '!D:D,Sheet1!J864,'Franchise Wastage '!E:E,Sheet1!K864)</f>
        <v>7.5</v>
      </c>
      <c r="B864" s="1">
        <f>SUMIFS('Franchise Wastage '!F:F,'Franchise Wastage '!B:B,Sheet1!H864,'Franchise Wastage '!C:C,Sheet1!I864,'Franchise Wastage '!D:D,Sheet1!J864,'Franchise Wastage '!E:E,Sheet1!K864)</f>
        <v>4.7</v>
      </c>
      <c r="D864" s="23">
        <f t="shared" si="39"/>
        <v>0</v>
      </c>
      <c r="E864" s="23">
        <f t="shared" si="40"/>
        <v>0</v>
      </c>
      <c r="F864" s="23">
        <f t="shared" si="41"/>
        <v>0</v>
      </c>
      <c r="H864" t="s">
        <v>2165</v>
      </c>
      <c r="I864" s="1" t="s">
        <v>264</v>
      </c>
      <c r="J864" s="1" t="s">
        <v>284</v>
      </c>
      <c r="K864">
        <v>92.5</v>
      </c>
      <c r="L864" t="s">
        <v>9</v>
      </c>
      <c r="M864" t="s">
        <v>9</v>
      </c>
      <c r="N864">
        <v>4.7</v>
      </c>
      <c r="O864" t="s">
        <v>10</v>
      </c>
      <c r="P864">
        <v>7.5</v>
      </c>
      <c r="Q864" t="s">
        <v>10</v>
      </c>
      <c r="R864">
        <v>0</v>
      </c>
    </row>
    <row r="865" spans="1:18" hidden="1" x14ac:dyDescent="0.25">
      <c r="A865" s="1">
        <f>SUMIFS('Franchise Wastage '!H:H,'Franchise Wastage '!B:B,Sheet1!H865,'Franchise Wastage '!C:C,Sheet1!I865,'Franchise Wastage '!D:D,Sheet1!J865,'Franchise Wastage '!E:E,Sheet1!K865)</f>
        <v>7.5</v>
      </c>
      <c r="B865" s="1">
        <f>SUMIFS('Franchise Wastage '!F:F,'Franchise Wastage '!B:B,Sheet1!H865,'Franchise Wastage '!C:C,Sheet1!I865,'Franchise Wastage '!D:D,Sheet1!J865,'Franchise Wastage '!E:E,Sheet1!K865)</f>
        <v>4.7</v>
      </c>
      <c r="D865" s="23">
        <f t="shared" si="39"/>
        <v>0</v>
      </c>
      <c r="E865" s="23">
        <f t="shared" si="40"/>
        <v>0</v>
      </c>
      <c r="F865" s="23">
        <f t="shared" si="41"/>
        <v>0</v>
      </c>
      <c r="H865" t="s">
        <v>2165</v>
      </c>
      <c r="I865" s="1" t="s">
        <v>264</v>
      </c>
      <c r="J865" s="1" t="s">
        <v>285</v>
      </c>
      <c r="K865">
        <v>92.5</v>
      </c>
      <c r="L865" t="s">
        <v>9</v>
      </c>
      <c r="M865" t="s">
        <v>9</v>
      </c>
      <c r="N865">
        <v>4.7</v>
      </c>
      <c r="O865" t="s">
        <v>10</v>
      </c>
      <c r="P865">
        <v>7.5</v>
      </c>
      <c r="Q865" t="s">
        <v>10</v>
      </c>
      <c r="R865">
        <v>0</v>
      </c>
    </row>
    <row r="866" spans="1:18" hidden="1" x14ac:dyDescent="0.25">
      <c r="A866" s="1">
        <f>SUMIFS('Franchise Wastage '!H:H,'Franchise Wastage '!B:B,Sheet1!H866,'Franchise Wastage '!C:C,Sheet1!I866,'Franchise Wastage '!D:D,Sheet1!J866,'Franchise Wastage '!E:E,Sheet1!K866)</f>
        <v>7.5</v>
      </c>
      <c r="B866" s="1">
        <f>SUMIFS('Franchise Wastage '!F:F,'Franchise Wastage '!B:B,Sheet1!H866,'Franchise Wastage '!C:C,Sheet1!I866,'Franchise Wastage '!D:D,Sheet1!J866,'Franchise Wastage '!E:E,Sheet1!K866)</f>
        <v>4.7</v>
      </c>
      <c r="D866" s="23">
        <f t="shared" si="39"/>
        <v>0</v>
      </c>
      <c r="E866" s="23">
        <f t="shared" si="40"/>
        <v>0</v>
      </c>
      <c r="F866" s="23">
        <f t="shared" si="41"/>
        <v>0</v>
      </c>
      <c r="H866" t="s">
        <v>2165</v>
      </c>
      <c r="I866" s="1" t="s">
        <v>264</v>
      </c>
      <c r="J866" s="1" t="s">
        <v>286</v>
      </c>
      <c r="K866">
        <v>92.5</v>
      </c>
      <c r="L866" t="s">
        <v>9</v>
      </c>
      <c r="M866" t="s">
        <v>9</v>
      </c>
      <c r="N866">
        <v>4.7</v>
      </c>
      <c r="O866" t="s">
        <v>10</v>
      </c>
      <c r="P866">
        <v>7.5</v>
      </c>
      <c r="Q866" t="s">
        <v>10</v>
      </c>
      <c r="R866">
        <v>0</v>
      </c>
    </row>
    <row r="867" spans="1:18" hidden="1" x14ac:dyDescent="0.25">
      <c r="A867" s="1">
        <f>SUMIFS('Franchise Wastage '!H:H,'Franchise Wastage '!B:B,Sheet1!H867,'Franchise Wastage '!C:C,Sheet1!I867,'Franchise Wastage '!D:D,Sheet1!J867,'Franchise Wastage '!E:E,Sheet1!K867)</f>
        <v>7.5</v>
      </c>
      <c r="B867" s="1">
        <f>SUMIFS('Franchise Wastage '!F:F,'Franchise Wastage '!B:B,Sheet1!H867,'Franchise Wastage '!C:C,Sheet1!I867,'Franchise Wastage '!D:D,Sheet1!J867,'Franchise Wastage '!E:E,Sheet1!K867)</f>
        <v>4.7</v>
      </c>
      <c r="D867" s="23">
        <f t="shared" si="39"/>
        <v>0</v>
      </c>
      <c r="E867" s="23">
        <f t="shared" si="40"/>
        <v>0</v>
      </c>
      <c r="F867" s="23">
        <f t="shared" si="41"/>
        <v>0</v>
      </c>
      <c r="H867" t="s">
        <v>2165</v>
      </c>
      <c r="I867" s="1" t="s">
        <v>264</v>
      </c>
      <c r="J867" s="1" t="s">
        <v>287</v>
      </c>
      <c r="K867">
        <v>92.5</v>
      </c>
      <c r="L867" t="s">
        <v>9</v>
      </c>
      <c r="M867" t="s">
        <v>9</v>
      </c>
      <c r="N867">
        <v>4.7</v>
      </c>
      <c r="O867" t="s">
        <v>10</v>
      </c>
      <c r="P867">
        <v>7.5</v>
      </c>
      <c r="Q867" t="s">
        <v>10</v>
      </c>
      <c r="R867">
        <v>0</v>
      </c>
    </row>
    <row r="868" spans="1:18" hidden="1" x14ac:dyDescent="0.25">
      <c r="A868" s="1">
        <f>SUMIFS('Franchise Wastage '!H:H,'Franchise Wastage '!B:B,Sheet1!H868,'Franchise Wastage '!C:C,Sheet1!I868,'Franchise Wastage '!D:D,Sheet1!J868,'Franchise Wastage '!E:E,Sheet1!K868)</f>
        <v>7.5</v>
      </c>
      <c r="B868" s="1">
        <f>SUMIFS('Franchise Wastage '!F:F,'Franchise Wastage '!B:B,Sheet1!H868,'Franchise Wastage '!C:C,Sheet1!I868,'Franchise Wastage '!D:D,Sheet1!J868,'Franchise Wastage '!E:E,Sheet1!K868)</f>
        <v>4.7</v>
      </c>
      <c r="D868" s="23">
        <f t="shared" si="39"/>
        <v>0</v>
      </c>
      <c r="E868" s="23">
        <f t="shared" si="40"/>
        <v>0</v>
      </c>
      <c r="F868" s="23">
        <f t="shared" si="41"/>
        <v>0</v>
      </c>
      <c r="H868" t="s">
        <v>2165</v>
      </c>
      <c r="I868" s="1" t="s">
        <v>264</v>
      </c>
      <c r="J868" s="1" t="s">
        <v>288</v>
      </c>
      <c r="K868">
        <v>92.5</v>
      </c>
      <c r="L868" t="s">
        <v>9</v>
      </c>
      <c r="M868" t="s">
        <v>9</v>
      </c>
      <c r="N868">
        <v>4.7</v>
      </c>
      <c r="O868" t="s">
        <v>10</v>
      </c>
      <c r="P868">
        <v>7.5</v>
      </c>
      <c r="Q868" t="s">
        <v>10</v>
      </c>
      <c r="R868">
        <v>0</v>
      </c>
    </row>
    <row r="869" spans="1:18" hidden="1" x14ac:dyDescent="0.25">
      <c r="A869" s="1">
        <f>SUMIFS('Franchise Wastage '!H:H,'Franchise Wastage '!B:B,Sheet1!H869,'Franchise Wastage '!C:C,Sheet1!I869,'Franchise Wastage '!D:D,Sheet1!J869,'Franchise Wastage '!E:E,Sheet1!K869)</f>
        <v>7.5</v>
      </c>
      <c r="B869" s="1">
        <f>SUMIFS('Franchise Wastage '!F:F,'Franchise Wastage '!B:B,Sheet1!H869,'Franchise Wastage '!C:C,Sheet1!I869,'Franchise Wastage '!D:D,Sheet1!J869,'Franchise Wastage '!E:E,Sheet1!K869)</f>
        <v>4.7</v>
      </c>
      <c r="D869" s="23">
        <f t="shared" si="39"/>
        <v>0</v>
      </c>
      <c r="E869" s="23">
        <f t="shared" si="40"/>
        <v>0</v>
      </c>
      <c r="F869" s="23">
        <f t="shared" si="41"/>
        <v>0</v>
      </c>
      <c r="H869" t="s">
        <v>2165</v>
      </c>
      <c r="I869" s="1" t="s">
        <v>264</v>
      </c>
      <c r="J869" s="1" t="s">
        <v>289</v>
      </c>
      <c r="K869">
        <v>92.5</v>
      </c>
      <c r="L869" t="s">
        <v>9</v>
      </c>
      <c r="M869" t="s">
        <v>9</v>
      </c>
      <c r="N869">
        <v>4.7</v>
      </c>
      <c r="O869" t="s">
        <v>10</v>
      </c>
      <c r="P869">
        <v>7.5</v>
      </c>
      <c r="Q869" t="s">
        <v>10</v>
      </c>
      <c r="R869">
        <v>0</v>
      </c>
    </row>
    <row r="870" spans="1:18" hidden="1" x14ac:dyDescent="0.25">
      <c r="A870" s="1">
        <f>SUMIFS('Franchise Wastage '!H:H,'Franchise Wastage '!B:B,Sheet1!H870,'Franchise Wastage '!C:C,Sheet1!I870,'Franchise Wastage '!D:D,Sheet1!J870,'Franchise Wastage '!E:E,Sheet1!K870)</f>
        <v>7.5</v>
      </c>
      <c r="B870" s="1">
        <f>SUMIFS('Franchise Wastage '!F:F,'Franchise Wastage '!B:B,Sheet1!H870,'Franchise Wastage '!C:C,Sheet1!I870,'Franchise Wastage '!D:D,Sheet1!J870,'Franchise Wastage '!E:E,Sheet1!K870)</f>
        <v>4.7</v>
      </c>
      <c r="D870" s="23">
        <f t="shared" si="39"/>
        <v>0</v>
      </c>
      <c r="E870" s="23">
        <f t="shared" si="40"/>
        <v>0</v>
      </c>
      <c r="F870" s="23">
        <f t="shared" si="41"/>
        <v>0</v>
      </c>
      <c r="H870" t="s">
        <v>2165</v>
      </c>
      <c r="I870" s="1" t="s">
        <v>264</v>
      </c>
      <c r="J870" s="1" t="s">
        <v>290</v>
      </c>
      <c r="K870">
        <v>92.5</v>
      </c>
      <c r="L870" t="s">
        <v>9</v>
      </c>
      <c r="M870" t="s">
        <v>9</v>
      </c>
      <c r="N870">
        <v>4.7</v>
      </c>
      <c r="O870" t="s">
        <v>10</v>
      </c>
      <c r="P870">
        <v>7.5</v>
      </c>
      <c r="Q870" t="s">
        <v>10</v>
      </c>
      <c r="R870">
        <v>0</v>
      </c>
    </row>
    <row r="871" spans="1:18" hidden="1" x14ac:dyDescent="0.25">
      <c r="A871" s="1">
        <f>SUMIFS('Franchise Wastage '!H:H,'Franchise Wastage '!B:B,Sheet1!H871,'Franchise Wastage '!C:C,Sheet1!I871,'Franchise Wastage '!D:D,Sheet1!J871,'Franchise Wastage '!E:E,Sheet1!K871)</f>
        <v>7.5</v>
      </c>
      <c r="B871" s="1">
        <f>SUMIFS('Franchise Wastage '!F:F,'Franchise Wastage '!B:B,Sheet1!H871,'Franchise Wastage '!C:C,Sheet1!I871,'Franchise Wastage '!D:D,Sheet1!J871,'Franchise Wastage '!E:E,Sheet1!K871)</f>
        <v>4.7</v>
      </c>
      <c r="D871" s="23">
        <f t="shared" si="39"/>
        <v>0</v>
      </c>
      <c r="E871" s="23">
        <f t="shared" si="40"/>
        <v>0</v>
      </c>
      <c r="F871" s="23">
        <f t="shared" si="41"/>
        <v>0</v>
      </c>
      <c r="H871" t="s">
        <v>2165</v>
      </c>
      <c r="I871" s="1" t="s">
        <v>264</v>
      </c>
      <c r="J871" s="1" t="s">
        <v>291</v>
      </c>
      <c r="K871">
        <v>92.5</v>
      </c>
      <c r="L871" t="s">
        <v>9</v>
      </c>
      <c r="M871" t="s">
        <v>9</v>
      </c>
      <c r="N871">
        <v>4.7</v>
      </c>
      <c r="O871" t="s">
        <v>10</v>
      </c>
      <c r="P871">
        <v>7.5</v>
      </c>
      <c r="Q871" t="s">
        <v>10</v>
      </c>
      <c r="R871">
        <v>0</v>
      </c>
    </row>
    <row r="872" spans="1:18" hidden="1" x14ac:dyDescent="0.25">
      <c r="A872" s="1">
        <f>SUMIFS('Franchise Wastage '!H:H,'Franchise Wastage '!B:B,Sheet1!H872,'Franchise Wastage '!C:C,Sheet1!I872,'Franchise Wastage '!D:D,Sheet1!J872,'Franchise Wastage '!E:E,Sheet1!K872)</f>
        <v>7.5</v>
      </c>
      <c r="B872" s="1">
        <f>SUMIFS('Franchise Wastage '!F:F,'Franchise Wastage '!B:B,Sheet1!H872,'Franchise Wastage '!C:C,Sheet1!I872,'Franchise Wastage '!D:D,Sheet1!J872,'Franchise Wastage '!E:E,Sheet1!K872)</f>
        <v>4.7</v>
      </c>
      <c r="D872" s="23">
        <f t="shared" si="39"/>
        <v>0</v>
      </c>
      <c r="E872" s="23">
        <f t="shared" si="40"/>
        <v>0</v>
      </c>
      <c r="F872" s="23">
        <f t="shared" si="41"/>
        <v>0</v>
      </c>
      <c r="H872" t="s">
        <v>2165</v>
      </c>
      <c r="I872" s="1" t="s">
        <v>264</v>
      </c>
      <c r="J872" s="1" t="s">
        <v>292</v>
      </c>
      <c r="K872">
        <v>92.5</v>
      </c>
      <c r="L872" t="s">
        <v>9</v>
      </c>
      <c r="M872" t="s">
        <v>9</v>
      </c>
      <c r="N872">
        <v>4.7</v>
      </c>
      <c r="O872" t="s">
        <v>10</v>
      </c>
      <c r="P872">
        <v>7.5</v>
      </c>
      <c r="Q872" t="s">
        <v>10</v>
      </c>
      <c r="R872">
        <v>0</v>
      </c>
    </row>
    <row r="873" spans="1:18" hidden="1" x14ac:dyDescent="0.25">
      <c r="A873" s="1">
        <f>SUMIFS('Franchise Wastage '!H:H,'Franchise Wastage '!B:B,Sheet1!H873,'Franchise Wastage '!C:C,Sheet1!I873,'Franchise Wastage '!D:D,Sheet1!J873,'Franchise Wastage '!E:E,Sheet1!K873)</f>
        <v>7.5</v>
      </c>
      <c r="B873" s="1">
        <f>SUMIFS('Franchise Wastage '!F:F,'Franchise Wastage '!B:B,Sheet1!H873,'Franchise Wastage '!C:C,Sheet1!I873,'Franchise Wastage '!D:D,Sheet1!J873,'Franchise Wastage '!E:E,Sheet1!K873)</f>
        <v>4.7</v>
      </c>
      <c r="D873" s="23">
        <f t="shared" si="39"/>
        <v>0</v>
      </c>
      <c r="E873" s="23">
        <f t="shared" si="40"/>
        <v>0</v>
      </c>
      <c r="F873" s="23">
        <f t="shared" si="41"/>
        <v>0</v>
      </c>
      <c r="H873" t="s">
        <v>2165</v>
      </c>
      <c r="I873" s="1" t="s">
        <v>264</v>
      </c>
      <c r="J873" s="1" t="s">
        <v>293</v>
      </c>
      <c r="K873">
        <v>92.5</v>
      </c>
      <c r="L873" t="s">
        <v>9</v>
      </c>
      <c r="M873" t="s">
        <v>9</v>
      </c>
      <c r="N873">
        <v>4.7</v>
      </c>
      <c r="O873" t="s">
        <v>10</v>
      </c>
      <c r="P873">
        <v>7.5</v>
      </c>
      <c r="Q873" t="s">
        <v>10</v>
      </c>
      <c r="R873">
        <v>0</v>
      </c>
    </row>
    <row r="874" spans="1:18" hidden="1" x14ac:dyDescent="0.25">
      <c r="A874" s="1">
        <f>SUMIFS('Franchise Wastage '!H:H,'Franchise Wastage '!B:B,Sheet1!H874,'Franchise Wastage '!C:C,Sheet1!I874,'Franchise Wastage '!D:D,Sheet1!J874,'Franchise Wastage '!E:E,Sheet1!K874)</f>
        <v>7.5</v>
      </c>
      <c r="B874" s="1">
        <f>SUMIFS('Franchise Wastage '!F:F,'Franchise Wastage '!B:B,Sheet1!H874,'Franchise Wastage '!C:C,Sheet1!I874,'Franchise Wastage '!D:D,Sheet1!J874,'Franchise Wastage '!E:E,Sheet1!K874)</f>
        <v>4.7</v>
      </c>
      <c r="D874" s="23">
        <f t="shared" si="39"/>
        <v>0</v>
      </c>
      <c r="E874" s="23">
        <f t="shared" si="40"/>
        <v>0</v>
      </c>
      <c r="F874" s="23">
        <f t="shared" si="41"/>
        <v>0</v>
      </c>
      <c r="H874" t="s">
        <v>2165</v>
      </c>
      <c r="I874" s="1" t="s">
        <v>264</v>
      </c>
      <c r="J874" s="1" t="s">
        <v>294</v>
      </c>
      <c r="K874">
        <v>92.5</v>
      </c>
      <c r="L874" t="s">
        <v>9</v>
      </c>
      <c r="M874" t="s">
        <v>9</v>
      </c>
      <c r="N874">
        <v>4.7</v>
      </c>
      <c r="O874" t="s">
        <v>10</v>
      </c>
      <c r="P874">
        <v>7.5</v>
      </c>
      <c r="Q874" t="s">
        <v>10</v>
      </c>
      <c r="R874">
        <v>0</v>
      </c>
    </row>
    <row r="875" spans="1:18" hidden="1" x14ac:dyDescent="0.25">
      <c r="A875" s="1">
        <f>SUMIFS('Franchise Wastage '!H:H,'Franchise Wastage '!B:B,Sheet1!H875,'Franchise Wastage '!C:C,Sheet1!I875,'Franchise Wastage '!D:D,Sheet1!J875,'Franchise Wastage '!E:E,Sheet1!K875)</f>
        <v>7.5</v>
      </c>
      <c r="B875" s="1">
        <f>SUMIFS('Franchise Wastage '!F:F,'Franchise Wastage '!B:B,Sheet1!H875,'Franchise Wastage '!C:C,Sheet1!I875,'Franchise Wastage '!D:D,Sheet1!J875,'Franchise Wastage '!E:E,Sheet1!K875)</f>
        <v>4.7</v>
      </c>
      <c r="D875" s="23">
        <f t="shared" si="39"/>
        <v>0</v>
      </c>
      <c r="E875" s="23">
        <f t="shared" si="40"/>
        <v>0</v>
      </c>
      <c r="F875" s="23">
        <f t="shared" si="41"/>
        <v>0</v>
      </c>
      <c r="H875" t="s">
        <v>2165</v>
      </c>
      <c r="I875" s="1" t="s">
        <v>264</v>
      </c>
      <c r="J875" s="1" t="s">
        <v>295</v>
      </c>
      <c r="K875">
        <v>92.5</v>
      </c>
      <c r="L875" t="s">
        <v>9</v>
      </c>
      <c r="M875" t="s">
        <v>9</v>
      </c>
      <c r="N875">
        <v>4.7</v>
      </c>
      <c r="O875" t="s">
        <v>10</v>
      </c>
      <c r="P875">
        <v>7.5</v>
      </c>
      <c r="Q875" t="s">
        <v>10</v>
      </c>
      <c r="R875">
        <v>0</v>
      </c>
    </row>
    <row r="876" spans="1:18" hidden="1" x14ac:dyDescent="0.25">
      <c r="A876" s="1">
        <f>SUMIFS('Franchise Wastage '!H:H,'Franchise Wastage '!B:B,Sheet1!H876,'Franchise Wastage '!C:C,Sheet1!I876,'Franchise Wastage '!D:D,Sheet1!J876,'Franchise Wastage '!E:E,Sheet1!K876)</f>
        <v>7.5</v>
      </c>
      <c r="B876" s="1">
        <f>SUMIFS('Franchise Wastage '!F:F,'Franchise Wastage '!B:B,Sheet1!H876,'Franchise Wastage '!C:C,Sheet1!I876,'Franchise Wastage '!D:D,Sheet1!J876,'Franchise Wastage '!E:E,Sheet1!K876)</f>
        <v>4.7</v>
      </c>
      <c r="D876" s="23">
        <f t="shared" si="39"/>
        <v>0</v>
      </c>
      <c r="E876" s="23">
        <f t="shared" si="40"/>
        <v>0</v>
      </c>
      <c r="F876" s="23">
        <f t="shared" si="41"/>
        <v>0</v>
      </c>
      <c r="H876" t="s">
        <v>2165</v>
      </c>
      <c r="I876" s="1" t="s">
        <v>264</v>
      </c>
      <c r="J876" s="1" t="s">
        <v>296</v>
      </c>
      <c r="K876">
        <v>92.5</v>
      </c>
      <c r="L876" t="s">
        <v>9</v>
      </c>
      <c r="M876" t="s">
        <v>9</v>
      </c>
      <c r="N876">
        <v>4.7</v>
      </c>
      <c r="O876" t="s">
        <v>10</v>
      </c>
      <c r="P876">
        <v>7.5</v>
      </c>
      <c r="Q876" t="s">
        <v>10</v>
      </c>
      <c r="R876">
        <v>0</v>
      </c>
    </row>
    <row r="877" spans="1:18" hidden="1" x14ac:dyDescent="0.25">
      <c r="A877" s="1">
        <f>SUMIFS('Franchise Wastage '!H:H,'Franchise Wastage '!B:B,Sheet1!H877,'Franchise Wastage '!C:C,Sheet1!I877,'Franchise Wastage '!D:D,Sheet1!J877,'Franchise Wastage '!E:E,Sheet1!K877)</f>
        <v>7.5</v>
      </c>
      <c r="B877" s="1">
        <f>SUMIFS('Franchise Wastage '!F:F,'Franchise Wastage '!B:B,Sheet1!H877,'Franchise Wastage '!C:C,Sheet1!I877,'Franchise Wastage '!D:D,Sheet1!J877,'Franchise Wastage '!E:E,Sheet1!K877)</f>
        <v>3</v>
      </c>
      <c r="D877" s="23">
        <f t="shared" si="39"/>
        <v>0</v>
      </c>
      <c r="E877" s="23">
        <f t="shared" si="40"/>
        <v>0</v>
      </c>
      <c r="F877" s="23">
        <f t="shared" si="41"/>
        <v>0</v>
      </c>
      <c r="H877" t="s">
        <v>2165</v>
      </c>
      <c r="I877" s="1" t="s">
        <v>489</v>
      </c>
      <c r="J877" s="1" t="s">
        <v>490</v>
      </c>
      <c r="K877">
        <v>92.5</v>
      </c>
      <c r="L877" t="s">
        <v>9</v>
      </c>
      <c r="M877" t="s">
        <v>9</v>
      </c>
      <c r="N877">
        <v>3</v>
      </c>
      <c r="O877" t="s">
        <v>10</v>
      </c>
      <c r="P877">
        <v>7.5</v>
      </c>
      <c r="Q877" t="s">
        <v>10</v>
      </c>
      <c r="R877">
        <v>0</v>
      </c>
    </row>
    <row r="878" spans="1:18" hidden="1" x14ac:dyDescent="0.25">
      <c r="A878" s="1">
        <f>SUMIFS('Franchise Wastage '!H:H,'Franchise Wastage '!B:B,Sheet1!H878,'Franchise Wastage '!C:C,Sheet1!I878,'Franchise Wastage '!D:D,Sheet1!J878,'Franchise Wastage '!E:E,Sheet1!K878)</f>
        <v>7.5</v>
      </c>
      <c r="B878" s="1">
        <f>SUMIFS('Franchise Wastage '!F:F,'Franchise Wastage '!B:B,Sheet1!H878,'Franchise Wastage '!C:C,Sheet1!I878,'Franchise Wastage '!D:D,Sheet1!J878,'Franchise Wastage '!E:E,Sheet1!K878)</f>
        <v>2.8</v>
      </c>
      <c r="D878" s="23">
        <f t="shared" si="39"/>
        <v>0</v>
      </c>
      <c r="E878" s="23">
        <f t="shared" si="40"/>
        <v>0</v>
      </c>
      <c r="F878" s="23">
        <f t="shared" si="41"/>
        <v>0</v>
      </c>
      <c r="H878" t="s">
        <v>2165</v>
      </c>
      <c r="I878" s="1" t="s">
        <v>491</v>
      </c>
      <c r="J878" s="1" t="s">
        <v>492</v>
      </c>
      <c r="K878">
        <v>92.5</v>
      </c>
      <c r="L878" t="s">
        <v>9</v>
      </c>
      <c r="M878" t="s">
        <v>9</v>
      </c>
      <c r="N878">
        <v>2.8</v>
      </c>
      <c r="O878" t="s">
        <v>10</v>
      </c>
      <c r="P878">
        <v>7.5</v>
      </c>
      <c r="Q878" t="s">
        <v>10</v>
      </c>
      <c r="R878">
        <v>0</v>
      </c>
    </row>
    <row r="879" spans="1:18" hidden="1" x14ac:dyDescent="0.25">
      <c r="A879" s="1">
        <f>SUMIFS('Franchise Wastage '!H:H,'Franchise Wastage '!B:B,Sheet1!H879,'Franchise Wastage '!C:C,Sheet1!I879,'Franchise Wastage '!D:D,Sheet1!J879,'Franchise Wastage '!E:E,Sheet1!K879)</f>
        <v>7.5</v>
      </c>
      <c r="B879" s="1">
        <f>SUMIFS('Franchise Wastage '!F:F,'Franchise Wastage '!B:B,Sheet1!H879,'Franchise Wastage '!C:C,Sheet1!I879,'Franchise Wastage '!D:D,Sheet1!J879,'Franchise Wastage '!E:E,Sheet1!K879)</f>
        <v>2.8</v>
      </c>
      <c r="D879" s="23">
        <f t="shared" si="39"/>
        <v>0</v>
      </c>
      <c r="E879" s="23">
        <f t="shared" si="40"/>
        <v>0</v>
      </c>
      <c r="F879" s="23">
        <f t="shared" si="41"/>
        <v>0</v>
      </c>
      <c r="H879" t="s">
        <v>2165</v>
      </c>
      <c r="I879" s="1" t="s">
        <v>164</v>
      </c>
      <c r="J879" s="1" t="s">
        <v>165</v>
      </c>
      <c r="K879">
        <v>92.5</v>
      </c>
      <c r="L879" t="s">
        <v>9</v>
      </c>
      <c r="M879" t="s">
        <v>12</v>
      </c>
      <c r="N879">
        <v>2.8</v>
      </c>
      <c r="O879" t="s">
        <v>10</v>
      </c>
      <c r="P879">
        <v>7.5</v>
      </c>
      <c r="Q879" t="s">
        <v>10</v>
      </c>
      <c r="R879">
        <v>0</v>
      </c>
    </row>
    <row r="880" spans="1:18" hidden="1" x14ac:dyDescent="0.25">
      <c r="A880" s="1">
        <f>SUMIFS('Franchise Wastage '!H:H,'Franchise Wastage '!B:B,Sheet1!H880,'Franchise Wastage '!C:C,Sheet1!I880,'Franchise Wastage '!D:D,Sheet1!J880,'Franchise Wastage '!E:E,Sheet1!K880)</f>
        <v>7.5</v>
      </c>
      <c r="B880" s="1">
        <f>SUMIFS('Franchise Wastage '!F:F,'Franchise Wastage '!B:B,Sheet1!H880,'Franchise Wastage '!C:C,Sheet1!I880,'Franchise Wastage '!D:D,Sheet1!J880,'Franchise Wastage '!E:E,Sheet1!K880)</f>
        <v>2.8</v>
      </c>
      <c r="D880" s="23">
        <f t="shared" si="39"/>
        <v>0</v>
      </c>
      <c r="E880" s="23">
        <f t="shared" si="40"/>
        <v>0</v>
      </c>
      <c r="F880" s="23">
        <f t="shared" si="41"/>
        <v>0</v>
      </c>
      <c r="H880" t="s">
        <v>2165</v>
      </c>
      <c r="I880" s="1" t="s">
        <v>164</v>
      </c>
      <c r="J880" s="1" t="s">
        <v>326</v>
      </c>
      <c r="K880">
        <v>92.5</v>
      </c>
      <c r="L880" t="s">
        <v>9</v>
      </c>
      <c r="M880" t="s">
        <v>12</v>
      </c>
      <c r="N880">
        <v>2.8</v>
      </c>
      <c r="O880" t="s">
        <v>10</v>
      </c>
      <c r="P880">
        <v>7.5</v>
      </c>
      <c r="Q880" t="s">
        <v>10</v>
      </c>
      <c r="R880">
        <v>0</v>
      </c>
    </row>
    <row r="881" spans="1:18" hidden="1" x14ac:dyDescent="0.25">
      <c r="A881" s="1">
        <f>SUMIFS('Franchise Wastage '!H:H,'Franchise Wastage '!B:B,Sheet1!H881,'Franchise Wastage '!C:C,Sheet1!I881,'Franchise Wastage '!D:D,Sheet1!J881,'Franchise Wastage '!E:E,Sheet1!K881)</f>
        <v>7.5</v>
      </c>
      <c r="B881" s="1">
        <f>SUMIFS('Franchise Wastage '!F:F,'Franchise Wastage '!B:B,Sheet1!H881,'Franchise Wastage '!C:C,Sheet1!I881,'Franchise Wastage '!D:D,Sheet1!J881,'Franchise Wastage '!E:E,Sheet1!K881)</f>
        <v>3</v>
      </c>
      <c r="D881" s="23">
        <f t="shared" si="39"/>
        <v>0</v>
      </c>
      <c r="E881" s="23">
        <f t="shared" si="40"/>
        <v>0</v>
      </c>
      <c r="F881" s="23">
        <f t="shared" si="41"/>
        <v>0</v>
      </c>
      <c r="H881" t="s">
        <v>2165</v>
      </c>
      <c r="I881" s="1" t="s">
        <v>164</v>
      </c>
      <c r="J881" s="1" t="s">
        <v>493</v>
      </c>
      <c r="K881">
        <v>92.5</v>
      </c>
      <c r="L881" t="s">
        <v>9</v>
      </c>
      <c r="M881" t="s">
        <v>12</v>
      </c>
      <c r="N881">
        <v>3</v>
      </c>
      <c r="O881" t="s">
        <v>10</v>
      </c>
      <c r="P881">
        <v>7.5</v>
      </c>
      <c r="Q881" t="s">
        <v>10</v>
      </c>
      <c r="R881">
        <v>0</v>
      </c>
    </row>
    <row r="882" spans="1:18" hidden="1" x14ac:dyDescent="0.25">
      <c r="A882" s="1">
        <f>SUMIFS('Franchise Wastage '!H:H,'Franchise Wastage '!B:B,Sheet1!H882,'Franchise Wastage '!C:C,Sheet1!I882,'Franchise Wastage '!D:D,Sheet1!J882,'Franchise Wastage '!E:E,Sheet1!K882)</f>
        <v>7.5</v>
      </c>
      <c r="B882" s="1">
        <f>SUMIFS('Franchise Wastage '!F:F,'Franchise Wastage '!B:B,Sheet1!H882,'Franchise Wastage '!C:C,Sheet1!I882,'Franchise Wastage '!D:D,Sheet1!J882,'Franchise Wastage '!E:E,Sheet1!K882)</f>
        <v>3.2</v>
      </c>
      <c r="D882" s="23">
        <f t="shared" si="39"/>
        <v>0</v>
      </c>
      <c r="E882" s="23">
        <f t="shared" si="40"/>
        <v>0</v>
      </c>
      <c r="F882" s="23">
        <f t="shared" si="41"/>
        <v>0</v>
      </c>
      <c r="H882" t="s">
        <v>2165</v>
      </c>
      <c r="I882" s="1" t="s">
        <v>164</v>
      </c>
      <c r="J882" s="1" t="s">
        <v>494</v>
      </c>
      <c r="K882">
        <v>92.5</v>
      </c>
      <c r="L882" t="s">
        <v>9</v>
      </c>
      <c r="M882" t="s">
        <v>12</v>
      </c>
      <c r="N882">
        <v>3.2</v>
      </c>
      <c r="O882" t="s">
        <v>10</v>
      </c>
      <c r="P882">
        <v>7.5</v>
      </c>
      <c r="Q882" t="s">
        <v>10</v>
      </c>
      <c r="R882">
        <v>0</v>
      </c>
    </row>
    <row r="883" spans="1:18" hidden="1" x14ac:dyDescent="0.25">
      <c r="A883" s="1">
        <f>SUMIFS('Franchise Wastage '!H:H,'Franchise Wastage '!B:B,Sheet1!H883,'Franchise Wastage '!C:C,Sheet1!I883,'Franchise Wastage '!D:D,Sheet1!J883,'Franchise Wastage '!E:E,Sheet1!K883)</f>
        <v>7.5</v>
      </c>
      <c r="B883" s="1">
        <f>SUMIFS('Franchise Wastage '!F:F,'Franchise Wastage '!B:B,Sheet1!H883,'Franchise Wastage '!C:C,Sheet1!I883,'Franchise Wastage '!D:D,Sheet1!J883,'Franchise Wastage '!E:E,Sheet1!K883)</f>
        <v>3.5</v>
      </c>
      <c r="D883" s="23">
        <f t="shared" si="39"/>
        <v>0</v>
      </c>
      <c r="E883" s="23">
        <f t="shared" si="40"/>
        <v>0</v>
      </c>
      <c r="F883" s="23">
        <f t="shared" si="41"/>
        <v>0</v>
      </c>
      <c r="H883" t="s">
        <v>2165</v>
      </c>
      <c r="I883" s="1" t="s">
        <v>164</v>
      </c>
      <c r="J883" s="1" t="s">
        <v>495</v>
      </c>
      <c r="K883">
        <v>92.5</v>
      </c>
      <c r="L883" t="s">
        <v>9</v>
      </c>
      <c r="M883" t="s">
        <v>12</v>
      </c>
      <c r="N883">
        <v>3.5</v>
      </c>
      <c r="O883" t="s">
        <v>10</v>
      </c>
      <c r="P883">
        <v>7.5</v>
      </c>
      <c r="Q883" t="s">
        <v>10</v>
      </c>
      <c r="R883">
        <v>0</v>
      </c>
    </row>
    <row r="884" spans="1:18" hidden="1" x14ac:dyDescent="0.25">
      <c r="A884" s="1">
        <f>SUMIFS('Franchise Wastage '!H:H,'Franchise Wastage '!B:B,Sheet1!H884,'Franchise Wastage '!C:C,Sheet1!I884,'Franchise Wastage '!D:D,Sheet1!J884,'Franchise Wastage '!E:E,Sheet1!K884)</f>
        <v>7.5</v>
      </c>
      <c r="B884" s="1">
        <f>SUMIFS('Franchise Wastage '!F:F,'Franchise Wastage '!B:B,Sheet1!H884,'Franchise Wastage '!C:C,Sheet1!I884,'Franchise Wastage '!D:D,Sheet1!J884,'Franchise Wastage '!E:E,Sheet1!K884)</f>
        <v>2.6</v>
      </c>
      <c r="D884" s="23">
        <f t="shared" si="39"/>
        <v>0</v>
      </c>
      <c r="E884" s="23">
        <f t="shared" si="40"/>
        <v>0</v>
      </c>
      <c r="F884" s="23">
        <f t="shared" si="41"/>
        <v>0</v>
      </c>
      <c r="H884" t="s">
        <v>2165</v>
      </c>
      <c r="I884" s="1" t="s">
        <v>164</v>
      </c>
      <c r="J884" s="1" t="s">
        <v>410</v>
      </c>
      <c r="K884">
        <v>92.5</v>
      </c>
      <c r="L884" t="s">
        <v>9</v>
      </c>
      <c r="M884" t="s">
        <v>12</v>
      </c>
      <c r="N884">
        <v>2.6</v>
      </c>
      <c r="O884" t="s">
        <v>10</v>
      </c>
      <c r="P884">
        <v>7.5</v>
      </c>
      <c r="Q884" t="s">
        <v>10</v>
      </c>
      <c r="R884">
        <v>0</v>
      </c>
    </row>
    <row r="885" spans="1:18" hidden="1" x14ac:dyDescent="0.25">
      <c r="A885" s="1">
        <f>SUMIFS('Franchise Wastage '!H:H,'Franchise Wastage '!B:B,Sheet1!H885,'Franchise Wastage '!C:C,Sheet1!I885,'Franchise Wastage '!D:D,Sheet1!J885,'Franchise Wastage '!E:E,Sheet1!K885)</f>
        <v>7.5</v>
      </c>
      <c r="B885" s="1">
        <f>SUMIFS('Franchise Wastage '!F:F,'Franchise Wastage '!B:B,Sheet1!H885,'Franchise Wastage '!C:C,Sheet1!I885,'Franchise Wastage '!D:D,Sheet1!J885,'Franchise Wastage '!E:E,Sheet1!K885)</f>
        <v>3.5</v>
      </c>
      <c r="D885" s="23">
        <f t="shared" si="39"/>
        <v>0</v>
      </c>
      <c r="E885" s="23">
        <f t="shared" si="40"/>
        <v>0</v>
      </c>
      <c r="F885" s="23">
        <f t="shared" si="41"/>
        <v>0</v>
      </c>
      <c r="H885" t="s">
        <v>2165</v>
      </c>
      <c r="I885" s="1" t="s">
        <v>164</v>
      </c>
      <c r="J885" s="1" t="s">
        <v>496</v>
      </c>
      <c r="K885">
        <v>92.5</v>
      </c>
      <c r="L885" t="s">
        <v>9</v>
      </c>
      <c r="M885" t="s">
        <v>12</v>
      </c>
      <c r="N885">
        <v>3.5</v>
      </c>
      <c r="O885" t="s">
        <v>10</v>
      </c>
      <c r="P885">
        <v>7.5</v>
      </c>
      <c r="Q885" t="s">
        <v>10</v>
      </c>
      <c r="R885">
        <v>0</v>
      </c>
    </row>
    <row r="886" spans="1:18" hidden="1" x14ac:dyDescent="0.25">
      <c r="A886" s="1">
        <f>SUMIFS('Franchise Wastage '!H:H,'Franchise Wastage '!B:B,Sheet1!H886,'Franchise Wastage '!C:C,Sheet1!I886,'Franchise Wastage '!D:D,Sheet1!J886,'Franchise Wastage '!E:E,Sheet1!K886)</f>
        <v>7.5</v>
      </c>
      <c r="B886" s="1">
        <f>SUMIFS('Franchise Wastage '!F:F,'Franchise Wastage '!B:B,Sheet1!H886,'Franchise Wastage '!C:C,Sheet1!I886,'Franchise Wastage '!D:D,Sheet1!J886,'Franchise Wastage '!E:E,Sheet1!K886)</f>
        <v>2.6</v>
      </c>
      <c r="D886" s="23">
        <f t="shared" si="39"/>
        <v>0</v>
      </c>
      <c r="E886" s="23">
        <f t="shared" si="40"/>
        <v>0</v>
      </c>
      <c r="F886" s="23">
        <f t="shared" si="41"/>
        <v>0</v>
      </c>
      <c r="H886" t="s">
        <v>2165</v>
      </c>
      <c r="I886" s="1" t="s">
        <v>164</v>
      </c>
      <c r="J886" s="1" t="s">
        <v>411</v>
      </c>
      <c r="K886">
        <v>92.5</v>
      </c>
      <c r="L886" t="s">
        <v>9</v>
      </c>
      <c r="M886" t="s">
        <v>12</v>
      </c>
      <c r="N886">
        <v>2.6</v>
      </c>
      <c r="O886" t="s">
        <v>10</v>
      </c>
      <c r="P886">
        <v>7.5</v>
      </c>
      <c r="Q886" t="s">
        <v>10</v>
      </c>
      <c r="R886">
        <v>0</v>
      </c>
    </row>
    <row r="887" spans="1:18" hidden="1" x14ac:dyDescent="0.25">
      <c r="A887" s="1">
        <f>SUMIFS('Franchise Wastage '!H:H,'Franchise Wastage '!B:B,Sheet1!H887,'Franchise Wastage '!C:C,Sheet1!I887,'Franchise Wastage '!D:D,Sheet1!J887,'Franchise Wastage '!E:E,Sheet1!K887)</f>
        <v>7.5</v>
      </c>
      <c r="B887" s="1">
        <f>SUMIFS('Franchise Wastage '!F:F,'Franchise Wastage '!B:B,Sheet1!H887,'Franchise Wastage '!C:C,Sheet1!I887,'Franchise Wastage '!D:D,Sheet1!J887,'Franchise Wastage '!E:E,Sheet1!K887)</f>
        <v>3.5</v>
      </c>
      <c r="D887" s="23">
        <f t="shared" si="39"/>
        <v>0</v>
      </c>
      <c r="E887" s="23">
        <f t="shared" si="40"/>
        <v>0</v>
      </c>
      <c r="F887" s="23">
        <f t="shared" si="41"/>
        <v>0</v>
      </c>
      <c r="H887" t="s">
        <v>2165</v>
      </c>
      <c r="I887" s="1" t="s">
        <v>164</v>
      </c>
      <c r="J887" s="1" t="s">
        <v>497</v>
      </c>
      <c r="K887">
        <v>92.5</v>
      </c>
      <c r="L887" t="s">
        <v>9</v>
      </c>
      <c r="M887" t="s">
        <v>12</v>
      </c>
      <c r="N887">
        <v>3.5</v>
      </c>
      <c r="O887" t="s">
        <v>10</v>
      </c>
      <c r="P887">
        <v>7.5</v>
      </c>
      <c r="Q887" t="s">
        <v>10</v>
      </c>
      <c r="R887">
        <v>0</v>
      </c>
    </row>
    <row r="888" spans="1:18" hidden="1" x14ac:dyDescent="0.25">
      <c r="A888" s="1">
        <f>SUMIFS('Franchise Wastage '!H:H,'Franchise Wastage '!B:B,Sheet1!H888,'Franchise Wastage '!C:C,Sheet1!I888,'Franchise Wastage '!D:D,Sheet1!J888,'Franchise Wastage '!E:E,Sheet1!K888)</f>
        <v>7.5</v>
      </c>
      <c r="B888" s="1">
        <f>SUMIFS('Franchise Wastage '!F:F,'Franchise Wastage '!B:B,Sheet1!H888,'Franchise Wastage '!C:C,Sheet1!I888,'Franchise Wastage '!D:D,Sheet1!J888,'Franchise Wastage '!E:E,Sheet1!K888)</f>
        <v>4.5</v>
      </c>
      <c r="D888" s="23">
        <f t="shared" si="39"/>
        <v>0</v>
      </c>
      <c r="E888" s="23">
        <f t="shared" si="40"/>
        <v>0</v>
      </c>
      <c r="F888" s="23">
        <f t="shared" si="41"/>
        <v>0</v>
      </c>
      <c r="H888" t="s">
        <v>2165</v>
      </c>
      <c r="I888" s="1" t="s">
        <v>164</v>
      </c>
      <c r="J888" s="1" t="s">
        <v>498</v>
      </c>
      <c r="K888">
        <v>92.5</v>
      </c>
      <c r="L888" t="s">
        <v>9</v>
      </c>
      <c r="M888" t="s">
        <v>12</v>
      </c>
      <c r="N888">
        <v>4.5</v>
      </c>
      <c r="O888" t="s">
        <v>10</v>
      </c>
      <c r="P888">
        <v>7.5</v>
      </c>
      <c r="Q888" t="s">
        <v>10</v>
      </c>
      <c r="R888">
        <v>0</v>
      </c>
    </row>
    <row r="889" spans="1:18" hidden="1" x14ac:dyDescent="0.25">
      <c r="A889" s="1">
        <f>SUMIFS('Franchise Wastage '!H:H,'Franchise Wastage '!B:B,Sheet1!H889,'Franchise Wastage '!C:C,Sheet1!I889,'Franchise Wastage '!D:D,Sheet1!J889,'Franchise Wastage '!E:E,Sheet1!K889)</f>
        <v>7.5</v>
      </c>
      <c r="B889" s="1">
        <f>SUMIFS('Franchise Wastage '!F:F,'Franchise Wastage '!B:B,Sheet1!H889,'Franchise Wastage '!C:C,Sheet1!I889,'Franchise Wastage '!D:D,Sheet1!J889,'Franchise Wastage '!E:E,Sheet1!K889)</f>
        <v>2.6</v>
      </c>
      <c r="D889" s="23">
        <f t="shared" si="39"/>
        <v>0</v>
      </c>
      <c r="E889" s="23">
        <f t="shared" si="40"/>
        <v>0</v>
      </c>
      <c r="F889" s="23">
        <f t="shared" si="41"/>
        <v>0</v>
      </c>
      <c r="H889" t="s">
        <v>2165</v>
      </c>
      <c r="I889" s="1" t="s">
        <v>327</v>
      </c>
      <c r="J889" s="1" t="s">
        <v>328</v>
      </c>
      <c r="K889">
        <v>92.5</v>
      </c>
      <c r="L889" t="s">
        <v>9</v>
      </c>
      <c r="M889" t="s">
        <v>12</v>
      </c>
      <c r="N889">
        <v>2.6</v>
      </c>
      <c r="O889" t="s">
        <v>10</v>
      </c>
      <c r="P889">
        <v>7.5</v>
      </c>
      <c r="Q889" t="s">
        <v>10</v>
      </c>
      <c r="R889">
        <v>0</v>
      </c>
    </row>
    <row r="890" spans="1:18" hidden="1" x14ac:dyDescent="0.25">
      <c r="A890" s="1">
        <f>SUMIFS('Franchise Wastage '!H:H,'Franchise Wastage '!B:B,Sheet1!H890,'Franchise Wastage '!C:C,Sheet1!I890,'Franchise Wastage '!D:D,Sheet1!J890,'Franchise Wastage '!E:E,Sheet1!K890)</f>
        <v>7.5</v>
      </c>
      <c r="B890" s="1">
        <f>SUMIFS('Franchise Wastage '!F:F,'Franchise Wastage '!B:B,Sheet1!H890,'Franchise Wastage '!C:C,Sheet1!I890,'Franchise Wastage '!D:D,Sheet1!J890,'Franchise Wastage '!E:E,Sheet1!K890)</f>
        <v>2.4</v>
      </c>
      <c r="D890" s="23">
        <f t="shared" si="39"/>
        <v>0</v>
      </c>
      <c r="E890" s="23">
        <f t="shared" si="40"/>
        <v>0</v>
      </c>
      <c r="F890" s="23">
        <f t="shared" si="41"/>
        <v>0</v>
      </c>
      <c r="H890" t="s">
        <v>2165</v>
      </c>
      <c r="I890" s="1" t="s">
        <v>327</v>
      </c>
      <c r="J890" s="1" t="s">
        <v>329</v>
      </c>
      <c r="K890">
        <v>92.5</v>
      </c>
      <c r="L890" t="s">
        <v>9</v>
      </c>
      <c r="M890" t="s">
        <v>12</v>
      </c>
      <c r="N890">
        <v>2.4</v>
      </c>
      <c r="O890" t="s">
        <v>10</v>
      </c>
      <c r="P890">
        <v>7.5</v>
      </c>
      <c r="Q890" t="s">
        <v>10</v>
      </c>
      <c r="R890">
        <v>0</v>
      </c>
    </row>
    <row r="891" spans="1:18" hidden="1" x14ac:dyDescent="0.25">
      <c r="A891" s="1">
        <f>SUMIFS('Franchise Wastage '!H:H,'Franchise Wastage '!B:B,Sheet1!H891,'Franchise Wastage '!C:C,Sheet1!I891,'Franchise Wastage '!D:D,Sheet1!J891,'Franchise Wastage '!E:E,Sheet1!K891)</f>
        <v>7.5</v>
      </c>
      <c r="B891" s="1">
        <f>SUMIFS('Franchise Wastage '!F:F,'Franchise Wastage '!B:B,Sheet1!H891,'Franchise Wastage '!C:C,Sheet1!I891,'Franchise Wastage '!D:D,Sheet1!J891,'Franchise Wastage '!E:E,Sheet1!K891)</f>
        <v>1.8</v>
      </c>
      <c r="D891" s="23">
        <f t="shared" si="39"/>
        <v>0</v>
      </c>
      <c r="E891" s="23">
        <f t="shared" si="40"/>
        <v>0</v>
      </c>
      <c r="F891" s="23">
        <f t="shared" si="41"/>
        <v>0</v>
      </c>
      <c r="H891" t="s">
        <v>2165</v>
      </c>
      <c r="I891" s="1" t="s">
        <v>327</v>
      </c>
      <c r="J891" s="1" t="s">
        <v>330</v>
      </c>
      <c r="K891">
        <v>92.5</v>
      </c>
      <c r="L891" t="s">
        <v>9</v>
      </c>
      <c r="M891" t="s">
        <v>12</v>
      </c>
      <c r="N891">
        <v>1.8</v>
      </c>
      <c r="O891" t="s">
        <v>10</v>
      </c>
      <c r="P891">
        <v>7.5</v>
      </c>
      <c r="Q891" t="s">
        <v>10</v>
      </c>
      <c r="R891">
        <v>0</v>
      </c>
    </row>
    <row r="892" spans="1:18" hidden="1" x14ac:dyDescent="0.25">
      <c r="A892" s="1">
        <f>SUMIFS('Franchise Wastage '!H:H,'Franchise Wastage '!B:B,Sheet1!H892,'Franchise Wastage '!C:C,Sheet1!I892,'Franchise Wastage '!D:D,Sheet1!J892,'Franchise Wastage '!E:E,Sheet1!K892)</f>
        <v>7.5</v>
      </c>
      <c r="B892" s="1">
        <f>SUMIFS('Franchise Wastage '!F:F,'Franchise Wastage '!B:B,Sheet1!H892,'Franchise Wastage '!C:C,Sheet1!I892,'Franchise Wastage '!D:D,Sheet1!J892,'Franchise Wastage '!E:E,Sheet1!K892)</f>
        <v>1.8</v>
      </c>
      <c r="D892" s="23">
        <f t="shared" si="39"/>
        <v>0</v>
      </c>
      <c r="E892" s="23">
        <f t="shared" si="40"/>
        <v>0</v>
      </c>
      <c r="F892" s="23">
        <f t="shared" si="41"/>
        <v>0</v>
      </c>
      <c r="H892" t="s">
        <v>2165</v>
      </c>
      <c r="I892" s="1" t="s">
        <v>327</v>
      </c>
      <c r="J892" s="1" t="s">
        <v>331</v>
      </c>
      <c r="K892">
        <v>92.5</v>
      </c>
      <c r="L892" t="s">
        <v>9</v>
      </c>
      <c r="M892" t="s">
        <v>12</v>
      </c>
      <c r="N892">
        <v>1.8</v>
      </c>
      <c r="O892" t="s">
        <v>10</v>
      </c>
      <c r="P892">
        <v>7.5</v>
      </c>
      <c r="Q892" t="s">
        <v>10</v>
      </c>
      <c r="R892">
        <v>0</v>
      </c>
    </row>
    <row r="893" spans="1:18" hidden="1" x14ac:dyDescent="0.25">
      <c r="A893" s="1">
        <f>SUMIFS('Franchise Wastage '!H:H,'Franchise Wastage '!B:B,Sheet1!H893,'Franchise Wastage '!C:C,Sheet1!I893,'Franchise Wastage '!D:D,Sheet1!J893,'Franchise Wastage '!E:E,Sheet1!K893)</f>
        <v>7.5</v>
      </c>
      <c r="B893" s="1">
        <f>SUMIFS('Franchise Wastage '!F:F,'Franchise Wastage '!B:B,Sheet1!H893,'Franchise Wastage '!C:C,Sheet1!I893,'Franchise Wastage '!D:D,Sheet1!J893,'Franchise Wastage '!E:E,Sheet1!K893)</f>
        <v>3.2</v>
      </c>
      <c r="D893" s="23">
        <f t="shared" si="39"/>
        <v>0</v>
      </c>
      <c r="E893" s="23">
        <f t="shared" si="40"/>
        <v>0</v>
      </c>
      <c r="F893" s="23">
        <f t="shared" si="41"/>
        <v>0</v>
      </c>
      <c r="H893" t="s">
        <v>2165</v>
      </c>
      <c r="I893" s="1" t="s">
        <v>327</v>
      </c>
      <c r="J893" s="1" t="s">
        <v>499</v>
      </c>
      <c r="K893">
        <v>92.5</v>
      </c>
      <c r="L893" t="s">
        <v>9</v>
      </c>
      <c r="M893" t="s">
        <v>12</v>
      </c>
      <c r="N893">
        <v>3.2</v>
      </c>
      <c r="O893" t="s">
        <v>10</v>
      </c>
      <c r="P893">
        <v>7.5</v>
      </c>
      <c r="Q893" t="s">
        <v>10</v>
      </c>
      <c r="R893">
        <v>0</v>
      </c>
    </row>
    <row r="894" spans="1:18" hidden="1" x14ac:dyDescent="0.25">
      <c r="A894" s="1">
        <f>SUMIFS('Franchise Wastage '!H:H,'Franchise Wastage '!B:B,Sheet1!H894,'Franchise Wastage '!C:C,Sheet1!I894,'Franchise Wastage '!D:D,Sheet1!J894,'Franchise Wastage '!E:E,Sheet1!K894)</f>
        <v>7.5</v>
      </c>
      <c r="B894" s="1">
        <f>SUMIFS('Franchise Wastage '!F:F,'Franchise Wastage '!B:B,Sheet1!H894,'Franchise Wastage '!C:C,Sheet1!I894,'Franchise Wastage '!D:D,Sheet1!J894,'Franchise Wastage '!E:E,Sheet1!K894)</f>
        <v>2</v>
      </c>
      <c r="D894" s="23">
        <f t="shared" si="39"/>
        <v>0</v>
      </c>
      <c r="E894" s="23">
        <f t="shared" si="40"/>
        <v>0</v>
      </c>
      <c r="F894" s="23">
        <f t="shared" si="41"/>
        <v>0</v>
      </c>
      <c r="H894" t="s">
        <v>2165</v>
      </c>
      <c r="I894" s="1" t="s">
        <v>327</v>
      </c>
      <c r="J894" s="1" t="s">
        <v>332</v>
      </c>
      <c r="K894">
        <v>92.5</v>
      </c>
      <c r="L894" t="s">
        <v>9</v>
      </c>
      <c r="M894" t="s">
        <v>12</v>
      </c>
      <c r="N894">
        <v>2</v>
      </c>
      <c r="O894" t="s">
        <v>10</v>
      </c>
      <c r="P894">
        <v>7.5</v>
      </c>
      <c r="Q894" t="s">
        <v>10</v>
      </c>
      <c r="R894">
        <v>0</v>
      </c>
    </row>
    <row r="895" spans="1:18" hidden="1" x14ac:dyDescent="0.25">
      <c r="A895" s="1">
        <f>SUMIFS('Franchise Wastage '!H:H,'Franchise Wastage '!B:B,Sheet1!H895,'Franchise Wastage '!C:C,Sheet1!I895,'Franchise Wastage '!D:D,Sheet1!J895,'Franchise Wastage '!E:E,Sheet1!K895)</f>
        <v>7.5</v>
      </c>
      <c r="B895" s="1">
        <f>SUMIFS('Franchise Wastage '!F:F,'Franchise Wastage '!B:B,Sheet1!H895,'Franchise Wastage '!C:C,Sheet1!I895,'Franchise Wastage '!D:D,Sheet1!J895,'Franchise Wastage '!E:E,Sheet1!K895)</f>
        <v>3.5</v>
      </c>
      <c r="D895" s="23">
        <f t="shared" si="39"/>
        <v>0</v>
      </c>
      <c r="E895" s="23">
        <f t="shared" si="40"/>
        <v>0</v>
      </c>
      <c r="F895" s="23">
        <f t="shared" si="41"/>
        <v>0</v>
      </c>
      <c r="H895" t="s">
        <v>2165</v>
      </c>
      <c r="I895" s="1" t="s">
        <v>327</v>
      </c>
      <c r="J895" s="1" t="s">
        <v>500</v>
      </c>
      <c r="K895">
        <v>92.5</v>
      </c>
      <c r="L895" t="s">
        <v>9</v>
      </c>
      <c r="M895" t="s">
        <v>12</v>
      </c>
      <c r="N895">
        <v>3.5</v>
      </c>
      <c r="O895" t="s">
        <v>10</v>
      </c>
      <c r="P895">
        <v>7.5</v>
      </c>
      <c r="Q895" t="s">
        <v>10</v>
      </c>
      <c r="R895">
        <v>0</v>
      </c>
    </row>
    <row r="896" spans="1:18" hidden="1" x14ac:dyDescent="0.25">
      <c r="A896" s="1">
        <f>SUMIFS('Franchise Wastage '!H:H,'Franchise Wastage '!B:B,Sheet1!H896,'Franchise Wastage '!C:C,Sheet1!I896,'Franchise Wastage '!D:D,Sheet1!J896,'Franchise Wastage '!E:E,Sheet1!K896)</f>
        <v>7.5</v>
      </c>
      <c r="B896" s="1">
        <f>SUMIFS('Franchise Wastage '!F:F,'Franchise Wastage '!B:B,Sheet1!H896,'Franchise Wastage '!C:C,Sheet1!I896,'Franchise Wastage '!D:D,Sheet1!J896,'Franchise Wastage '!E:E,Sheet1!K896)</f>
        <v>2.6</v>
      </c>
      <c r="D896" s="23">
        <f t="shared" si="39"/>
        <v>0</v>
      </c>
      <c r="E896" s="23">
        <f t="shared" si="40"/>
        <v>0</v>
      </c>
      <c r="F896" s="23">
        <f t="shared" si="41"/>
        <v>0</v>
      </c>
      <c r="H896" t="s">
        <v>2165</v>
      </c>
      <c r="I896" s="1" t="s">
        <v>327</v>
      </c>
      <c r="J896" s="1" t="s">
        <v>501</v>
      </c>
      <c r="K896">
        <v>92.5</v>
      </c>
      <c r="L896" t="s">
        <v>9</v>
      </c>
      <c r="M896" t="s">
        <v>12</v>
      </c>
      <c r="N896">
        <v>2.6</v>
      </c>
      <c r="O896" t="s">
        <v>10</v>
      </c>
      <c r="P896">
        <v>7.5</v>
      </c>
      <c r="Q896" t="s">
        <v>10</v>
      </c>
      <c r="R896">
        <v>0</v>
      </c>
    </row>
    <row r="897" spans="1:18" hidden="1" x14ac:dyDescent="0.25">
      <c r="A897" s="1">
        <f>SUMIFS('Franchise Wastage '!H:H,'Franchise Wastage '!B:B,Sheet1!H897,'Franchise Wastage '!C:C,Sheet1!I897,'Franchise Wastage '!D:D,Sheet1!J897,'Franchise Wastage '!E:E,Sheet1!K897)</f>
        <v>7.5</v>
      </c>
      <c r="B897" s="1">
        <f>SUMIFS('Franchise Wastage '!F:F,'Franchise Wastage '!B:B,Sheet1!H897,'Franchise Wastage '!C:C,Sheet1!I897,'Franchise Wastage '!D:D,Sheet1!J897,'Franchise Wastage '!E:E,Sheet1!K897)</f>
        <v>2.7</v>
      </c>
      <c r="D897" s="23">
        <f t="shared" si="39"/>
        <v>0</v>
      </c>
      <c r="E897" s="23">
        <f t="shared" si="40"/>
        <v>0</v>
      </c>
      <c r="F897" s="23">
        <f t="shared" si="41"/>
        <v>0</v>
      </c>
      <c r="H897" t="s">
        <v>2165</v>
      </c>
      <c r="I897" s="1" t="s">
        <v>327</v>
      </c>
      <c r="J897" s="1" t="s">
        <v>502</v>
      </c>
      <c r="K897">
        <v>92.5</v>
      </c>
      <c r="L897" t="s">
        <v>9</v>
      </c>
      <c r="M897" t="s">
        <v>12</v>
      </c>
      <c r="N897">
        <v>2.7</v>
      </c>
      <c r="O897" t="s">
        <v>10</v>
      </c>
      <c r="P897">
        <v>7.5</v>
      </c>
      <c r="Q897" t="s">
        <v>10</v>
      </c>
      <c r="R897">
        <v>0</v>
      </c>
    </row>
    <row r="898" spans="1:18" hidden="1" x14ac:dyDescent="0.25">
      <c r="A898" s="1">
        <f>SUMIFS('Franchise Wastage '!H:H,'Franchise Wastage '!B:B,Sheet1!H898,'Franchise Wastage '!C:C,Sheet1!I898,'Franchise Wastage '!D:D,Sheet1!J898,'Franchise Wastage '!E:E,Sheet1!K898)</f>
        <v>7.5</v>
      </c>
      <c r="B898" s="1">
        <f>SUMIFS('Franchise Wastage '!F:F,'Franchise Wastage '!B:B,Sheet1!H898,'Franchise Wastage '!C:C,Sheet1!I898,'Franchise Wastage '!D:D,Sheet1!J898,'Franchise Wastage '!E:E,Sheet1!K898)</f>
        <v>2.2000000000000002</v>
      </c>
      <c r="D898" s="23">
        <f t="shared" si="39"/>
        <v>0</v>
      </c>
      <c r="E898" s="23">
        <f t="shared" si="40"/>
        <v>0</v>
      </c>
      <c r="F898" s="23">
        <f t="shared" si="41"/>
        <v>0</v>
      </c>
      <c r="H898" t="s">
        <v>2165</v>
      </c>
      <c r="I898" s="1" t="s">
        <v>41</v>
      </c>
      <c r="J898" s="1" t="s">
        <v>333</v>
      </c>
      <c r="K898">
        <v>92.5</v>
      </c>
      <c r="L898" t="s">
        <v>9</v>
      </c>
      <c r="M898" t="s">
        <v>12</v>
      </c>
      <c r="N898">
        <v>2.2000000000000002</v>
      </c>
      <c r="O898" t="s">
        <v>10</v>
      </c>
      <c r="P898">
        <v>7.5</v>
      </c>
      <c r="Q898" t="s">
        <v>10</v>
      </c>
      <c r="R898">
        <v>0</v>
      </c>
    </row>
    <row r="899" spans="1:18" hidden="1" x14ac:dyDescent="0.25">
      <c r="A899" s="1">
        <f>SUMIFS('Franchise Wastage '!H:H,'Franchise Wastage '!B:B,Sheet1!H899,'Franchise Wastage '!C:C,Sheet1!I899,'Franchise Wastage '!D:D,Sheet1!J899,'Franchise Wastage '!E:E,Sheet1!K899)</f>
        <v>7.5</v>
      </c>
      <c r="B899" s="1">
        <f>SUMIFS('Franchise Wastage '!F:F,'Franchise Wastage '!B:B,Sheet1!H899,'Franchise Wastage '!C:C,Sheet1!I899,'Franchise Wastage '!D:D,Sheet1!J899,'Franchise Wastage '!E:E,Sheet1!K899)</f>
        <v>3.2</v>
      </c>
      <c r="D899" s="23">
        <f t="shared" si="39"/>
        <v>0</v>
      </c>
      <c r="E899" s="23">
        <f t="shared" si="40"/>
        <v>0</v>
      </c>
      <c r="F899" s="23">
        <f t="shared" si="41"/>
        <v>0</v>
      </c>
      <c r="H899" t="s">
        <v>2165</v>
      </c>
      <c r="I899" s="1" t="s">
        <v>41</v>
      </c>
      <c r="J899" s="1" t="s">
        <v>334</v>
      </c>
      <c r="K899">
        <v>92.5</v>
      </c>
      <c r="L899" t="s">
        <v>9</v>
      </c>
      <c r="M899" t="s">
        <v>12</v>
      </c>
      <c r="N899">
        <v>3.2</v>
      </c>
      <c r="O899" t="s">
        <v>10</v>
      </c>
      <c r="P899">
        <v>7.5</v>
      </c>
      <c r="Q899" t="s">
        <v>10</v>
      </c>
      <c r="R899">
        <v>0</v>
      </c>
    </row>
    <row r="900" spans="1:18" hidden="1" x14ac:dyDescent="0.25">
      <c r="A900" s="1">
        <f>SUMIFS('Franchise Wastage '!H:H,'Franchise Wastage '!B:B,Sheet1!H900,'Franchise Wastage '!C:C,Sheet1!I900,'Franchise Wastage '!D:D,Sheet1!J900,'Franchise Wastage '!E:E,Sheet1!K900)</f>
        <v>7.5</v>
      </c>
      <c r="B900" s="1">
        <f>SUMIFS('Franchise Wastage '!F:F,'Franchise Wastage '!B:B,Sheet1!H900,'Franchise Wastage '!C:C,Sheet1!I900,'Franchise Wastage '!D:D,Sheet1!J900,'Franchise Wastage '!E:E,Sheet1!K900)</f>
        <v>3</v>
      </c>
      <c r="D900" s="23">
        <f t="shared" si="39"/>
        <v>0</v>
      </c>
      <c r="E900" s="23">
        <f t="shared" si="40"/>
        <v>0</v>
      </c>
      <c r="F900" s="23">
        <f t="shared" si="41"/>
        <v>0</v>
      </c>
      <c r="H900" s="23" t="s">
        <v>2165</v>
      </c>
      <c r="I900" s="1" t="s">
        <v>41</v>
      </c>
      <c r="J900" s="1" t="s">
        <v>503</v>
      </c>
      <c r="K900">
        <v>92.5</v>
      </c>
      <c r="L900" t="s">
        <v>9</v>
      </c>
      <c r="M900" t="s">
        <v>12</v>
      </c>
      <c r="N900">
        <v>3</v>
      </c>
      <c r="O900" t="s">
        <v>10</v>
      </c>
      <c r="P900">
        <v>7.5</v>
      </c>
      <c r="Q900" t="s">
        <v>10</v>
      </c>
      <c r="R900">
        <v>0</v>
      </c>
    </row>
    <row r="901" spans="1:18" hidden="1" x14ac:dyDescent="0.25">
      <c r="A901" s="1">
        <f>SUMIFS('Franchise Wastage '!H:H,'Franchise Wastage '!B:B,Sheet1!H901,'Franchise Wastage '!C:C,Sheet1!I901,'Franchise Wastage '!D:D,Sheet1!J901,'Franchise Wastage '!E:E,Sheet1!K901)</f>
        <v>18</v>
      </c>
      <c r="B901" s="1">
        <f>SUMIFS('Franchise Wastage '!F:F,'Franchise Wastage '!B:B,Sheet1!H901,'Franchise Wastage '!C:C,Sheet1!I901,'Franchise Wastage '!D:D,Sheet1!J901,'Franchise Wastage '!E:E,Sheet1!K901)</f>
        <v>1.5</v>
      </c>
      <c r="D901" s="23">
        <f t="shared" si="39"/>
        <v>0</v>
      </c>
      <c r="E901" s="23">
        <f t="shared" si="40"/>
        <v>0</v>
      </c>
      <c r="F901" s="23">
        <f t="shared" si="41"/>
        <v>0</v>
      </c>
      <c r="H901" s="23" t="s">
        <v>2165</v>
      </c>
      <c r="I901" s="1" t="s">
        <v>41</v>
      </c>
      <c r="J901" s="1" t="s">
        <v>503</v>
      </c>
      <c r="K901">
        <v>80</v>
      </c>
      <c r="L901" t="s">
        <v>9</v>
      </c>
      <c r="M901" t="s">
        <v>12</v>
      </c>
      <c r="N901">
        <v>1.5</v>
      </c>
      <c r="O901" t="s">
        <v>10</v>
      </c>
      <c r="P901">
        <v>18</v>
      </c>
      <c r="Q901" t="s">
        <v>10</v>
      </c>
      <c r="R901">
        <v>0</v>
      </c>
    </row>
    <row r="902" spans="1:18" hidden="1" x14ac:dyDescent="0.25">
      <c r="A902" s="1">
        <f>SUMIFS('Franchise Wastage '!H:H,'Franchise Wastage '!B:B,Sheet1!H902,'Franchise Wastage '!C:C,Sheet1!I902,'Franchise Wastage '!D:D,Sheet1!J902,'Franchise Wastage '!E:E,Sheet1!K902)</f>
        <v>7.5</v>
      </c>
      <c r="B902" s="1">
        <f>SUMIFS('Franchise Wastage '!F:F,'Franchise Wastage '!B:B,Sheet1!H902,'Franchise Wastage '!C:C,Sheet1!I902,'Franchise Wastage '!D:D,Sheet1!J902,'Franchise Wastage '!E:E,Sheet1!K902)</f>
        <v>3.2</v>
      </c>
      <c r="D902" s="23">
        <f t="shared" si="39"/>
        <v>0</v>
      </c>
      <c r="E902" s="23">
        <f t="shared" si="40"/>
        <v>0</v>
      </c>
      <c r="F902" s="23">
        <f t="shared" si="41"/>
        <v>0</v>
      </c>
      <c r="H902" t="s">
        <v>2165</v>
      </c>
      <c r="I902" s="1" t="s">
        <v>41</v>
      </c>
      <c r="J902" s="1" t="s">
        <v>504</v>
      </c>
      <c r="K902">
        <v>92.5</v>
      </c>
      <c r="L902" t="s">
        <v>9</v>
      </c>
      <c r="M902" t="s">
        <v>12</v>
      </c>
      <c r="N902">
        <v>3.2</v>
      </c>
      <c r="O902" t="s">
        <v>10</v>
      </c>
      <c r="P902">
        <v>7.5</v>
      </c>
      <c r="Q902" t="s">
        <v>10</v>
      </c>
      <c r="R902">
        <v>0</v>
      </c>
    </row>
    <row r="903" spans="1:18" hidden="1" x14ac:dyDescent="0.25">
      <c r="A903" s="1">
        <f>SUMIFS('Franchise Wastage '!H:H,'Franchise Wastage '!B:B,Sheet1!H903,'Franchise Wastage '!C:C,Sheet1!I903,'Franchise Wastage '!D:D,Sheet1!J903,'Franchise Wastage '!E:E,Sheet1!K903)</f>
        <v>7.5</v>
      </c>
      <c r="B903" s="1">
        <f>SUMIFS('Franchise Wastage '!F:F,'Franchise Wastage '!B:B,Sheet1!H903,'Franchise Wastage '!C:C,Sheet1!I903,'Franchise Wastage '!D:D,Sheet1!J903,'Franchise Wastage '!E:E,Sheet1!K903)</f>
        <v>3.2</v>
      </c>
      <c r="D903" s="23">
        <f t="shared" si="39"/>
        <v>0</v>
      </c>
      <c r="E903" s="23">
        <f t="shared" si="40"/>
        <v>0</v>
      </c>
      <c r="F903" s="23">
        <f t="shared" si="41"/>
        <v>0</v>
      </c>
      <c r="H903" t="s">
        <v>2165</v>
      </c>
      <c r="I903" s="1" t="s">
        <v>41</v>
      </c>
      <c r="J903" s="1" t="s">
        <v>335</v>
      </c>
      <c r="K903">
        <v>92.5</v>
      </c>
      <c r="L903" t="s">
        <v>9</v>
      </c>
      <c r="M903" t="s">
        <v>12</v>
      </c>
      <c r="N903">
        <v>3.2</v>
      </c>
      <c r="O903" t="s">
        <v>10</v>
      </c>
      <c r="P903">
        <v>7.5</v>
      </c>
      <c r="Q903" t="s">
        <v>10</v>
      </c>
      <c r="R903">
        <v>0</v>
      </c>
    </row>
    <row r="904" spans="1:18" hidden="1" x14ac:dyDescent="0.25">
      <c r="A904" s="1">
        <f>SUMIFS('Franchise Wastage '!H:H,'Franchise Wastage '!B:B,Sheet1!H904,'Franchise Wastage '!C:C,Sheet1!I904,'Franchise Wastage '!D:D,Sheet1!J904,'Franchise Wastage '!E:E,Sheet1!K904)</f>
        <v>7.5</v>
      </c>
      <c r="B904" s="1">
        <f>SUMIFS('Franchise Wastage '!F:F,'Franchise Wastage '!B:B,Sheet1!H904,'Franchise Wastage '!C:C,Sheet1!I904,'Franchise Wastage '!D:D,Sheet1!J904,'Franchise Wastage '!E:E,Sheet1!K904)</f>
        <v>2.8</v>
      </c>
      <c r="D904" s="23">
        <f t="shared" ref="D904:D967" si="42">P904-A904</f>
        <v>0</v>
      </c>
      <c r="E904" s="23">
        <f t="shared" ref="E904:E967" si="43">N904-B904</f>
        <v>0</v>
      </c>
      <c r="F904" s="23">
        <f t="shared" ref="F904:F967" si="44">D904+E904</f>
        <v>0</v>
      </c>
      <c r="H904" t="s">
        <v>2165</v>
      </c>
      <c r="I904" s="1" t="s">
        <v>41</v>
      </c>
      <c r="J904" s="1" t="s">
        <v>42</v>
      </c>
      <c r="K904">
        <v>92.5</v>
      </c>
      <c r="L904" t="s">
        <v>9</v>
      </c>
      <c r="M904" t="s">
        <v>12</v>
      </c>
      <c r="N904">
        <v>2.8</v>
      </c>
      <c r="O904" t="s">
        <v>10</v>
      </c>
      <c r="P904">
        <v>7.5</v>
      </c>
      <c r="Q904" t="s">
        <v>10</v>
      </c>
      <c r="R904">
        <v>0</v>
      </c>
    </row>
    <row r="905" spans="1:18" hidden="1" x14ac:dyDescent="0.25">
      <c r="A905" s="1">
        <f>SUMIFS('Franchise Wastage '!H:H,'Franchise Wastage '!B:B,Sheet1!H905,'Franchise Wastage '!C:C,Sheet1!I905,'Franchise Wastage '!D:D,Sheet1!J905,'Franchise Wastage '!E:E,Sheet1!K905)</f>
        <v>7.5</v>
      </c>
      <c r="B905" s="1">
        <f>SUMIFS('Franchise Wastage '!F:F,'Franchise Wastage '!B:B,Sheet1!H905,'Franchise Wastage '!C:C,Sheet1!I905,'Franchise Wastage '!D:D,Sheet1!J905,'Franchise Wastage '!E:E,Sheet1!K905)</f>
        <v>3.5</v>
      </c>
      <c r="D905" s="23">
        <f t="shared" si="42"/>
        <v>0</v>
      </c>
      <c r="E905" s="23">
        <f t="shared" si="43"/>
        <v>0</v>
      </c>
      <c r="F905" s="23">
        <f t="shared" si="44"/>
        <v>0</v>
      </c>
      <c r="H905" t="s">
        <v>2165</v>
      </c>
      <c r="I905" s="1" t="s">
        <v>41</v>
      </c>
      <c r="J905" s="1" t="s">
        <v>336</v>
      </c>
      <c r="K905">
        <v>92.5</v>
      </c>
      <c r="L905" t="s">
        <v>9</v>
      </c>
      <c r="M905" t="s">
        <v>12</v>
      </c>
      <c r="N905">
        <v>3.5</v>
      </c>
      <c r="O905" t="s">
        <v>10</v>
      </c>
      <c r="P905">
        <v>7.5</v>
      </c>
      <c r="Q905" t="s">
        <v>10</v>
      </c>
      <c r="R905">
        <v>0</v>
      </c>
    </row>
    <row r="906" spans="1:18" hidden="1" x14ac:dyDescent="0.25">
      <c r="A906" s="1">
        <f>SUMIFS('Franchise Wastage '!H:H,'Franchise Wastage '!B:B,Sheet1!H906,'Franchise Wastage '!C:C,Sheet1!I906,'Franchise Wastage '!D:D,Sheet1!J906,'Franchise Wastage '!E:E,Sheet1!K906)</f>
        <v>18</v>
      </c>
      <c r="B906" s="1">
        <f>SUMIFS('Franchise Wastage '!F:F,'Franchise Wastage '!B:B,Sheet1!H906,'Franchise Wastage '!C:C,Sheet1!I906,'Franchise Wastage '!D:D,Sheet1!J906,'Franchise Wastage '!E:E,Sheet1!K906)</f>
        <v>1.5</v>
      </c>
      <c r="D906" s="23">
        <f t="shared" si="42"/>
        <v>0</v>
      </c>
      <c r="E906" s="23">
        <f t="shared" si="43"/>
        <v>0</v>
      </c>
      <c r="F906" s="23">
        <f t="shared" si="44"/>
        <v>0</v>
      </c>
      <c r="H906" t="s">
        <v>2165</v>
      </c>
      <c r="I906" s="1" t="s">
        <v>41</v>
      </c>
      <c r="J906" s="1" t="s">
        <v>505</v>
      </c>
      <c r="K906">
        <v>80</v>
      </c>
      <c r="L906" t="s">
        <v>9</v>
      </c>
      <c r="M906" t="s">
        <v>12</v>
      </c>
      <c r="N906">
        <v>1.5</v>
      </c>
      <c r="O906" t="s">
        <v>10</v>
      </c>
      <c r="P906">
        <v>18</v>
      </c>
      <c r="Q906" t="s">
        <v>10</v>
      </c>
      <c r="R906">
        <v>0</v>
      </c>
    </row>
    <row r="907" spans="1:18" hidden="1" x14ac:dyDescent="0.25">
      <c r="A907" s="1">
        <f>SUMIFS('Franchise Wastage '!H:H,'Franchise Wastage '!B:B,Sheet1!H907,'Franchise Wastage '!C:C,Sheet1!I907,'Franchise Wastage '!D:D,Sheet1!J907,'Franchise Wastage '!E:E,Sheet1!K907)</f>
        <v>18</v>
      </c>
      <c r="B907" s="1">
        <f>SUMIFS('Franchise Wastage '!F:F,'Franchise Wastage '!B:B,Sheet1!H907,'Franchise Wastage '!C:C,Sheet1!I907,'Franchise Wastage '!D:D,Sheet1!J907,'Franchise Wastage '!E:E,Sheet1!K907)</f>
        <v>1.5</v>
      </c>
      <c r="D907" s="23">
        <f t="shared" si="42"/>
        <v>0</v>
      </c>
      <c r="E907" s="23">
        <f t="shared" si="43"/>
        <v>0</v>
      </c>
      <c r="F907" s="23">
        <f t="shared" si="44"/>
        <v>0</v>
      </c>
      <c r="H907" t="s">
        <v>2165</v>
      </c>
      <c r="I907" s="1" t="s">
        <v>41</v>
      </c>
      <c r="J907" s="1" t="s">
        <v>506</v>
      </c>
      <c r="K907">
        <v>92.5</v>
      </c>
      <c r="L907" t="s">
        <v>9</v>
      </c>
      <c r="M907" t="s">
        <v>12</v>
      </c>
      <c r="N907">
        <v>1.5</v>
      </c>
      <c r="O907" t="s">
        <v>10</v>
      </c>
      <c r="P907">
        <v>18</v>
      </c>
      <c r="Q907" t="s">
        <v>10</v>
      </c>
      <c r="R907">
        <v>0</v>
      </c>
    </row>
    <row r="908" spans="1:18" hidden="1" x14ac:dyDescent="0.25">
      <c r="A908" s="1">
        <f>SUMIFS('Franchise Wastage '!H:H,'Franchise Wastage '!B:B,Sheet1!H908,'Franchise Wastage '!C:C,Sheet1!I908,'Franchise Wastage '!D:D,Sheet1!J908,'Franchise Wastage '!E:E,Sheet1!K908)</f>
        <v>7.5</v>
      </c>
      <c r="B908" s="1">
        <f>SUMIFS('Franchise Wastage '!F:F,'Franchise Wastage '!B:B,Sheet1!H908,'Franchise Wastage '!C:C,Sheet1!I908,'Franchise Wastage '!D:D,Sheet1!J908,'Franchise Wastage '!E:E,Sheet1!K908)</f>
        <v>3.5</v>
      </c>
      <c r="D908" s="23">
        <f t="shared" si="42"/>
        <v>0</v>
      </c>
      <c r="E908" s="23">
        <f t="shared" si="43"/>
        <v>0</v>
      </c>
      <c r="F908" s="23">
        <f t="shared" si="44"/>
        <v>0</v>
      </c>
      <c r="H908" t="s">
        <v>2165</v>
      </c>
      <c r="I908" s="1" t="s">
        <v>69</v>
      </c>
      <c r="J908" s="1" t="s">
        <v>507</v>
      </c>
      <c r="K908">
        <v>92.5</v>
      </c>
      <c r="L908" t="s">
        <v>9</v>
      </c>
      <c r="M908" t="s">
        <v>12</v>
      </c>
      <c r="N908">
        <v>3.5</v>
      </c>
      <c r="O908" t="s">
        <v>10</v>
      </c>
      <c r="P908">
        <v>7.5</v>
      </c>
      <c r="Q908" t="s">
        <v>10</v>
      </c>
      <c r="R908">
        <v>0</v>
      </c>
    </row>
    <row r="909" spans="1:18" hidden="1" x14ac:dyDescent="0.25">
      <c r="A909" s="1">
        <f>SUMIFS('Franchise Wastage '!H:H,'Franchise Wastage '!B:B,Sheet1!H909,'Franchise Wastage '!C:C,Sheet1!I909,'Franchise Wastage '!D:D,Sheet1!J909,'Franchise Wastage '!E:E,Sheet1!K909)</f>
        <v>7.5</v>
      </c>
      <c r="B909" s="1">
        <f>SUMIFS('Franchise Wastage '!F:F,'Franchise Wastage '!B:B,Sheet1!H909,'Franchise Wastage '!C:C,Sheet1!I909,'Franchise Wastage '!D:D,Sheet1!J909,'Franchise Wastage '!E:E,Sheet1!K909)</f>
        <v>3.2</v>
      </c>
      <c r="D909" s="23">
        <f t="shared" si="42"/>
        <v>0</v>
      </c>
      <c r="E909" s="23">
        <f t="shared" si="43"/>
        <v>0</v>
      </c>
      <c r="F909" s="23">
        <f t="shared" si="44"/>
        <v>0</v>
      </c>
      <c r="H909" t="s">
        <v>2165</v>
      </c>
      <c r="I909" s="1" t="s">
        <v>69</v>
      </c>
      <c r="J909" s="1" t="s">
        <v>508</v>
      </c>
      <c r="K909">
        <v>92.5</v>
      </c>
      <c r="L909" t="s">
        <v>9</v>
      </c>
      <c r="M909" t="s">
        <v>12</v>
      </c>
      <c r="N909">
        <v>3.2</v>
      </c>
      <c r="O909" t="s">
        <v>10</v>
      </c>
      <c r="P909">
        <v>7.5</v>
      </c>
      <c r="Q909" t="s">
        <v>10</v>
      </c>
      <c r="R909">
        <v>0</v>
      </c>
    </row>
    <row r="910" spans="1:18" hidden="1" x14ac:dyDescent="0.25">
      <c r="A910" s="1">
        <f>SUMIFS('Franchise Wastage '!H:H,'Franchise Wastage '!B:B,Sheet1!H910,'Franchise Wastage '!C:C,Sheet1!I910,'Franchise Wastage '!D:D,Sheet1!J910,'Franchise Wastage '!E:E,Sheet1!K910)</f>
        <v>7.5</v>
      </c>
      <c r="B910" s="1">
        <f>SUMIFS('Franchise Wastage '!F:F,'Franchise Wastage '!B:B,Sheet1!H910,'Franchise Wastage '!C:C,Sheet1!I910,'Franchise Wastage '!D:D,Sheet1!J910,'Franchise Wastage '!E:E,Sheet1!K910)</f>
        <v>2.4</v>
      </c>
      <c r="D910" s="23">
        <f t="shared" si="42"/>
        <v>0</v>
      </c>
      <c r="E910" s="23">
        <f t="shared" si="43"/>
        <v>0</v>
      </c>
      <c r="F910" s="23">
        <f t="shared" si="44"/>
        <v>0</v>
      </c>
      <c r="H910" t="s">
        <v>2165</v>
      </c>
      <c r="I910" s="1" t="s">
        <v>69</v>
      </c>
      <c r="J910" s="1" t="s">
        <v>337</v>
      </c>
      <c r="K910">
        <v>92.5</v>
      </c>
      <c r="L910" t="s">
        <v>9</v>
      </c>
      <c r="M910" t="s">
        <v>12</v>
      </c>
      <c r="N910">
        <v>2.4</v>
      </c>
      <c r="O910" t="s">
        <v>10</v>
      </c>
      <c r="P910">
        <v>7.5</v>
      </c>
      <c r="Q910" t="s">
        <v>10</v>
      </c>
      <c r="R910">
        <v>0</v>
      </c>
    </row>
    <row r="911" spans="1:18" hidden="1" x14ac:dyDescent="0.25">
      <c r="A911" s="1">
        <f>SUMIFS('Franchise Wastage '!H:H,'Franchise Wastage '!B:B,Sheet1!H911,'Franchise Wastage '!C:C,Sheet1!I911,'Franchise Wastage '!D:D,Sheet1!J911,'Franchise Wastage '!E:E,Sheet1!K911)</f>
        <v>7.5</v>
      </c>
      <c r="B911" s="1">
        <f>SUMIFS('Franchise Wastage '!F:F,'Franchise Wastage '!B:B,Sheet1!H911,'Franchise Wastage '!C:C,Sheet1!I911,'Franchise Wastage '!D:D,Sheet1!J911,'Franchise Wastage '!E:E,Sheet1!K911)</f>
        <v>2.8</v>
      </c>
      <c r="D911" s="23">
        <f t="shared" si="42"/>
        <v>0</v>
      </c>
      <c r="E911" s="23">
        <f t="shared" si="43"/>
        <v>0</v>
      </c>
      <c r="F911" s="23">
        <f t="shared" si="44"/>
        <v>0</v>
      </c>
      <c r="H911" t="s">
        <v>2165</v>
      </c>
      <c r="I911" s="1" t="s">
        <v>69</v>
      </c>
      <c r="J911" s="1" t="s">
        <v>338</v>
      </c>
      <c r="K911">
        <v>92.5</v>
      </c>
      <c r="L911" t="s">
        <v>9</v>
      </c>
      <c r="M911" t="s">
        <v>12</v>
      </c>
      <c r="N911">
        <v>2.8</v>
      </c>
      <c r="O911" t="s">
        <v>10</v>
      </c>
      <c r="P911">
        <v>7.5</v>
      </c>
      <c r="Q911" t="s">
        <v>10</v>
      </c>
      <c r="R911">
        <v>0</v>
      </c>
    </row>
    <row r="912" spans="1:18" hidden="1" x14ac:dyDescent="0.25">
      <c r="A912" s="1">
        <f>SUMIFS('Franchise Wastage '!H:H,'Franchise Wastage '!B:B,Sheet1!H912,'Franchise Wastage '!C:C,Sheet1!I912,'Franchise Wastage '!D:D,Sheet1!J912,'Franchise Wastage '!E:E,Sheet1!K912)</f>
        <v>7.5</v>
      </c>
      <c r="B912" s="1">
        <f>SUMIFS('Franchise Wastage '!F:F,'Franchise Wastage '!B:B,Sheet1!H912,'Franchise Wastage '!C:C,Sheet1!I912,'Franchise Wastage '!D:D,Sheet1!J912,'Franchise Wastage '!E:E,Sheet1!K912)</f>
        <v>2.4</v>
      </c>
      <c r="D912" s="23">
        <f t="shared" si="42"/>
        <v>0</v>
      </c>
      <c r="E912" s="23">
        <f t="shared" si="43"/>
        <v>0</v>
      </c>
      <c r="F912" s="23">
        <f t="shared" si="44"/>
        <v>0</v>
      </c>
      <c r="H912" t="s">
        <v>2165</v>
      </c>
      <c r="I912" s="1" t="s">
        <v>69</v>
      </c>
      <c r="J912" s="1" t="s">
        <v>339</v>
      </c>
      <c r="K912">
        <v>92.5</v>
      </c>
      <c r="L912" t="s">
        <v>9</v>
      </c>
      <c r="M912" t="s">
        <v>12</v>
      </c>
      <c r="N912">
        <v>2.4</v>
      </c>
      <c r="O912" t="s">
        <v>10</v>
      </c>
      <c r="P912">
        <v>7.5</v>
      </c>
      <c r="Q912" t="s">
        <v>10</v>
      </c>
      <c r="R912">
        <v>0</v>
      </c>
    </row>
    <row r="913" spans="1:18" hidden="1" x14ac:dyDescent="0.25">
      <c r="A913" s="1">
        <f>SUMIFS('Franchise Wastage '!H:H,'Franchise Wastage '!B:B,Sheet1!H913,'Franchise Wastage '!C:C,Sheet1!I913,'Franchise Wastage '!D:D,Sheet1!J913,'Franchise Wastage '!E:E,Sheet1!K913)</f>
        <v>7.5</v>
      </c>
      <c r="B913" s="1">
        <f>SUMIFS('Franchise Wastage '!F:F,'Franchise Wastage '!B:B,Sheet1!H913,'Franchise Wastage '!C:C,Sheet1!I913,'Franchise Wastage '!D:D,Sheet1!J913,'Franchise Wastage '!E:E,Sheet1!K913)</f>
        <v>3</v>
      </c>
      <c r="D913" s="23">
        <f t="shared" si="42"/>
        <v>0</v>
      </c>
      <c r="E913" s="23">
        <f t="shared" si="43"/>
        <v>0</v>
      </c>
      <c r="F913" s="23">
        <f t="shared" si="44"/>
        <v>0</v>
      </c>
      <c r="H913" t="s">
        <v>2165</v>
      </c>
      <c r="I913" s="1" t="s">
        <v>69</v>
      </c>
      <c r="J913" s="1" t="s">
        <v>509</v>
      </c>
      <c r="K913">
        <v>92.5</v>
      </c>
      <c r="L913" t="s">
        <v>9</v>
      </c>
      <c r="M913" t="s">
        <v>12</v>
      </c>
      <c r="N913">
        <v>3</v>
      </c>
      <c r="O913" t="s">
        <v>10</v>
      </c>
      <c r="P913">
        <v>7.5</v>
      </c>
      <c r="Q913" t="s">
        <v>10</v>
      </c>
      <c r="R913">
        <v>0</v>
      </c>
    </row>
    <row r="914" spans="1:18" hidden="1" x14ac:dyDescent="0.25">
      <c r="A914" s="1">
        <f>SUMIFS('Franchise Wastage '!H:H,'Franchise Wastage '!B:B,Sheet1!H914,'Franchise Wastage '!C:C,Sheet1!I914,'Franchise Wastage '!D:D,Sheet1!J914,'Franchise Wastage '!E:E,Sheet1!K914)</f>
        <v>7.5</v>
      </c>
      <c r="B914" s="1">
        <f>SUMIFS('Franchise Wastage '!F:F,'Franchise Wastage '!B:B,Sheet1!H914,'Franchise Wastage '!C:C,Sheet1!I914,'Franchise Wastage '!D:D,Sheet1!J914,'Franchise Wastage '!E:E,Sheet1!K914)</f>
        <v>2.8</v>
      </c>
      <c r="D914" s="23">
        <f t="shared" si="42"/>
        <v>0</v>
      </c>
      <c r="E914" s="23">
        <f t="shared" si="43"/>
        <v>0</v>
      </c>
      <c r="F914" s="23">
        <f t="shared" si="44"/>
        <v>0</v>
      </c>
      <c r="H914" t="s">
        <v>2165</v>
      </c>
      <c r="I914" s="1" t="s">
        <v>69</v>
      </c>
      <c r="J914" s="1" t="s">
        <v>510</v>
      </c>
      <c r="K914">
        <v>92.5</v>
      </c>
      <c r="L914" t="s">
        <v>9</v>
      </c>
      <c r="M914" t="s">
        <v>12</v>
      </c>
      <c r="N914">
        <v>2.8</v>
      </c>
      <c r="O914" t="s">
        <v>10</v>
      </c>
      <c r="P914">
        <v>7.5</v>
      </c>
      <c r="Q914" t="s">
        <v>10</v>
      </c>
      <c r="R914">
        <v>0</v>
      </c>
    </row>
    <row r="915" spans="1:18" hidden="1" x14ac:dyDescent="0.25">
      <c r="A915" s="1">
        <f>SUMIFS('Franchise Wastage '!H:H,'Franchise Wastage '!B:B,Sheet1!H915,'Franchise Wastage '!C:C,Sheet1!I915,'Franchise Wastage '!D:D,Sheet1!J915,'Franchise Wastage '!E:E,Sheet1!K915)</f>
        <v>7.5</v>
      </c>
      <c r="B915" s="1">
        <f>SUMIFS('Franchise Wastage '!F:F,'Franchise Wastage '!B:B,Sheet1!H915,'Franchise Wastage '!C:C,Sheet1!I915,'Franchise Wastage '!D:D,Sheet1!J915,'Franchise Wastage '!E:E,Sheet1!K915)</f>
        <v>3.2</v>
      </c>
      <c r="D915" s="23">
        <f t="shared" si="42"/>
        <v>0</v>
      </c>
      <c r="E915" s="23">
        <f t="shared" si="43"/>
        <v>0</v>
      </c>
      <c r="F915" s="23">
        <f t="shared" si="44"/>
        <v>0</v>
      </c>
      <c r="H915" t="s">
        <v>2165</v>
      </c>
      <c r="I915" s="1" t="s">
        <v>69</v>
      </c>
      <c r="J915" s="1" t="s">
        <v>511</v>
      </c>
      <c r="K915">
        <v>92.5</v>
      </c>
      <c r="L915" t="s">
        <v>9</v>
      </c>
      <c r="M915" t="s">
        <v>12</v>
      </c>
      <c r="N915">
        <v>3.2</v>
      </c>
      <c r="O915" t="s">
        <v>10</v>
      </c>
      <c r="P915">
        <v>7.5</v>
      </c>
      <c r="Q915" t="s">
        <v>10</v>
      </c>
      <c r="R915">
        <v>0</v>
      </c>
    </row>
    <row r="916" spans="1:18" hidden="1" x14ac:dyDescent="0.25">
      <c r="A916" s="1">
        <f>SUMIFS('Franchise Wastage '!H:H,'Franchise Wastage '!B:B,Sheet1!H916,'Franchise Wastage '!C:C,Sheet1!I916,'Franchise Wastage '!D:D,Sheet1!J916,'Franchise Wastage '!E:E,Sheet1!K916)</f>
        <v>7.5</v>
      </c>
      <c r="B916" s="1">
        <f>SUMIFS('Franchise Wastage '!F:F,'Franchise Wastage '!B:B,Sheet1!H916,'Franchise Wastage '!C:C,Sheet1!I916,'Franchise Wastage '!D:D,Sheet1!J916,'Franchise Wastage '!E:E,Sheet1!K916)</f>
        <v>5</v>
      </c>
      <c r="D916" s="23">
        <f t="shared" si="42"/>
        <v>0</v>
      </c>
      <c r="E916" s="23">
        <f t="shared" si="43"/>
        <v>0</v>
      </c>
      <c r="F916" s="23">
        <f t="shared" si="44"/>
        <v>0</v>
      </c>
      <c r="H916" t="s">
        <v>2165</v>
      </c>
      <c r="I916" s="1" t="s">
        <v>69</v>
      </c>
      <c r="J916" s="1" t="s">
        <v>512</v>
      </c>
      <c r="K916">
        <v>92.5</v>
      </c>
      <c r="L916" t="s">
        <v>9</v>
      </c>
      <c r="M916" t="s">
        <v>12</v>
      </c>
      <c r="N916">
        <v>5</v>
      </c>
      <c r="O916" t="s">
        <v>10</v>
      </c>
      <c r="P916">
        <v>7.5</v>
      </c>
      <c r="Q916" t="s">
        <v>10</v>
      </c>
      <c r="R916">
        <v>0</v>
      </c>
    </row>
    <row r="917" spans="1:18" x14ac:dyDescent="0.25">
      <c r="A917" s="1">
        <f>SUMIFS('Franchise Wastage '!H:H,'Franchise Wastage '!B:B,Sheet1!H917,'Franchise Wastage '!C:C,Sheet1!I917,'Franchise Wastage '!D:D,Sheet1!J917,'Franchise Wastage '!E:E,Sheet1!K917)</f>
        <v>13</v>
      </c>
      <c r="B917" s="1">
        <f>SUMIFS('Franchise Wastage '!F:F,'Franchise Wastage '!B:B,Sheet1!H917,'Franchise Wastage '!C:C,Sheet1!I917,'Franchise Wastage '!D:D,Sheet1!J917,'Franchise Wastage '!E:E,Sheet1!K917)</f>
        <v>0.75</v>
      </c>
      <c r="D917" s="23">
        <f t="shared" si="42"/>
        <v>0</v>
      </c>
      <c r="E917" s="23">
        <f t="shared" si="43"/>
        <v>0</v>
      </c>
      <c r="F917" s="23">
        <f t="shared" si="44"/>
        <v>0</v>
      </c>
      <c r="H917" s="24" t="s">
        <v>2165</v>
      </c>
      <c r="I917" s="1" t="s">
        <v>69</v>
      </c>
      <c r="J917" s="1" t="s">
        <v>513</v>
      </c>
      <c r="K917">
        <v>70</v>
      </c>
      <c r="L917" t="s">
        <v>9</v>
      </c>
      <c r="M917" t="s">
        <v>12</v>
      </c>
      <c r="N917">
        <v>0.75</v>
      </c>
      <c r="O917" t="s">
        <v>10</v>
      </c>
      <c r="P917">
        <v>13</v>
      </c>
      <c r="Q917" t="s">
        <v>10</v>
      </c>
      <c r="R917">
        <v>0</v>
      </c>
    </row>
    <row r="918" spans="1:18" hidden="1" x14ac:dyDescent="0.25">
      <c r="A918" s="1">
        <f>SUMIFS('Franchise Wastage '!H:H,'Franchise Wastage '!B:B,Sheet1!H918,'Franchise Wastage '!C:C,Sheet1!I918,'Franchise Wastage '!D:D,Sheet1!J918,'Franchise Wastage '!E:E,Sheet1!K918)</f>
        <v>7.5</v>
      </c>
      <c r="B918" s="1">
        <f>SUMIFS('Franchise Wastage '!F:F,'Franchise Wastage '!B:B,Sheet1!H918,'Franchise Wastage '!C:C,Sheet1!I918,'Franchise Wastage '!D:D,Sheet1!J918,'Franchise Wastage '!E:E,Sheet1!K918)</f>
        <v>2.8</v>
      </c>
      <c r="D918" s="23">
        <f t="shared" si="42"/>
        <v>0</v>
      </c>
      <c r="E918" s="23">
        <f t="shared" si="43"/>
        <v>0</v>
      </c>
      <c r="F918" s="23">
        <f t="shared" si="44"/>
        <v>0</v>
      </c>
      <c r="H918" t="s">
        <v>2165</v>
      </c>
      <c r="I918" s="1" t="s">
        <v>69</v>
      </c>
      <c r="J918" s="1" t="s">
        <v>513</v>
      </c>
      <c r="K918">
        <v>92.5</v>
      </c>
      <c r="L918" t="s">
        <v>9</v>
      </c>
      <c r="M918" t="s">
        <v>12</v>
      </c>
      <c r="N918">
        <v>2.8</v>
      </c>
      <c r="O918" t="s">
        <v>10</v>
      </c>
      <c r="P918">
        <v>7.5</v>
      </c>
      <c r="Q918" t="s">
        <v>10</v>
      </c>
      <c r="R918">
        <v>0</v>
      </c>
    </row>
    <row r="919" spans="1:18" hidden="1" x14ac:dyDescent="0.25">
      <c r="A919" s="1">
        <f>SUMIFS('Franchise Wastage '!H:H,'Franchise Wastage '!B:B,Sheet1!H919,'Franchise Wastage '!C:C,Sheet1!I919,'Franchise Wastage '!D:D,Sheet1!J919,'Franchise Wastage '!E:E,Sheet1!K919)</f>
        <v>15</v>
      </c>
      <c r="B919" s="1">
        <f>SUMIFS('Franchise Wastage '!F:F,'Franchise Wastage '!B:B,Sheet1!H919,'Franchise Wastage '!C:C,Sheet1!I919,'Franchise Wastage '!D:D,Sheet1!J919,'Franchise Wastage '!E:E,Sheet1!K919)</f>
        <v>1</v>
      </c>
      <c r="D919" s="23">
        <f t="shared" si="42"/>
        <v>0</v>
      </c>
      <c r="E919" s="23">
        <f t="shared" si="43"/>
        <v>0</v>
      </c>
      <c r="F919" s="23">
        <f t="shared" si="44"/>
        <v>0</v>
      </c>
      <c r="H919" t="s">
        <v>2165</v>
      </c>
      <c r="I919" s="1" t="s">
        <v>69</v>
      </c>
      <c r="J919" s="1" t="s">
        <v>514</v>
      </c>
      <c r="K919">
        <v>70</v>
      </c>
      <c r="L919" t="s">
        <v>9</v>
      </c>
      <c r="M919" t="s">
        <v>12</v>
      </c>
      <c r="N919">
        <v>1</v>
      </c>
      <c r="O919" t="s">
        <v>10</v>
      </c>
      <c r="P919">
        <v>15</v>
      </c>
      <c r="Q919" t="s">
        <v>10</v>
      </c>
      <c r="R919">
        <v>0</v>
      </c>
    </row>
    <row r="920" spans="1:18" hidden="1" x14ac:dyDescent="0.25">
      <c r="A920" s="1">
        <f>SUMIFS('Franchise Wastage '!H:H,'Franchise Wastage '!B:B,Sheet1!H920,'Franchise Wastage '!C:C,Sheet1!I920,'Franchise Wastage '!D:D,Sheet1!J920,'Franchise Wastage '!E:E,Sheet1!K920)</f>
        <v>7.5</v>
      </c>
      <c r="B920" s="1">
        <f>SUMIFS('Franchise Wastage '!F:F,'Franchise Wastage '!B:B,Sheet1!H920,'Franchise Wastage '!C:C,Sheet1!I920,'Franchise Wastage '!D:D,Sheet1!J920,'Franchise Wastage '!E:E,Sheet1!K920)</f>
        <v>3.5</v>
      </c>
      <c r="D920" s="23">
        <f t="shared" si="42"/>
        <v>0</v>
      </c>
      <c r="E920" s="23">
        <f t="shared" si="43"/>
        <v>0</v>
      </c>
      <c r="F920" s="23">
        <f t="shared" si="44"/>
        <v>0</v>
      </c>
      <c r="H920" t="s">
        <v>2165</v>
      </c>
      <c r="I920" s="1" t="s">
        <v>69</v>
      </c>
      <c r="J920" s="1" t="s">
        <v>515</v>
      </c>
      <c r="K920">
        <v>92.5</v>
      </c>
      <c r="L920" t="s">
        <v>9</v>
      </c>
      <c r="M920" t="s">
        <v>12</v>
      </c>
      <c r="N920">
        <v>3.5</v>
      </c>
      <c r="O920" t="s">
        <v>10</v>
      </c>
      <c r="P920">
        <v>7.5</v>
      </c>
      <c r="Q920" t="s">
        <v>10</v>
      </c>
      <c r="R920">
        <v>0</v>
      </c>
    </row>
    <row r="921" spans="1:18" hidden="1" x14ac:dyDescent="0.25">
      <c r="A921" s="1">
        <f>SUMIFS('Franchise Wastage '!H:H,'Franchise Wastage '!B:B,Sheet1!H921,'Franchise Wastage '!C:C,Sheet1!I921,'Franchise Wastage '!D:D,Sheet1!J921,'Franchise Wastage '!E:E,Sheet1!K921)</f>
        <v>7.5</v>
      </c>
      <c r="B921" s="1">
        <f>SUMIFS('Franchise Wastage '!F:F,'Franchise Wastage '!B:B,Sheet1!H921,'Franchise Wastage '!C:C,Sheet1!I921,'Franchise Wastage '!D:D,Sheet1!J921,'Franchise Wastage '!E:E,Sheet1!K921)</f>
        <v>2.6</v>
      </c>
      <c r="D921" s="23">
        <f t="shared" si="42"/>
        <v>0</v>
      </c>
      <c r="E921" s="23">
        <f t="shared" si="43"/>
        <v>0</v>
      </c>
      <c r="F921" s="23">
        <f t="shared" si="44"/>
        <v>0</v>
      </c>
      <c r="H921" t="s">
        <v>2165</v>
      </c>
      <c r="I921" s="1" t="s">
        <v>69</v>
      </c>
      <c r="J921" s="1" t="s">
        <v>516</v>
      </c>
      <c r="K921">
        <v>92.5</v>
      </c>
      <c r="L921" t="s">
        <v>9</v>
      </c>
      <c r="M921" t="s">
        <v>12</v>
      </c>
      <c r="N921">
        <v>2.6</v>
      </c>
      <c r="O921" t="s">
        <v>10</v>
      </c>
      <c r="P921">
        <v>7.5</v>
      </c>
      <c r="Q921" t="s">
        <v>10</v>
      </c>
      <c r="R921">
        <v>0</v>
      </c>
    </row>
    <row r="922" spans="1:18" hidden="1" x14ac:dyDescent="0.25">
      <c r="A922" s="1">
        <f>SUMIFS('Franchise Wastage '!H:H,'Franchise Wastage '!B:B,Sheet1!H922,'Franchise Wastage '!C:C,Sheet1!I922,'Franchise Wastage '!D:D,Sheet1!J922,'Franchise Wastage '!E:E,Sheet1!K922)</f>
        <v>7.5</v>
      </c>
      <c r="B922" s="1">
        <f>SUMIFS('Franchise Wastage '!F:F,'Franchise Wastage '!B:B,Sheet1!H922,'Franchise Wastage '!C:C,Sheet1!I922,'Franchise Wastage '!D:D,Sheet1!J922,'Franchise Wastage '!E:E,Sheet1!K922)</f>
        <v>3.2</v>
      </c>
      <c r="D922" s="23">
        <f t="shared" si="42"/>
        <v>0</v>
      </c>
      <c r="E922" s="23">
        <f t="shared" si="43"/>
        <v>0</v>
      </c>
      <c r="F922" s="23">
        <f t="shared" si="44"/>
        <v>0</v>
      </c>
      <c r="H922" t="s">
        <v>2165</v>
      </c>
      <c r="I922" s="1" t="s">
        <v>69</v>
      </c>
      <c r="J922" s="1" t="s">
        <v>517</v>
      </c>
      <c r="K922">
        <v>92.5</v>
      </c>
      <c r="L922" t="s">
        <v>9</v>
      </c>
      <c r="M922" t="s">
        <v>12</v>
      </c>
      <c r="N922">
        <v>3.2</v>
      </c>
      <c r="O922" t="s">
        <v>10</v>
      </c>
      <c r="P922">
        <v>7.5</v>
      </c>
      <c r="Q922" t="s">
        <v>10</v>
      </c>
      <c r="R922">
        <v>0</v>
      </c>
    </row>
    <row r="923" spans="1:18" hidden="1" x14ac:dyDescent="0.25">
      <c r="A923" s="1">
        <f>SUMIFS('Franchise Wastage '!H:H,'Franchise Wastage '!B:B,Sheet1!H923,'Franchise Wastage '!C:C,Sheet1!I923,'Franchise Wastage '!D:D,Sheet1!J923,'Franchise Wastage '!E:E,Sheet1!K923)</f>
        <v>7.5</v>
      </c>
      <c r="B923" s="1">
        <f>SUMIFS('Franchise Wastage '!F:F,'Franchise Wastage '!B:B,Sheet1!H923,'Franchise Wastage '!C:C,Sheet1!I923,'Franchise Wastage '!D:D,Sheet1!J923,'Franchise Wastage '!E:E,Sheet1!K923)</f>
        <v>3.5</v>
      </c>
      <c r="D923" s="23">
        <f t="shared" si="42"/>
        <v>0</v>
      </c>
      <c r="E923" s="23">
        <f t="shared" si="43"/>
        <v>0</v>
      </c>
      <c r="F923" s="23">
        <f t="shared" si="44"/>
        <v>0</v>
      </c>
      <c r="H923" t="s">
        <v>2165</v>
      </c>
      <c r="I923" s="1" t="s">
        <v>69</v>
      </c>
      <c r="J923" s="1" t="s">
        <v>518</v>
      </c>
      <c r="K923">
        <v>92.5</v>
      </c>
      <c r="L923" t="s">
        <v>9</v>
      </c>
      <c r="M923" t="s">
        <v>12</v>
      </c>
      <c r="N923">
        <v>3.5</v>
      </c>
      <c r="O923" t="s">
        <v>10</v>
      </c>
      <c r="P923">
        <v>7.5</v>
      </c>
      <c r="Q923" t="s">
        <v>10</v>
      </c>
      <c r="R923">
        <v>0</v>
      </c>
    </row>
    <row r="924" spans="1:18" hidden="1" x14ac:dyDescent="0.25">
      <c r="A924" s="1">
        <f>SUMIFS('Franchise Wastage '!H:H,'Franchise Wastage '!B:B,Sheet1!H924,'Franchise Wastage '!C:C,Sheet1!I924,'Franchise Wastage '!D:D,Sheet1!J924,'Franchise Wastage '!E:E,Sheet1!K924)</f>
        <v>7.5</v>
      </c>
      <c r="B924" s="1">
        <f>SUMIFS('Franchise Wastage '!F:F,'Franchise Wastage '!B:B,Sheet1!H924,'Franchise Wastage '!C:C,Sheet1!I924,'Franchise Wastage '!D:D,Sheet1!J924,'Franchise Wastage '!E:E,Sheet1!K924)</f>
        <v>2.8</v>
      </c>
      <c r="D924" s="23">
        <f t="shared" si="42"/>
        <v>0</v>
      </c>
      <c r="E924" s="23">
        <f t="shared" si="43"/>
        <v>0</v>
      </c>
      <c r="F924" s="23">
        <f t="shared" si="44"/>
        <v>0</v>
      </c>
      <c r="H924" t="s">
        <v>2165</v>
      </c>
      <c r="I924" s="1" t="s">
        <v>69</v>
      </c>
      <c r="J924" s="1" t="s">
        <v>519</v>
      </c>
      <c r="K924">
        <v>92.5</v>
      </c>
      <c r="L924" t="s">
        <v>9</v>
      </c>
      <c r="M924" t="s">
        <v>12</v>
      </c>
      <c r="N924">
        <v>2.8</v>
      </c>
      <c r="O924" t="s">
        <v>10</v>
      </c>
      <c r="P924">
        <v>7.5</v>
      </c>
      <c r="Q924" t="s">
        <v>10</v>
      </c>
      <c r="R924">
        <v>0</v>
      </c>
    </row>
    <row r="925" spans="1:18" hidden="1" x14ac:dyDescent="0.25">
      <c r="A925" s="1">
        <f>SUMIFS('Franchise Wastage '!H:H,'Franchise Wastage '!B:B,Sheet1!H925,'Franchise Wastage '!C:C,Sheet1!I925,'Franchise Wastage '!D:D,Sheet1!J925,'Franchise Wastage '!E:E,Sheet1!K925)</f>
        <v>0</v>
      </c>
      <c r="B925" s="1">
        <f>SUMIFS('Franchise Wastage '!F:F,'Franchise Wastage '!B:B,Sheet1!H925,'Franchise Wastage '!C:C,Sheet1!I925,'Franchise Wastage '!D:D,Sheet1!J925,'Franchise Wastage '!E:E,Sheet1!K925)</f>
        <v>700</v>
      </c>
      <c r="D925" s="23">
        <f t="shared" si="42"/>
        <v>0</v>
      </c>
      <c r="E925" s="23">
        <f t="shared" si="43"/>
        <v>0</v>
      </c>
      <c r="F925" s="23">
        <f t="shared" si="44"/>
        <v>0</v>
      </c>
      <c r="H925" t="s">
        <v>520</v>
      </c>
      <c r="I925" s="1" t="s">
        <v>424</v>
      </c>
      <c r="J925" s="1" t="s">
        <v>521</v>
      </c>
      <c r="K925">
        <v>95</v>
      </c>
      <c r="L925" t="s">
        <v>9</v>
      </c>
      <c r="M925" t="s">
        <v>12</v>
      </c>
      <c r="N925">
        <v>700</v>
      </c>
      <c r="O925" t="s">
        <v>20</v>
      </c>
      <c r="P925">
        <v>0</v>
      </c>
      <c r="Q925" t="s">
        <v>10</v>
      </c>
      <c r="R925">
        <v>0</v>
      </c>
    </row>
    <row r="926" spans="1:18" hidden="1" x14ac:dyDescent="0.25">
      <c r="A926" s="1">
        <f>SUMIFS('Franchise Wastage '!H:H,'Franchise Wastage '!B:B,Sheet1!H926,'Franchise Wastage '!C:C,Sheet1!I926,'Franchise Wastage '!D:D,Sheet1!J926,'Franchise Wastage '!E:E,Sheet1!K926)</f>
        <v>0</v>
      </c>
      <c r="B926" s="1">
        <f>SUMIFS('Franchise Wastage '!F:F,'Franchise Wastage '!B:B,Sheet1!H926,'Franchise Wastage '!C:C,Sheet1!I926,'Franchise Wastage '!D:D,Sheet1!J926,'Franchise Wastage '!E:E,Sheet1!K926)</f>
        <v>5.2</v>
      </c>
      <c r="D926" s="23">
        <f t="shared" si="42"/>
        <v>0</v>
      </c>
      <c r="E926" s="23">
        <f t="shared" si="43"/>
        <v>0</v>
      </c>
      <c r="F926" s="23">
        <f t="shared" si="44"/>
        <v>0</v>
      </c>
      <c r="H926" t="s">
        <v>520</v>
      </c>
      <c r="I926" s="1" t="s">
        <v>221</v>
      </c>
      <c r="J926" s="1" t="s">
        <v>229</v>
      </c>
      <c r="K926">
        <v>100</v>
      </c>
      <c r="L926" t="s">
        <v>9</v>
      </c>
      <c r="M926" t="s">
        <v>12</v>
      </c>
      <c r="N926">
        <v>5.2</v>
      </c>
      <c r="O926" t="s">
        <v>10</v>
      </c>
      <c r="P926">
        <v>0</v>
      </c>
      <c r="Q926" t="s">
        <v>10</v>
      </c>
      <c r="R926">
        <v>0</v>
      </c>
    </row>
    <row r="927" spans="1:18" hidden="1" x14ac:dyDescent="0.25">
      <c r="A927" s="1">
        <f>SUMIFS('Franchise Wastage '!H:H,'Franchise Wastage '!B:B,Sheet1!H927,'Franchise Wastage '!C:C,Sheet1!I927,'Franchise Wastage '!D:D,Sheet1!J927,'Franchise Wastage '!E:E,Sheet1!K927)</f>
        <v>0</v>
      </c>
      <c r="B927" s="1">
        <f>SUMIFS('Franchise Wastage '!F:F,'Franchise Wastage '!B:B,Sheet1!H927,'Franchise Wastage '!C:C,Sheet1!I927,'Franchise Wastage '!D:D,Sheet1!J927,'Franchise Wastage '!E:E,Sheet1!K927)</f>
        <v>5.2</v>
      </c>
      <c r="D927" s="23">
        <f t="shared" si="42"/>
        <v>0</v>
      </c>
      <c r="E927" s="23">
        <f t="shared" si="43"/>
        <v>0</v>
      </c>
      <c r="F927" s="23">
        <f t="shared" si="44"/>
        <v>0</v>
      </c>
      <c r="H927" t="s">
        <v>520</v>
      </c>
      <c r="I927" s="1" t="s">
        <v>221</v>
      </c>
      <c r="J927" s="1" t="s">
        <v>230</v>
      </c>
      <c r="K927">
        <v>100</v>
      </c>
      <c r="L927" t="s">
        <v>9</v>
      </c>
      <c r="M927" t="s">
        <v>12</v>
      </c>
      <c r="N927">
        <v>5.2</v>
      </c>
      <c r="O927" t="s">
        <v>10</v>
      </c>
      <c r="P927">
        <v>0</v>
      </c>
      <c r="Q927" t="s">
        <v>10</v>
      </c>
      <c r="R927">
        <v>0</v>
      </c>
    </row>
    <row r="928" spans="1:18" hidden="1" x14ac:dyDescent="0.25">
      <c r="A928" s="1">
        <f>SUMIFS('Franchise Wastage '!H:H,'Franchise Wastage '!B:B,Sheet1!H928,'Franchise Wastage '!C:C,Sheet1!I928,'Franchise Wastage '!D:D,Sheet1!J928,'Franchise Wastage '!E:E,Sheet1!K928)</f>
        <v>19</v>
      </c>
      <c r="B928" s="1">
        <f>SUMIFS('Franchise Wastage '!F:F,'Franchise Wastage '!B:B,Sheet1!H928,'Franchise Wastage '!C:C,Sheet1!I928,'Franchise Wastage '!D:D,Sheet1!J928,'Franchise Wastage '!E:E,Sheet1!K928)</f>
        <v>1</v>
      </c>
      <c r="D928" s="23">
        <f t="shared" si="42"/>
        <v>0</v>
      </c>
      <c r="E928" s="23">
        <f t="shared" si="43"/>
        <v>0</v>
      </c>
      <c r="F928" s="23">
        <f t="shared" si="44"/>
        <v>0</v>
      </c>
      <c r="H928" t="s">
        <v>522</v>
      </c>
      <c r="I928" s="1" t="s">
        <v>477</v>
      </c>
      <c r="J928" s="1" t="s">
        <v>478</v>
      </c>
      <c r="K928">
        <v>75</v>
      </c>
      <c r="L928" t="s">
        <v>9</v>
      </c>
      <c r="M928" t="s">
        <v>9</v>
      </c>
      <c r="N928">
        <v>1</v>
      </c>
      <c r="O928" t="s">
        <v>10</v>
      </c>
      <c r="P928">
        <v>19</v>
      </c>
      <c r="Q928" t="s">
        <v>10</v>
      </c>
      <c r="R928">
        <v>0</v>
      </c>
    </row>
    <row r="929" spans="1:18" hidden="1" x14ac:dyDescent="0.25">
      <c r="A929" s="1">
        <f>SUMIFS('Franchise Wastage '!H:H,'Franchise Wastage '!B:B,Sheet1!H929,'Franchise Wastage '!C:C,Sheet1!I929,'Franchise Wastage '!D:D,Sheet1!J929,'Franchise Wastage '!E:E,Sheet1!K929)</f>
        <v>15</v>
      </c>
      <c r="B929" s="1">
        <f>SUMIFS('Franchise Wastage '!F:F,'Franchise Wastage '!B:B,Sheet1!H929,'Franchise Wastage '!C:C,Sheet1!I929,'Franchise Wastage '!D:D,Sheet1!J929,'Franchise Wastage '!E:E,Sheet1!K929)</f>
        <v>0.75</v>
      </c>
      <c r="D929" s="23">
        <f t="shared" si="42"/>
        <v>0</v>
      </c>
      <c r="E929" s="23">
        <f t="shared" si="43"/>
        <v>0</v>
      </c>
      <c r="F929" s="23">
        <f t="shared" si="44"/>
        <v>0</v>
      </c>
      <c r="H929" t="s">
        <v>522</v>
      </c>
      <c r="I929" s="1" t="s">
        <v>38</v>
      </c>
      <c r="J929" s="1" t="s">
        <v>39</v>
      </c>
      <c r="K929">
        <v>75</v>
      </c>
      <c r="L929" t="s">
        <v>9</v>
      </c>
      <c r="M929" t="s">
        <v>9</v>
      </c>
      <c r="N929">
        <v>0.75</v>
      </c>
      <c r="O929" t="s">
        <v>10</v>
      </c>
      <c r="P929">
        <v>15</v>
      </c>
      <c r="Q929" t="s">
        <v>10</v>
      </c>
      <c r="R929">
        <v>0</v>
      </c>
    </row>
    <row r="930" spans="1:18" hidden="1" x14ac:dyDescent="0.25">
      <c r="A930" s="1">
        <f>SUMIFS('Franchise Wastage '!H:H,'Franchise Wastage '!B:B,Sheet1!H930,'Franchise Wastage '!C:C,Sheet1!I930,'Franchise Wastage '!D:D,Sheet1!J930,'Franchise Wastage '!E:E,Sheet1!K930)</f>
        <v>7.5</v>
      </c>
      <c r="B930" s="1">
        <f>SUMIFS('Franchise Wastage '!F:F,'Franchise Wastage '!B:B,Sheet1!H930,'Franchise Wastage '!C:C,Sheet1!I930,'Franchise Wastage '!D:D,Sheet1!J930,'Franchise Wastage '!E:E,Sheet1!K930)</f>
        <v>3</v>
      </c>
      <c r="D930" s="23">
        <f t="shared" si="42"/>
        <v>0</v>
      </c>
      <c r="E930" s="23">
        <f t="shared" si="43"/>
        <v>0</v>
      </c>
      <c r="F930" s="23">
        <f t="shared" si="44"/>
        <v>0</v>
      </c>
      <c r="H930" t="s">
        <v>522</v>
      </c>
      <c r="I930" s="1" t="s">
        <v>38</v>
      </c>
      <c r="J930" s="1" t="s">
        <v>479</v>
      </c>
      <c r="K930">
        <v>92.5</v>
      </c>
      <c r="L930" t="s">
        <v>9</v>
      </c>
      <c r="M930" t="s">
        <v>9</v>
      </c>
      <c r="N930">
        <v>3</v>
      </c>
      <c r="O930" t="s">
        <v>10</v>
      </c>
      <c r="P930">
        <v>7.5</v>
      </c>
      <c r="Q930" t="s">
        <v>10</v>
      </c>
      <c r="R930">
        <v>0</v>
      </c>
    </row>
    <row r="931" spans="1:18" hidden="1" x14ac:dyDescent="0.25">
      <c r="A931" s="1">
        <f>SUMIFS('Franchise Wastage '!H:H,'Franchise Wastage '!B:B,Sheet1!H931,'Franchise Wastage '!C:C,Sheet1!I931,'Franchise Wastage '!D:D,Sheet1!J931,'Franchise Wastage '!E:E,Sheet1!K931)</f>
        <v>15</v>
      </c>
      <c r="B931" s="1">
        <f>SUMIFS('Franchise Wastage '!F:F,'Franchise Wastage '!B:B,Sheet1!H931,'Franchise Wastage '!C:C,Sheet1!I931,'Franchise Wastage '!D:D,Sheet1!J931,'Franchise Wastage '!E:E,Sheet1!K931)</f>
        <v>0.8</v>
      </c>
      <c r="D931" s="23">
        <f t="shared" si="42"/>
        <v>0</v>
      </c>
      <c r="E931" s="23">
        <f t="shared" si="43"/>
        <v>0</v>
      </c>
      <c r="F931" s="23">
        <f t="shared" si="44"/>
        <v>0</v>
      </c>
      <c r="H931" t="s">
        <v>522</v>
      </c>
      <c r="I931" s="1" t="s">
        <v>158</v>
      </c>
      <c r="J931" s="1" t="s">
        <v>255</v>
      </c>
      <c r="K931">
        <v>85</v>
      </c>
      <c r="L931" t="s">
        <v>9</v>
      </c>
      <c r="M931" t="s">
        <v>9</v>
      </c>
      <c r="N931">
        <v>0.8</v>
      </c>
      <c r="O931" t="s">
        <v>10</v>
      </c>
      <c r="P931">
        <v>15</v>
      </c>
      <c r="Q931" t="s">
        <v>10</v>
      </c>
      <c r="R931">
        <v>0</v>
      </c>
    </row>
    <row r="932" spans="1:18" hidden="1" x14ac:dyDescent="0.25">
      <c r="A932" s="1">
        <f>SUMIFS('Franchise Wastage '!H:H,'Franchise Wastage '!B:B,Sheet1!H932,'Franchise Wastage '!C:C,Sheet1!I932,'Franchise Wastage '!D:D,Sheet1!J932,'Franchise Wastage '!E:E,Sheet1!K932)</f>
        <v>7.5</v>
      </c>
      <c r="B932" s="1">
        <f>SUMIFS('Franchise Wastage '!F:F,'Franchise Wastage '!B:B,Sheet1!H932,'Franchise Wastage '!C:C,Sheet1!I932,'Franchise Wastage '!D:D,Sheet1!J932,'Franchise Wastage '!E:E,Sheet1!K932)</f>
        <v>4.3</v>
      </c>
      <c r="D932" s="23">
        <f t="shared" si="42"/>
        <v>0</v>
      </c>
      <c r="E932" s="23">
        <f t="shared" si="43"/>
        <v>0</v>
      </c>
      <c r="F932" s="23">
        <f t="shared" si="44"/>
        <v>0</v>
      </c>
      <c r="H932" t="s">
        <v>522</v>
      </c>
      <c r="I932" s="1" t="s">
        <v>264</v>
      </c>
      <c r="J932" s="1" t="s">
        <v>265</v>
      </c>
      <c r="K932">
        <v>92.5</v>
      </c>
      <c r="L932" t="s">
        <v>9</v>
      </c>
      <c r="M932" t="s">
        <v>9</v>
      </c>
      <c r="N932">
        <v>4.3</v>
      </c>
      <c r="O932" t="s">
        <v>10</v>
      </c>
      <c r="P932">
        <v>7.5</v>
      </c>
      <c r="Q932" t="s">
        <v>10</v>
      </c>
      <c r="R932">
        <v>0</v>
      </c>
    </row>
    <row r="933" spans="1:18" hidden="1" x14ac:dyDescent="0.25">
      <c r="A933" s="1">
        <f>SUMIFS('Franchise Wastage '!H:H,'Franchise Wastage '!B:B,Sheet1!H933,'Franchise Wastage '!C:C,Sheet1!I933,'Franchise Wastage '!D:D,Sheet1!J933,'Franchise Wastage '!E:E,Sheet1!K933)</f>
        <v>7.5</v>
      </c>
      <c r="B933" s="1">
        <f>SUMIFS('Franchise Wastage '!F:F,'Franchise Wastage '!B:B,Sheet1!H933,'Franchise Wastage '!C:C,Sheet1!I933,'Franchise Wastage '!D:D,Sheet1!J933,'Franchise Wastage '!E:E,Sheet1!K933)</f>
        <v>4.3</v>
      </c>
      <c r="D933" s="23">
        <f t="shared" si="42"/>
        <v>0</v>
      </c>
      <c r="E933" s="23">
        <f t="shared" si="43"/>
        <v>0</v>
      </c>
      <c r="F933" s="23">
        <f t="shared" si="44"/>
        <v>0</v>
      </c>
      <c r="H933" t="s">
        <v>522</v>
      </c>
      <c r="I933" s="1" t="s">
        <v>264</v>
      </c>
      <c r="J933" s="1" t="s">
        <v>266</v>
      </c>
      <c r="K933">
        <v>92.5</v>
      </c>
      <c r="L933" t="s">
        <v>9</v>
      </c>
      <c r="M933" t="s">
        <v>9</v>
      </c>
      <c r="N933">
        <v>4.3</v>
      </c>
      <c r="O933" t="s">
        <v>10</v>
      </c>
      <c r="P933">
        <v>7.5</v>
      </c>
      <c r="Q933" t="s">
        <v>10</v>
      </c>
      <c r="R933">
        <v>0</v>
      </c>
    </row>
    <row r="934" spans="1:18" hidden="1" x14ac:dyDescent="0.25">
      <c r="A934" s="1">
        <f>SUMIFS('Franchise Wastage '!H:H,'Franchise Wastage '!B:B,Sheet1!H934,'Franchise Wastage '!C:C,Sheet1!I934,'Franchise Wastage '!D:D,Sheet1!J934,'Franchise Wastage '!E:E,Sheet1!K934)</f>
        <v>7.5</v>
      </c>
      <c r="B934" s="1">
        <f>SUMIFS('Franchise Wastage '!F:F,'Franchise Wastage '!B:B,Sheet1!H934,'Franchise Wastage '!C:C,Sheet1!I934,'Franchise Wastage '!D:D,Sheet1!J934,'Franchise Wastage '!E:E,Sheet1!K934)</f>
        <v>4.3</v>
      </c>
      <c r="D934" s="23">
        <f t="shared" si="42"/>
        <v>0</v>
      </c>
      <c r="E934" s="23">
        <f t="shared" si="43"/>
        <v>0</v>
      </c>
      <c r="F934" s="23">
        <f t="shared" si="44"/>
        <v>0</v>
      </c>
      <c r="H934" t="s">
        <v>522</v>
      </c>
      <c r="I934" s="1" t="s">
        <v>264</v>
      </c>
      <c r="J934" s="1" t="s">
        <v>267</v>
      </c>
      <c r="K934">
        <v>92.5</v>
      </c>
      <c r="L934" t="s">
        <v>9</v>
      </c>
      <c r="M934" t="s">
        <v>9</v>
      </c>
      <c r="N934">
        <v>4.3</v>
      </c>
      <c r="O934" t="s">
        <v>10</v>
      </c>
      <c r="P934">
        <v>7.5</v>
      </c>
      <c r="Q934" t="s">
        <v>10</v>
      </c>
      <c r="R934">
        <v>0</v>
      </c>
    </row>
    <row r="935" spans="1:18" hidden="1" x14ac:dyDescent="0.25">
      <c r="A935" s="1">
        <f>SUMIFS('Franchise Wastage '!H:H,'Franchise Wastage '!B:B,Sheet1!H935,'Franchise Wastage '!C:C,Sheet1!I935,'Franchise Wastage '!D:D,Sheet1!J935,'Franchise Wastage '!E:E,Sheet1!K935)</f>
        <v>7.5</v>
      </c>
      <c r="B935" s="1">
        <f>SUMIFS('Franchise Wastage '!F:F,'Franchise Wastage '!B:B,Sheet1!H935,'Franchise Wastage '!C:C,Sheet1!I935,'Franchise Wastage '!D:D,Sheet1!J935,'Franchise Wastage '!E:E,Sheet1!K935)</f>
        <v>4.3</v>
      </c>
      <c r="D935" s="23">
        <f t="shared" si="42"/>
        <v>0</v>
      </c>
      <c r="E935" s="23">
        <f t="shared" si="43"/>
        <v>0</v>
      </c>
      <c r="F935" s="23">
        <f t="shared" si="44"/>
        <v>0</v>
      </c>
      <c r="H935" t="s">
        <v>522</v>
      </c>
      <c r="I935" s="1" t="s">
        <v>264</v>
      </c>
      <c r="J935" s="1" t="s">
        <v>268</v>
      </c>
      <c r="K935">
        <v>92.5</v>
      </c>
      <c r="L935" t="s">
        <v>9</v>
      </c>
      <c r="M935" t="s">
        <v>9</v>
      </c>
      <c r="N935">
        <v>4.3</v>
      </c>
      <c r="O935" t="s">
        <v>10</v>
      </c>
      <c r="P935">
        <v>7.5</v>
      </c>
      <c r="Q935" t="s">
        <v>10</v>
      </c>
      <c r="R935">
        <v>0</v>
      </c>
    </row>
    <row r="936" spans="1:18" hidden="1" x14ac:dyDescent="0.25">
      <c r="A936" s="1">
        <f>SUMIFS('Franchise Wastage '!H:H,'Franchise Wastage '!B:B,Sheet1!H936,'Franchise Wastage '!C:C,Sheet1!I936,'Franchise Wastage '!D:D,Sheet1!J936,'Franchise Wastage '!E:E,Sheet1!K936)</f>
        <v>7.5</v>
      </c>
      <c r="B936" s="1">
        <f>SUMIFS('Franchise Wastage '!F:F,'Franchise Wastage '!B:B,Sheet1!H936,'Franchise Wastage '!C:C,Sheet1!I936,'Franchise Wastage '!D:D,Sheet1!J936,'Franchise Wastage '!E:E,Sheet1!K936)</f>
        <v>4.3</v>
      </c>
      <c r="D936" s="23">
        <f t="shared" si="42"/>
        <v>0</v>
      </c>
      <c r="E936" s="23">
        <f t="shared" si="43"/>
        <v>0</v>
      </c>
      <c r="F936" s="23">
        <f t="shared" si="44"/>
        <v>0</v>
      </c>
      <c r="H936" t="s">
        <v>522</v>
      </c>
      <c r="I936" s="1" t="s">
        <v>264</v>
      </c>
      <c r="J936" s="1" t="s">
        <v>269</v>
      </c>
      <c r="K936">
        <v>92.5</v>
      </c>
      <c r="L936" t="s">
        <v>9</v>
      </c>
      <c r="M936" t="s">
        <v>9</v>
      </c>
      <c r="N936">
        <v>4.3</v>
      </c>
      <c r="O936" t="s">
        <v>10</v>
      </c>
      <c r="P936">
        <v>7.5</v>
      </c>
      <c r="Q936" t="s">
        <v>10</v>
      </c>
      <c r="R936">
        <v>0</v>
      </c>
    </row>
    <row r="937" spans="1:18" hidden="1" x14ac:dyDescent="0.25">
      <c r="A937" s="1">
        <f>SUMIFS('Franchise Wastage '!H:H,'Franchise Wastage '!B:B,Sheet1!H937,'Franchise Wastage '!C:C,Sheet1!I937,'Franchise Wastage '!D:D,Sheet1!J937,'Franchise Wastage '!E:E,Sheet1!K937)</f>
        <v>7.5</v>
      </c>
      <c r="B937" s="1">
        <f>SUMIFS('Franchise Wastage '!F:F,'Franchise Wastage '!B:B,Sheet1!H937,'Franchise Wastage '!C:C,Sheet1!I937,'Franchise Wastage '!D:D,Sheet1!J937,'Franchise Wastage '!E:E,Sheet1!K937)</f>
        <v>4.3</v>
      </c>
      <c r="D937" s="23">
        <f t="shared" si="42"/>
        <v>0</v>
      </c>
      <c r="E937" s="23">
        <f t="shared" si="43"/>
        <v>0</v>
      </c>
      <c r="F937" s="23">
        <f t="shared" si="44"/>
        <v>0</v>
      </c>
      <c r="H937" t="s">
        <v>522</v>
      </c>
      <c r="I937" s="1" t="s">
        <v>264</v>
      </c>
      <c r="J937" s="1" t="s">
        <v>270</v>
      </c>
      <c r="K937">
        <v>92.5</v>
      </c>
      <c r="L937" t="s">
        <v>9</v>
      </c>
      <c r="M937" t="s">
        <v>9</v>
      </c>
      <c r="N937">
        <v>4.3</v>
      </c>
      <c r="O937" t="s">
        <v>10</v>
      </c>
      <c r="P937">
        <v>7.5</v>
      </c>
      <c r="Q937" t="s">
        <v>10</v>
      </c>
      <c r="R937">
        <v>0</v>
      </c>
    </row>
    <row r="938" spans="1:18" hidden="1" x14ac:dyDescent="0.25">
      <c r="A938" s="1">
        <f>SUMIFS('Franchise Wastage '!H:H,'Franchise Wastage '!B:B,Sheet1!H938,'Franchise Wastage '!C:C,Sheet1!I938,'Franchise Wastage '!D:D,Sheet1!J938,'Franchise Wastage '!E:E,Sheet1!K938)</f>
        <v>7.5</v>
      </c>
      <c r="B938" s="1">
        <f>SUMIFS('Franchise Wastage '!F:F,'Franchise Wastage '!B:B,Sheet1!H938,'Franchise Wastage '!C:C,Sheet1!I938,'Franchise Wastage '!D:D,Sheet1!J938,'Franchise Wastage '!E:E,Sheet1!K938)</f>
        <v>4.3</v>
      </c>
      <c r="D938" s="23">
        <f t="shared" si="42"/>
        <v>0</v>
      </c>
      <c r="E938" s="23">
        <f t="shared" si="43"/>
        <v>0</v>
      </c>
      <c r="F938" s="23">
        <f t="shared" si="44"/>
        <v>0</v>
      </c>
      <c r="H938" t="s">
        <v>522</v>
      </c>
      <c r="I938" s="1" t="s">
        <v>264</v>
      </c>
      <c r="J938" s="1" t="s">
        <v>271</v>
      </c>
      <c r="K938">
        <v>92.5</v>
      </c>
      <c r="L938" t="s">
        <v>9</v>
      </c>
      <c r="M938" t="s">
        <v>9</v>
      </c>
      <c r="N938">
        <v>4.3</v>
      </c>
      <c r="O938" t="s">
        <v>10</v>
      </c>
      <c r="P938">
        <v>7.5</v>
      </c>
      <c r="Q938" t="s">
        <v>10</v>
      </c>
      <c r="R938">
        <v>0</v>
      </c>
    </row>
    <row r="939" spans="1:18" hidden="1" x14ac:dyDescent="0.25">
      <c r="A939" s="1">
        <f>SUMIFS('Franchise Wastage '!H:H,'Franchise Wastage '!B:B,Sheet1!H939,'Franchise Wastage '!C:C,Sheet1!I939,'Franchise Wastage '!D:D,Sheet1!J939,'Franchise Wastage '!E:E,Sheet1!K939)</f>
        <v>7.5</v>
      </c>
      <c r="B939" s="1">
        <f>SUMIFS('Franchise Wastage '!F:F,'Franchise Wastage '!B:B,Sheet1!H939,'Franchise Wastage '!C:C,Sheet1!I939,'Franchise Wastage '!D:D,Sheet1!J939,'Franchise Wastage '!E:E,Sheet1!K939)</f>
        <v>4.3</v>
      </c>
      <c r="D939" s="23">
        <f t="shared" si="42"/>
        <v>0</v>
      </c>
      <c r="E939" s="23">
        <f t="shared" si="43"/>
        <v>0</v>
      </c>
      <c r="F939" s="23">
        <f t="shared" si="44"/>
        <v>0</v>
      </c>
      <c r="H939" t="s">
        <v>522</v>
      </c>
      <c r="I939" s="1" t="s">
        <v>264</v>
      </c>
      <c r="J939" s="1" t="s">
        <v>272</v>
      </c>
      <c r="K939">
        <v>92.5</v>
      </c>
      <c r="L939" t="s">
        <v>9</v>
      </c>
      <c r="M939" t="s">
        <v>9</v>
      </c>
      <c r="N939">
        <v>4.3</v>
      </c>
      <c r="O939" t="s">
        <v>10</v>
      </c>
      <c r="P939">
        <v>7.5</v>
      </c>
      <c r="Q939" t="s">
        <v>10</v>
      </c>
      <c r="R939">
        <v>0</v>
      </c>
    </row>
    <row r="940" spans="1:18" hidden="1" x14ac:dyDescent="0.25">
      <c r="A940" s="1">
        <f>SUMIFS('Franchise Wastage '!H:H,'Franchise Wastage '!B:B,Sheet1!H940,'Franchise Wastage '!C:C,Sheet1!I940,'Franchise Wastage '!D:D,Sheet1!J940,'Franchise Wastage '!E:E,Sheet1!K940)</f>
        <v>7.5</v>
      </c>
      <c r="B940" s="1">
        <f>SUMIFS('Franchise Wastage '!F:F,'Franchise Wastage '!B:B,Sheet1!H940,'Franchise Wastage '!C:C,Sheet1!I940,'Franchise Wastage '!D:D,Sheet1!J940,'Franchise Wastage '!E:E,Sheet1!K940)</f>
        <v>4.3</v>
      </c>
      <c r="D940" s="23">
        <f t="shared" si="42"/>
        <v>0</v>
      </c>
      <c r="E940" s="23">
        <f t="shared" si="43"/>
        <v>0</v>
      </c>
      <c r="F940" s="23">
        <f t="shared" si="44"/>
        <v>0</v>
      </c>
      <c r="H940" t="s">
        <v>522</v>
      </c>
      <c r="I940" s="1" t="s">
        <v>264</v>
      </c>
      <c r="J940" s="1" t="s">
        <v>273</v>
      </c>
      <c r="K940">
        <v>92.5</v>
      </c>
      <c r="L940" t="s">
        <v>9</v>
      </c>
      <c r="M940" t="s">
        <v>9</v>
      </c>
      <c r="N940">
        <v>4.3</v>
      </c>
      <c r="O940" t="s">
        <v>10</v>
      </c>
      <c r="P940">
        <v>7.5</v>
      </c>
      <c r="Q940" t="s">
        <v>10</v>
      </c>
      <c r="R940">
        <v>0</v>
      </c>
    </row>
    <row r="941" spans="1:18" hidden="1" x14ac:dyDescent="0.25">
      <c r="A941" s="1">
        <f>SUMIFS('Franchise Wastage '!H:H,'Franchise Wastage '!B:B,Sheet1!H941,'Franchise Wastage '!C:C,Sheet1!I941,'Franchise Wastage '!D:D,Sheet1!J941,'Franchise Wastage '!E:E,Sheet1!K941)</f>
        <v>7.5</v>
      </c>
      <c r="B941" s="1">
        <f>SUMIFS('Franchise Wastage '!F:F,'Franchise Wastage '!B:B,Sheet1!H941,'Franchise Wastage '!C:C,Sheet1!I941,'Franchise Wastage '!D:D,Sheet1!J941,'Franchise Wastage '!E:E,Sheet1!K941)</f>
        <v>4.3</v>
      </c>
      <c r="D941" s="23">
        <f t="shared" si="42"/>
        <v>0</v>
      </c>
      <c r="E941" s="23">
        <f t="shared" si="43"/>
        <v>0</v>
      </c>
      <c r="F941" s="23">
        <f t="shared" si="44"/>
        <v>0</v>
      </c>
      <c r="H941" t="s">
        <v>522</v>
      </c>
      <c r="I941" s="1" t="s">
        <v>264</v>
      </c>
      <c r="J941" s="1" t="s">
        <v>274</v>
      </c>
      <c r="K941">
        <v>92.5</v>
      </c>
      <c r="L941" t="s">
        <v>9</v>
      </c>
      <c r="M941" t="s">
        <v>9</v>
      </c>
      <c r="N941">
        <v>4.3</v>
      </c>
      <c r="O941" t="s">
        <v>10</v>
      </c>
      <c r="P941">
        <v>7.5</v>
      </c>
      <c r="Q941" t="s">
        <v>10</v>
      </c>
      <c r="R941">
        <v>0</v>
      </c>
    </row>
    <row r="942" spans="1:18" hidden="1" x14ac:dyDescent="0.25">
      <c r="A942" s="1">
        <f>SUMIFS('Franchise Wastage '!H:H,'Franchise Wastage '!B:B,Sheet1!H942,'Franchise Wastage '!C:C,Sheet1!I942,'Franchise Wastage '!D:D,Sheet1!J942,'Franchise Wastage '!E:E,Sheet1!K942)</f>
        <v>7.5</v>
      </c>
      <c r="B942" s="1">
        <f>SUMIFS('Franchise Wastage '!F:F,'Franchise Wastage '!B:B,Sheet1!H942,'Franchise Wastage '!C:C,Sheet1!I942,'Franchise Wastage '!D:D,Sheet1!J942,'Franchise Wastage '!E:E,Sheet1!K942)</f>
        <v>4.3</v>
      </c>
      <c r="D942" s="23">
        <f t="shared" si="42"/>
        <v>0</v>
      </c>
      <c r="E942" s="23">
        <f t="shared" si="43"/>
        <v>0</v>
      </c>
      <c r="F942" s="23">
        <f t="shared" si="44"/>
        <v>0</v>
      </c>
      <c r="H942" t="s">
        <v>522</v>
      </c>
      <c r="I942" s="1" t="s">
        <v>264</v>
      </c>
      <c r="J942" s="1" t="s">
        <v>275</v>
      </c>
      <c r="K942">
        <v>92.5</v>
      </c>
      <c r="L942" t="s">
        <v>9</v>
      </c>
      <c r="M942" t="s">
        <v>9</v>
      </c>
      <c r="N942">
        <v>4.3</v>
      </c>
      <c r="O942" t="s">
        <v>10</v>
      </c>
      <c r="P942">
        <v>7.5</v>
      </c>
      <c r="Q942" t="s">
        <v>10</v>
      </c>
      <c r="R942">
        <v>0</v>
      </c>
    </row>
    <row r="943" spans="1:18" hidden="1" x14ac:dyDescent="0.25">
      <c r="A943" s="1">
        <f>SUMIFS('Franchise Wastage '!H:H,'Franchise Wastage '!B:B,Sheet1!H943,'Franchise Wastage '!C:C,Sheet1!I943,'Franchise Wastage '!D:D,Sheet1!J943,'Franchise Wastage '!E:E,Sheet1!K943)</f>
        <v>7.5</v>
      </c>
      <c r="B943" s="1">
        <f>SUMIFS('Franchise Wastage '!F:F,'Franchise Wastage '!B:B,Sheet1!H943,'Franchise Wastage '!C:C,Sheet1!I943,'Franchise Wastage '!D:D,Sheet1!J943,'Franchise Wastage '!E:E,Sheet1!K943)</f>
        <v>4.3</v>
      </c>
      <c r="D943" s="23">
        <f t="shared" si="42"/>
        <v>0</v>
      </c>
      <c r="E943" s="23">
        <f t="shared" si="43"/>
        <v>0</v>
      </c>
      <c r="F943" s="23">
        <f t="shared" si="44"/>
        <v>0</v>
      </c>
      <c r="H943" t="s">
        <v>522</v>
      </c>
      <c r="I943" s="1" t="s">
        <v>264</v>
      </c>
      <c r="J943" s="1" t="s">
        <v>276</v>
      </c>
      <c r="K943">
        <v>92.5</v>
      </c>
      <c r="L943" t="s">
        <v>9</v>
      </c>
      <c r="M943" t="s">
        <v>9</v>
      </c>
      <c r="N943">
        <v>4.3</v>
      </c>
      <c r="O943" t="s">
        <v>10</v>
      </c>
      <c r="P943">
        <v>7.5</v>
      </c>
      <c r="Q943" t="s">
        <v>10</v>
      </c>
      <c r="R943">
        <v>0</v>
      </c>
    </row>
    <row r="944" spans="1:18" hidden="1" x14ac:dyDescent="0.25">
      <c r="A944" s="1">
        <f>SUMIFS('Franchise Wastage '!H:H,'Franchise Wastage '!B:B,Sheet1!H944,'Franchise Wastage '!C:C,Sheet1!I944,'Franchise Wastage '!D:D,Sheet1!J944,'Franchise Wastage '!E:E,Sheet1!K944)</f>
        <v>7.5</v>
      </c>
      <c r="B944" s="1">
        <f>SUMIFS('Franchise Wastage '!F:F,'Franchise Wastage '!B:B,Sheet1!H944,'Franchise Wastage '!C:C,Sheet1!I944,'Franchise Wastage '!D:D,Sheet1!J944,'Franchise Wastage '!E:E,Sheet1!K944)</f>
        <v>4.3</v>
      </c>
      <c r="D944" s="23">
        <f t="shared" si="42"/>
        <v>0</v>
      </c>
      <c r="E944" s="23">
        <f t="shared" si="43"/>
        <v>0</v>
      </c>
      <c r="F944" s="23">
        <f t="shared" si="44"/>
        <v>0</v>
      </c>
      <c r="H944" t="s">
        <v>522</v>
      </c>
      <c r="I944" s="1" t="s">
        <v>264</v>
      </c>
      <c r="J944" s="1" t="s">
        <v>277</v>
      </c>
      <c r="K944">
        <v>92.5</v>
      </c>
      <c r="L944" t="s">
        <v>9</v>
      </c>
      <c r="M944" t="s">
        <v>9</v>
      </c>
      <c r="N944">
        <v>4.3</v>
      </c>
      <c r="O944" t="s">
        <v>10</v>
      </c>
      <c r="P944">
        <v>7.5</v>
      </c>
      <c r="Q944" t="s">
        <v>10</v>
      </c>
      <c r="R944">
        <v>0</v>
      </c>
    </row>
    <row r="945" spans="1:18" hidden="1" x14ac:dyDescent="0.25">
      <c r="A945" s="1">
        <f>SUMIFS('Franchise Wastage '!H:H,'Franchise Wastage '!B:B,Sheet1!H945,'Franchise Wastage '!C:C,Sheet1!I945,'Franchise Wastage '!D:D,Sheet1!J945,'Franchise Wastage '!E:E,Sheet1!K945)</f>
        <v>7.5</v>
      </c>
      <c r="B945" s="1">
        <f>SUMIFS('Franchise Wastage '!F:F,'Franchise Wastage '!B:B,Sheet1!H945,'Franchise Wastage '!C:C,Sheet1!I945,'Franchise Wastage '!D:D,Sheet1!J945,'Franchise Wastage '!E:E,Sheet1!K945)</f>
        <v>4.3</v>
      </c>
      <c r="D945" s="23">
        <f t="shared" si="42"/>
        <v>0</v>
      </c>
      <c r="E945" s="23">
        <f t="shared" si="43"/>
        <v>0</v>
      </c>
      <c r="F945" s="23">
        <f t="shared" si="44"/>
        <v>0</v>
      </c>
      <c r="H945" t="s">
        <v>522</v>
      </c>
      <c r="I945" s="1" t="s">
        <v>264</v>
      </c>
      <c r="J945" s="1" t="s">
        <v>278</v>
      </c>
      <c r="K945">
        <v>92.5</v>
      </c>
      <c r="L945" t="s">
        <v>9</v>
      </c>
      <c r="M945" t="s">
        <v>9</v>
      </c>
      <c r="N945">
        <v>4.3</v>
      </c>
      <c r="O945" t="s">
        <v>10</v>
      </c>
      <c r="P945">
        <v>7.5</v>
      </c>
      <c r="Q945" t="s">
        <v>10</v>
      </c>
      <c r="R945">
        <v>0</v>
      </c>
    </row>
    <row r="946" spans="1:18" hidden="1" x14ac:dyDescent="0.25">
      <c r="A946" s="1">
        <f>SUMIFS('Franchise Wastage '!H:H,'Franchise Wastage '!B:B,Sheet1!H946,'Franchise Wastage '!C:C,Sheet1!I946,'Franchise Wastage '!D:D,Sheet1!J946,'Franchise Wastage '!E:E,Sheet1!K946)</f>
        <v>7.5</v>
      </c>
      <c r="B946" s="1">
        <f>SUMIFS('Franchise Wastage '!F:F,'Franchise Wastage '!B:B,Sheet1!H946,'Franchise Wastage '!C:C,Sheet1!I946,'Franchise Wastage '!D:D,Sheet1!J946,'Franchise Wastage '!E:E,Sheet1!K946)</f>
        <v>4.3</v>
      </c>
      <c r="D946" s="23">
        <f t="shared" si="42"/>
        <v>0</v>
      </c>
      <c r="E946" s="23">
        <f t="shared" si="43"/>
        <v>0</v>
      </c>
      <c r="F946" s="23">
        <f t="shared" si="44"/>
        <v>0</v>
      </c>
      <c r="H946" t="s">
        <v>522</v>
      </c>
      <c r="I946" s="1" t="s">
        <v>264</v>
      </c>
      <c r="J946" s="1" t="s">
        <v>280</v>
      </c>
      <c r="K946">
        <v>92.5</v>
      </c>
      <c r="L946" t="s">
        <v>9</v>
      </c>
      <c r="M946" t="s">
        <v>9</v>
      </c>
      <c r="N946">
        <v>4.3</v>
      </c>
      <c r="O946" t="s">
        <v>10</v>
      </c>
      <c r="P946">
        <v>7.5</v>
      </c>
      <c r="Q946" t="s">
        <v>10</v>
      </c>
      <c r="R946">
        <v>0</v>
      </c>
    </row>
    <row r="947" spans="1:18" hidden="1" x14ac:dyDescent="0.25">
      <c r="A947" s="1">
        <f>SUMIFS('Franchise Wastage '!H:H,'Franchise Wastage '!B:B,Sheet1!H947,'Franchise Wastage '!C:C,Sheet1!I947,'Franchise Wastage '!D:D,Sheet1!J947,'Franchise Wastage '!E:E,Sheet1!K947)</f>
        <v>7.5</v>
      </c>
      <c r="B947" s="1">
        <f>SUMIFS('Franchise Wastage '!F:F,'Franchise Wastage '!B:B,Sheet1!H947,'Franchise Wastage '!C:C,Sheet1!I947,'Franchise Wastage '!D:D,Sheet1!J947,'Franchise Wastage '!E:E,Sheet1!K947)</f>
        <v>4.3</v>
      </c>
      <c r="D947" s="23">
        <f t="shared" si="42"/>
        <v>0</v>
      </c>
      <c r="E947" s="23">
        <f t="shared" si="43"/>
        <v>0</v>
      </c>
      <c r="F947" s="23">
        <f t="shared" si="44"/>
        <v>0</v>
      </c>
      <c r="H947" t="s">
        <v>522</v>
      </c>
      <c r="I947" s="1" t="s">
        <v>264</v>
      </c>
      <c r="J947" s="1" t="s">
        <v>281</v>
      </c>
      <c r="K947">
        <v>92.5</v>
      </c>
      <c r="L947" t="s">
        <v>9</v>
      </c>
      <c r="M947" t="s">
        <v>9</v>
      </c>
      <c r="N947">
        <v>4.3</v>
      </c>
      <c r="O947" t="s">
        <v>10</v>
      </c>
      <c r="P947">
        <v>7.5</v>
      </c>
      <c r="Q947" t="s">
        <v>10</v>
      </c>
      <c r="R947">
        <v>0</v>
      </c>
    </row>
    <row r="948" spans="1:18" hidden="1" x14ac:dyDescent="0.25">
      <c r="A948" s="1">
        <f>SUMIFS('Franchise Wastage '!H:H,'Franchise Wastage '!B:B,Sheet1!H948,'Franchise Wastage '!C:C,Sheet1!I948,'Franchise Wastage '!D:D,Sheet1!J948,'Franchise Wastage '!E:E,Sheet1!K948)</f>
        <v>7.5</v>
      </c>
      <c r="B948" s="1">
        <f>SUMIFS('Franchise Wastage '!F:F,'Franchise Wastage '!B:B,Sheet1!H948,'Franchise Wastage '!C:C,Sheet1!I948,'Franchise Wastage '!D:D,Sheet1!J948,'Franchise Wastage '!E:E,Sheet1!K948)</f>
        <v>4.3</v>
      </c>
      <c r="D948" s="23">
        <f t="shared" si="42"/>
        <v>0</v>
      </c>
      <c r="E948" s="23">
        <f t="shared" si="43"/>
        <v>0</v>
      </c>
      <c r="F948" s="23">
        <f t="shared" si="44"/>
        <v>0</v>
      </c>
      <c r="H948" t="s">
        <v>522</v>
      </c>
      <c r="I948" s="1" t="s">
        <v>264</v>
      </c>
      <c r="J948" s="1" t="s">
        <v>284</v>
      </c>
      <c r="K948">
        <v>92.5</v>
      </c>
      <c r="L948" t="s">
        <v>9</v>
      </c>
      <c r="M948" t="s">
        <v>9</v>
      </c>
      <c r="N948">
        <v>4.3</v>
      </c>
      <c r="O948" t="s">
        <v>10</v>
      </c>
      <c r="P948">
        <v>7.5</v>
      </c>
      <c r="Q948" t="s">
        <v>10</v>
      </c>
      <c r="R948">
        <v>0</v>
      </c>
    </row>
    <row r="949" spans="1:18" hidden="1" x14ac:dyDescent="0.25">
      <c r="A949" s="1">
        <f>SUMIFS('Franchise Wastage '!H:H,'Franchise Wastage '!B:B,Sheet1!H949,'Franchise Wastage '!C:C,Sheet1!I949,'Franchise Wastage '!D:D,Sheet1!J949,'Franchise Wastage '!E:E,Sheet1!K949)</f>
        <v>7.5</v>
      </c>
      <c r="B949" s="1">
        <f>SUMIFS('Franchise Wastage '!F:F,'Franchise Wastage '!B:B,Sheet1!H949,'Franchise Wastage '!C:C,Sheet1!I949,'Franchise Wastage '!D:D,Sheet1!J949,'Franchise Wastage '!E:E,Sheet1!K949)</f>
        <v>4.3</v>
      </c>
      <c r="D949" s="23">
        <f t="shared" si="42"/>
        <v>0</v>
      </c>
      <c r="E949" s="23">
        <f t="shared" si="43"/>
        <v>0</v>
      </c>
      <c r="F949" s="23">
        <f t="shared" si="44"/>
        <v>0</v>
      </c>
      <c r="H949" t="s">
        <v>522</v>
      </c>
      <c r="I949" s="1" t="s">
        <v>264</v>
      </c>
      <c r="J949" s="1" t="s">
        <v>285</v>
      </c>
      <c r="K949">
        <v>92.5</v>
      </c>
      <c r="L949" t="s">
        <v>9</v>
      </c>
      <c r="M949" t="s">
        <v>9</v>
      </c>
      <c r="N949">
        <v>4.3</v>
      </c>
      <c r="O949" t="s">
        <v>10</v>
      </c>
      <c r="P949">
        <v>7.5</v>
      </c>
      <c r="Q949" t="s">
        <v>10</v>
      </c>
      <c r="R949">
        <v>0</v>
      </c>
    </row>
    <row r="950" spans="1:18" hidden="1" x14ac:dyDescent="0.25">
      <c r="A950" s="1">
        <f>SUMIFS('Franchise Wastage '!H:H,'Franchise Wastage '!B:B,Sheet1!H950,'Franchise Wastage '!C:C,Sheet1!I950,'Franchise Wastage '!D:D,Sheet1!J950,'Franchise Wastage '!E:E,Sheet1!K950)</f>
        <v>7.5</v>
      </c>
      <c r="B950" s="1">
        <f>SUMIFS('Franchise Wastage '!F:F,'Franchise Wastage '!B:B,Sheet1!H950,'Franchise Wastage '!C:C,Sheet1!I950,'Franchise Wastage '!D:D,Sheet1!J950,'Franchise Wastage '!E:E,Sheet1!K950)</f>
        <v>4.3</v>
      </c>
      <c r="D950" s="23">
        <f t="shared" si="42"/>
        <v>0</v>
      </c>
      <c r="E950" s="23">
        <f t="shared" si="43"/>
        <v>0</v>
      </c>
      <c r="F950" s="23">
        <f t="shared" si="44"/>
        <v>0</v>
      </c>
      <c r="H950" t="s">
        <v>522</v>
      </c>
      <c r="I950" s="1" t="s">
        <v>264</v>
      </c>
      <c r="J950" s="1" t="s">
        <v>286</v>
      </c>
      <c r="K950">
        <v>92.5</v>
      </c>
      <c r="L950" t="s">
        <v>9</v>
      </c>
      <c r="M950" t="s">
        <v>9</v>
      </c>
      <c r="N950">
        <v>4.3</v>
      </c>
      <c r="O950" t="s">
        <v>10</v>
      </c>
      <c r="P950">
        <v>7.5</v>
      </c>
      <c r="Q950" t="s">
        <v>10</v>
      </c>
      <c r="R950">
        <v>0</v>
      </c>
    </row>
    <row r="951" spans="1:18" hidden="1" x14ac:dyDescent="0.25">
      <c r="A951" s="1">
        <f>SUMIFS('Franchise Wastage '!H:H,'Franchise Wastage '!B:B,Sheet1!H951,'Franchise Wastage '!C:C,Sheet1!I951,'Franchise Wastage '!D:D,Sheet1!J951,'Franchise Wastage '!E:E,Sheet1!K951)</f>
        <v>7.5</v>
      </c>
      <c r="B951" s="1">
        <f>SUMIFS('Franchise Wastage '!F:F,'Franchise Wastage '!B:B,Sheet1!H951,'Franchise Wastage '!C:C,Sheet1!I951,'Franchise Wastage '!D:D,Sheet1!J951,'Franchise Wastage '!E:E,Sheet1!K951)</f>
        <v>4.3</v>
      </c>
      <c r="D951" s="23">
        <f t="shared" si="42"/>
        <v>0</v>
      </c>
      <c r="E951" s="23">
        <f t="shared" si="43"/>
        <v>0</v>
      </c>
      <c r="F951" s="23">
        <f t="shared" si="44"/>
        <v>0</v>
      </c>
      <c r="H951" t="s">
        <v>522</v>
      </c>
      <c r="I951" s="1" t="s">
        <v>264</v>
      </c>
      <c r="J951" s="1" t="s">
        <v>287</v>
      </c>
      <c r="K951">
        <v>92.5</v>
      </c>
      <c r="L951" t="s">
        <v>9</v>
      </c>
      <c r="M951" t="s">
        <v>9</v>
      </c>
      <c r="N951">
        <v>4.3</v>
      </c>
      <c r="O951" t="s">
        <v>10</v>
      </c>
      <c r="P951">
        <v>7.5</v>
      </c>
      <c r="Q951" t="s">
        <v>10</v>
      </c>
      <c r="R951">
        <v>0</v>
      </c>
    </row>
    <row r="952" spans="1:18" hidden="1" x14ac:dyDescent="0.25">
      <c r="A952" s="1">
        <f>SUMIFS('Franchise Wastage '!H:H,'Franchise Wastage '!B:B,Sheet1!H952,'Franchise Wastage '!C:C,Sheet1!I952,'Franchise Wastage '!D:D,Sheet1!J952,'Franchise Wastage '!E:E,Sheet1!K952)</f>
        <v>7.5</v>
      </c>
      <c r="B952" s="1">
        <f>SUMIFS('Franchise Wastage '!F:F,'Franchise Wastage '!B:B,Sheet1!H952,'Franchise Wastage '!C:C,Sheet1!I952,'Franchise Wastage '!D:D,Sheet1!J952,'Franchise Wastage '!E:E,Sheet1!K952)</f>
        <v>4.3</v>
      </c>
      <c r="D952" s="23">
        <f t="shared" si="42"/>
        <v>0</v>
      </c>
      <c r="E952" s="23">
        <f t="shared" si="43"/>
        <v>0</v>
      </c>
      <c r="F952" s="23">
        <f t="shared" si="44"/>
        <v>0</v>
      </c>
      <c r="H952" t="s">
        <v>522</v>
      </c>
      <c r="I952" s="1" t="s">
        <v>264</v>
      </c>
      <c r="J952" s="1" t="s">
        <v>288</v>
      </c>
      <c r="K952">
        <v>92.5</v>
      </c>
      <c r="L952" t="s">
        <v>9</v>
      </c>
      <c r="M952" t="s">
        <v>9</v>
      </c>
      <c r="N952">
        <v>4.3</v>
      </c>
      <c r="O952" t="s">
        <v>10</v>
      </c>
      <c r="P952">
        <v>7.5</v>
      </c>
      <c r="Q952" t="s">
        <v>10</v>
      </c>
      <c r="R952">
        <v>0</v>
      </c>
    </row>
    <row r="953" spans="1:18" hidden="1" x14ac:dyDescent="0.25">
      <c r="A953" s="1">
        <f>SUMIFS('Franchise Wastage '!H:H,'Franchise Wastage '!B:B,Sheet1!H953,'Franchise Wastage '!C:C,Sheet1!I953,'Franchise Wastage '!D:D,Sheet1!J953,'Franchise Wastage '!E:E,Sheet1!K953)</f>
        <v>7.5</v>
      </c>
      <c r="B953" s="1">
        <f>SUMIFS('Franchise Wastage '!F:F,'Franchise Wastage '!B:B,Sheet1!H953,'Franchise Wastage '!C:C,Sheet1!I953,'Franchise Wastage '!D:D,Sheet1!J953,'Franchise Wastage '!E:E,Sheet1!K953)</f>
        <v>4.3</v>
      </c>
      <c r="D953" s="23">
        <f t="shared" si="42"/>
        <v>0</v>
      </c>
      <c r="E953" s="23">
        <f t="shared" si="43"/>
        <v>0</v>
      </c>
      <c r="F953" s="23">
        <f t="shared" si="44"/>
        <v>0</v>
      </c>
      <c r="H953" t="s">
        <v>522</v>
      </c>
      <c r="I953" s="1" t="s">
        <v>264</v>
      </c>
      <c r="J953" s="1" t="s">
        <v>289</v>
      </c>
      <c r="K953">
        <v>92.5</v>
      </c>
      <c r="L953" t="s">
        <v>9</v>
      </c>
      <c r="M953" t="s">
        <v>9</v>
      </c>
      <c r="N953">
        <v>4.3</v>
      </c>
      <c r="O953" t="s">
        <v>10</v>
      </c>
      <c r="P953">
        <v>7.5</v>
      </c>
      <c r="Q953" t="s">
        <v>10</v>
      </c>
      <c r="R953">
        <v>0</v>
      </c>
    </row>
    <row r="954" spans="1:18" hidden="1" x14ac:dyDescent="0.25">
      <c r="A954" s="1">
        <f>SUMIFS('Franchise Wastage '!H:H,'Franchise Wastage '!B:B,Sheet1!H954,'Franchise Wastage '!C:C,Sheet1!I954,'Franchise Wastage '!D:D,Sheet1!J954,'Franchise Wastage '!E:E,Sheet1!K954)</f>
        <v>7.5</v>
      </c>
      <c r="B954" s="1">
        <f>SUMIFS('Franchise Wastage '!F:F,'Franchise Wastage '!B:B,Sheet1!H954,'Franchise Wastage '!C:C,Sheet1!I954,'Franchise Wastage '!D:D,Sheet1!J954,'Franchise Wastage '!E:E,Sheet1!K954)</f>
        <v>4.3</v>
      </c>
      <c r="D954" s="23">
        <f t="shared" si="42"/>
        <v>0</v>
      </c>
      <c r="E954" s="23">
        <f t="shared" si="43"/>
        <v>0</v>
      </c>
      <c r="F954" s="23">
        <f t="shared" si="44"/>
        <v>0</v>
      </c>
      <c r="H954" t="s">
        <v>522</v>
      </c>
      <c r="I954" s="1" t="s">
        <v>264</v>
      </c>
      <c r="J954" s="1" t="s">
        <v>292</v>
      </c>
      <c r="K954">
        <v>92.5</v>
      </c>
      <c r="L954" t="s">
        <v>9</v>
      </c>
      <c r="M954" t="s">
        <v>9</v>
      </c>
      <c r="N954">
        <v>4.3</v>
      </c>
      <c r="O954" t="s">
        <v>10</v>
      </c>
      <c r="P954">
        <v>7.5</v>
      </c>
      <c r="Q954" t="s">
        <v>10</v>
      </c>
      <c r="R954">
        <v>0</v>
      </c>
    </row>
    <row r="955" spans="1:18" hidden="1" x14ac:dyDescent="0.25">
      <c r="A955" s="1">
        <f>SUMIFS('Franchise Wastage '!H:H,'Franchise Wastage '!B:B,Sheet1!H955,'Franchise Wastage '!C:C,Sheet1!I955,'Franchise Wastage '!D:D,Sheet1!J955,'Franchise Wastage '!E:E,Sheet1!K955)</f>
        <v>7.5</v>
      </c>
      <c r="B955" s="1">
        <f>SUMIFS('Franchise Wastage '!F:F,'Franchise Wastage '!B:B,Sheet1!H955,'Franchise Wastage '!C:C,Sheet1!I955,'Franchise Wastage '!D:D,Sheet1!J955,'Franchise Wastage '!E:E,Sheet1!K955)</f>
        <v>4.3</v>
      </c>
      <c r="D955" s="23">
        <f t="shared" si="42"/>
        <v>0</v>
      </c>
      <c r="E955" s="23">
        <f t="shared" si="43"/>
        <v>0</v>
      </c>
      <c r="F955" s="23">
        <f t="shared" si="44"/>
        <v>0</v>
      </c>
      <c r="H955" t="s">
        <v>522</v>
      </c>
      <c r="I955" s="1" t="s">
        <v>264</v>
      </c>
      <c r="J955" s="1" t="s">
        <v>295</v>
      </c>
      <c r="K955">
        <v>92.5</v>
      </c>
      <c r="L955" t="s">
        <v>9</v>
      </c>
      <c r="M955" t="s">
        <v>9</v>
      </c>
      <c r="N955">
        <v>4.3</v>
      </c>
      <c r="O955" t="s">
        <v>10</v>
      </c>
      <c r="P955">
        <v>7.5</v>
      </c>
      <c r="Q955" t="s">
        <v>10</v>
      </c>
      <c r="R955">
        <v>0</v>
      </c>
    </row>
    <row r="956" spans="1:18" hidden="1" x14ac:dyDescent="0.25">
      <c r="A956" s="1">
        <f>SUMIFS('Franchise Wastage '!H:H,'Franchise Wastage '!B:B,Sheet1!H956,'Franchise Wastage '!C:C,Sheet1!I956,'Franchise Wastage '!D:D,Sheet1!J956,'Franchise Wastage '!E:E,Sheet1!K956)</f>
        <v>7.5</v>
      </c>
      <c r="B956" s="1">
        <f>SUMIFS('Franchise Wastage '!F:F,'Franchise Wastage '!B:B,Sheet1!H956,'Franchise Wastage '!C:C,Sheet1!I956,'Franchise Wastage '!D:D,Sheet1!J956,'Franchise Wastage '!E:E,Sheet1!K956)</f>
        <v>4.3</v>
      </c>
      <c r="D956" s="23">
        <f t="shared" si="42"/>
        <v>0</v>
      </c>
      <c r="E956" s="23">
        <f t="shared" si="43"/>
        <v>0</v>
      </c>
      <c r="F956" s="23">
        <f t="shared" si="44"/>
        <v>0</v>
      </c>
      <c r="H956" t="s">
        <v>522</v>
      </c>
      <c r="I956" s="1" t="s">
        <v>264</v>
      </c>
      <c r="J956" s="1" t="s">
        <v>296</v>
      </c>
      <c r="K956">
        <v>92.5</v>
      </c>
      <c r="L956" t="s">
        <v>9</v>
      </c>
      <c r="M956" t="s">
        <v>9</v>
      </c>
      <c r="N956">
        <v>4.3</v>
      </c>
      <c r="O956" t="s">
        <v>10</v>
      </c>
      <c r="P956">
        <v>7.5</v>
      </c>
      <c r="Q956" t="s">
        <v>10</v>
      </c>
      <c r="R956">
        <v>0</v>
      </c>
    </row>
    <row r="957" spans="1:18" hidden="1" x14ac:dyDescent="0.25">
      <c r="A957" s="1">
        <f>SUMIFS('Franchise Wastage '!H:H,'Franchise Wastage '!B:B,Sheet1!H957,'Franchise Wastage '!C:C,Sheet1!I957,'Franchise Wastage '!D:D,Sheet1!J957,'Franchise Wastage '!E:E,Sheet1!K957)</f>
        <v>15</v>
      </c>
      <c r="B957" s="1">
        <f>SUMIFS('Franchise Wastage '!F:F,'Franchise Wastage '!B:B,Sheet1!H957,'Franchise Wastage '!C:C,Sheet1!I957,'Franchise Wastage '!D:D,Sheet1!J957,'Franchise Wastage '!E:E,Sheet1!K957)</f>
        <v>0.6</v>
      </c>
      <c r="D957" s="23">
        <f t="shared" si="42"/>
        <v>0</v>
      </c>
      <c r="E957" s="23">
        <f t="shared" si="43"/>
        <v>0</v>
      </c>
      <c r="F957" s="23">
        <f t="shared" si="44"/>
        <v>0</v>
      </c>
      <c r="H957" t="s">
        <v>522</v>
      </c>
      <c r="I957" s="1" t="s">
        <v>327</v>
      </c>
      <c r="J957" s="1" t="s">
        <v>329</v>
      </c>
      <c r="K957">
        <v>75</v>
      </c>
      <c r="L957" t="s">
        <v>9</v>
      </c>
      <c r="M957" t="s">
        <v>12</v>
      </c>
      <c r="N957">
        <v>0.6</v>
      </c>
      <c r="O957" t="s">
        <v>10</v>
      </c>
      <c r="P957">
        <v>15</v>
      </c>
      <c r="Q957" t="s">
        <v>10</v>
      </c>
      <c r="R957">
        <v>0</v>
      </c>
    </row>
    <row r="958" spans="1:18" hidden="1" x14ac:dyDescent="0.25">
      <c r="A958" s="1">
        <f>SUMIFS('Franchise Wastage '!H:H,'Franchise Wastage '!B:B,Sheet1!H958,'Franchise Wastage '!C:C,Sheet1!I958,'Franchise Wastage '!D:D,Sheet1!J958,'Franchise Wastage '!E:E,Sheet1!K958)</f>
        <v>15</v>
      </c>
      <c r="B958" s="1">
        <f>SUMIFS('Franchise Wastage '!F:F,'Franchise Wastage '!B:B,Sheet1!H958,'Franchise Wastage '!C:C,Sheet1!I958,'Franchise Wastage '!D:D,Sheet1!J958,'Franchise Wastage '!E:E,Sheet1!K958)</f>
        <v>0.5</v>
      </c>
      <c r="D958" s="23">
        <f t="shared" si="42"/>
        <v>0</v>
      </c>
      <c r="E958" s="23">
        <f t="shared" si="43"/>
        <v>0</v>
      </c>
      <c r="F958" s="23">
        <f t="shared" si="44"/>
        <v>0</v>
      </c>
      <c r="H958" t="s">
        <v>522</v>
      </c>
      <c r="I958" s="1" t="s">
        <v>327</v>
      </c>
      <c r="J958" s="1" t="s">
        <v>331</v>
      </c>
      <c r="K958">
        <v>75</v>
      </c>
      <c r="L958" t="s">
        <v>9</v>
      </c>
      <c r="M958" t="s">
        <v>12</v>
      </c>
      <c r="N958">
        <v>0.5</v>
      </c>
      <c r="O958" t="s">
        <v>10</v>
      </c>
      <c r="P958">
        <v>15</v>
      </c>
      <c r="Q958" t="s">
        <v>10</v>
      </c>
      <c r="R958">
        <v>0</v>
      </c>
    </row>
    <row r="959" spans="1:18" hidden="1" x14ac:dyDescent="0.25">
      <c r="A959" s="1">
        <f>SUMIFS('Franchise Wastage '!H:H,'Franchise Wastage '!B:B,Sheet1!H959,'Franchise Wastage '!C:C,Sheet1!I959,'Franchise Wastage '!D:D,Sheet1!J959,'Franchise Wastage '!E:E,Sheet1!K959)</f>
        <v>15</v>
      </c>
      <c r="B959" s="1">
        <f>SUMIFS('Franchise Wastage '!F:F,'Franchise Wastage '!B:B,Sheet1!H959,'Franchise Wastage '!C:C,Sheet1!I959,'Franchise Wastage '!D:D,Sheet1!J959,'Franchise Wastage '!E:E,Sheet1!K959)</f>
        <v>0.55000000000000004</v>
      </c>
      <c r="D959" s="23">
        <f t="shared" si="42"/>
        <v>0</v>
      </c>
      <c r="E959" s="23">
        <f t="shared" si="43"/>
        <v>0</v>
      </c>
      <c r="F959" s="23">
        <f t="shared" si="44"/>
        <v>0</v>
      </c>
      <c r="H959" t="s">
        <v>522</v>
      </c>
      <c r="I959" s="1" t="s">
        <v>327</v>
      </c>
      <c r="J959" s="1" t="s">
        <v>332</v>
      </c>
      <c r="K959">
        <v>75</v>
      </c>
      <c r="L959" t="s">
        <v>9</v>
      </c>
      <c r="M959" t="s">
        <v>12</v>
      </c>
      <c r="N959">
        <v>0.55000000000000004</v>
      </c>
      <c r="O959" t="s">
        <v>10</v>
      </c>
      <c r="P959">
        <v>15</v>
      </c>
      <c r="Q959" t="s">
        <v>10</v>
      </c>
      <c r="R959">
        <v>0</v>
      </c>
    </row>
    <row r="960" spans="1:18" hidden="1" x14ac:dyDescent="0.25">
      <c r="A960" s="1">
        <f>SUMIFS('Franchise Wastage '!H:H,'Franchise Wastage '!B:B,Sheet1!H960,'Franchise Wastage '!C:C,Sheet1!I960,'Franchise Wastage '!D:D,Sheet1!J960,'Franchise Wastage '!E:E,Sheet1!K960)</f>
        <v>15</v>
      </c>
      <c r="B960" s="1">
        <f>SUMIFS('Franchise Wastage '!F:F,'Franchise Wastage '!B:B,Sheet1!H960,'Franchise Wastage '!C:C,Sheet1!I960,'Franchise Wastage '!D:D,Sheet1!J960,'Franchise Wastage '!E:E,Sheet1!K960)</f>
        <v>0.75</v>
      </c>
      <c r="D960" s="23">
        <f t="shared" si="42"/>
        <v>0</v>
      </c>
      <c r="E960" s="23">
        <f t="shared" si="43"/>
        <v>0</v>
      </c>
      <c r="F960" s="23">
        <f t="shared" si="44"/>
        <v>0</v>
      </c>
      <c r="H960" t="s">
        <v>522</v>
      </c>
      <c r="I960" s="1" t="s">
        <v>41</v>
      </c>
      <c r="J960" s="1" t="s">
        <v>333</v>
      </c>
      <c r="K960">
        <v>75</v>
      </c>
      <c r="L960" t="s">
        <v>9</v>
      </c>
      <c r="M960" t="s">
        <v>12</v>
      </c>
      <c r="N960">
        <v>0.75</v>
      </c>
      <c r="O960" t="s">
        <v>10</v>
      </c>
      <c r="P960">
        <v>15</v>
      </c>
      <c r="Q960" t="s">
        <v>10</v>
      </c>
      <c r="R960">
        <v>0</v>
      </c>
    </row>
    <row r="961" spans="1:18" hidden="1" x14ac:dyDescent="0.25">
      <c r="A961" s="1">
        <f>SUMIFS('Franchise Wastage '!H:H,'Franchise Wastage '!B:B,Sheet1!H961,'Franchise Wastage '!C:C,Sheet1!I961,'Franchise Wastage '!D:D,Sheet1!J961,'Franchise Wastage '!E:E,Sheet1!K961)</f>
        <v>15</v>
      </c>
      <c r="B961" s="1">
        <f>SUMIFS('Franchise Wastage '!F:F,'Franchise Wastage '!B:B,Sheet1!H961,'Franchise Wastage '!C:C,Sheet1!I961,'Franchise Wastage '!D:D,Sheet1!J961,'Franchise Wastage '!E:E,Sheet1!K961)</f>
        <v>0.75</v>
      </c>
      <c r="D961" s="23">
        <f t="shared" si="42"/>
        <v>0</v>
      </c>
      <c r="E961" s="23">
        <f t="shared" si="43"/>
        <v>0</v>
      </c>
      <c r="F961" s="23">
        <f t="shared" si="44"/>
        <v>0</v>
      </c>
      <c r="H961" t="s">
        <v>522</v>
      </c>
      <c r="I961" s="1" t="s">
        <v>41</v>
      </c>
      <c r="J961" s="1" t="s">
        <v>334</v>
      </c>
      <c r="K961">
        <v>75</v>
      </c>
      <c r="L961" t="s">
        <v>9</v>
      </c>
      <c r="M961" t="s">
        <v>12</v>
      </c>
      <c r="N961">
        <v>0.75</v>
      </c>
      <c r="O961" t="s">
        <v>10</v>
      </c>
      <c r="P961">
        <v>15</v>
      </c>
      <c r="Q961" t="s">
        <v>10</v>
      </c>
      <c r="R961">
        <v>0</v>
      </c>
    </row>
    <row r="962" spans="1:18" hidden="1" x14ac:dyDescent="0.25">
      <c r="A962" s="1">
        <f>SUMIFS('Franchise Wastage '!H:H,'Franchise Wastage '!B:B,Sheet1!H962,'Franchise Wastage '!C:C,Sheet1!I962,'Franchise Wastage '!D:D,Sheet1!J962,'Franchise Wastage '!E:E,Sheet1!K962)</f>
        <v>14.5</v>
      </c>
      <c r="B962" s="1">
        <f>SUMIFS('Franchise Wastage '!F:F,'Franchise Wastage '!B:B,Sheet1!H962,'Franchise Wastage '!C:C,Sheet1!I962,'Franchise Wastage '!D:D,Sheet1!J962,'Franchise Wastage '!E:E,Sheet1!K962)</f>
        <v>0.5</v>
      </c>
      <c r="D962" s="23">
        <f t="shared" si="42"/>
        <v>0</v>
      </c>
      <c r="E962" s="23">
        <f t="shared" si="43"/>
        <v>0</v>
      </c>
      <c r="F962" s="23">
        <f t="shared" si="44"/>
        <v>0</v>
      </c>
      <c r="H962" t="s">
        <v>522</v>
      </c>
      <c r="I962" s="1" t="s">
        <v>41</v>
      </c>
      <c r="J962" s="1" t="s">
        <v>335</v>
      </c>
      <c r="K962">
        <v>75</v>
      </c>
      <c r="L962" t="s">
        <v>9</v>
      </c>
      <c r="M962" t="s">
        <v>12</v>
      </c>
      <c r="N962">
        <v>0.5</v>
      </c>
      <c r="O962" t="s">
        <v>10</v>
      </c>
      <c r="P962">
        <v>14.5</v>
      </c>
      <c r="Q962" t="s">
        <v>10</v>
      </c>
      <c r="R962">
        <v>0</v>
      </c>
    </row>
    <row r="963" spans="1:18" hidden="1" x14ac:dyDescent="0.25">
      <c r="A963" s="1">
        <f>SUMIFS('Franchise Wastage '!H:H,'Franchise Wastage '!B:B,Sheet1!H963,'Franchise Wastage '!C:C,Sheet1!I963,'Franchise Wastage '!D:D,Sheet1!J963,'Franchise Wastage '!E:E,Sheet1!K963)</f>
        <v>15</v>
      </c>
      <c r="B963" s="1">
        <f>SUMIFS('Franchise Wastage '!F:F,'Franchise Wastage '!B:B,Sheet1!H963,'Franchise Wastage '!C:C,Sheet1!I963,'Franchise Wastage '!D:D,Sheet1!J963,'Franchise Wastage '!E:E,Sheet1!K963)</f>
        <v>0.75</v>
      </c>
      <c r="D963" s="23">
        <f t="shared" si="42"/>
        <v>0</v>
      </c>
      <c r="E963" s="23">
        <f t="shared" si="43"/>
        <v>0</v>
      </c>
      <c r="F963" s="23">
        <f t="shared" si="44"/>
        <v>0</v>
      </c>
      <c r="H963" t="s">
        <v>522</v>
      </c>
      <c r="I963" s="1" t="s">
        <v>41</v>
      </c>
      <c r="J963" s="1" t="s">
        <v>42</v>
      </c>
      <c r="K963">
        <v>75</v>
      </c>
      <c r="L963" t="s">
        <v>9</v>
      </c>
      <c r="M963" t="s">
        <v>12</v>
      </c>
      <c r="N963">
        <v>0.75</v>
      </c>
      <c r="O963" t="s">
        <v>10</v>
      </c>
      <c r="P963">
        <v>15</v>
      </c>
      <c r="Q963" t="s">
        <v>10</v>
      </c>
      <c r="R963">
        <v>0</v>
      </c>
    </row>
    <row r="964" spans="1:18" hidden="1" x14ac:dyDescent="0.25">
      <c r="A964" s="1">
        <f>SUMIFS('Franchise Wastage '!H:H,'Franchise Wastage '!B:B,Sheet1!H964,'Franchise Wastage '!C:C,Sheet1!I964,'Franchise Wastage '!D:D,Sheet1!J964,'Franchise Wastage '!E:E,Sheet1!K964)</f>
        <v>15</v>
      </c>
      <c r="B964" s="1">
        <f>SUMIFS('Franchise Wastage '!F:F,'Franchise Wastage '!B:B,Sheet1!H964,'Franchise Wastage '!C:C,Sheet1!I964,'Franchise Wastage '!D:D,Sheet1!J964,'Franchise Wastage '!E:E,Sheet1!K964)</f>
        <v>0.77</v>
      </c>
      <c r="D964" s="23">
        <f t="shared" si="42"/>
        <v>0</v>
      </c>
      <c r="E964" s="23">
        <f t="shared" si="43"/>
        <v>0</v>
      </c>
      <c r="F964" s="23">
        <f t="shared" si="44"/>
        <v>0</v>
      </c>
      <c r="H964" t="s">
        <v>522</v>
      </c>
      <c r="I964" s="1" t="s">
        <v>41</v>
      </c>
      <c r="J964" s="1" t="s">
        <v>523</v>
      </c>
      <c r="K964">
        <v>75</v>
      </c>
      <c r="L964" t="s">
        <v>9</v>
      </c>
      <c r="M964" t="s">
        <v>12</v>
      </c>
      <c r="N964">
        <v>0.77</v>
      </c>
      <c r="O964" t="s">
        <v>10</v>
      </c>
      <c r="P964">
        <v>15</v>
      </c>
      <c r="Q964" t="s">
        <v>10</v>
      </c>
      <c r="R964">
        <v>0</v>
      </c>
    </row>
    <row r="965" spans="1:18" hidden="1" x14ac:dyDescent="0.25">
      <c r="A965" s="1">
        <f>SUMIFS('Franchise Wastage '!H:H,'Franchise Wastage '!B:B,Sheet1!H965,'Franchise Wastage '!C:C,Sheet1!I965,'Franchise Wastage '!D:D,Sheet1!J965,'Franchise Wastage '!E:E,Sheet1!K965)</f>
        <v>15</v>
      </c>
      <c r="B965" s="1">
        <f>SUMIFS('Franchise Wastage '!F:F,'Franchise Wastage '!B:B,Sheet1!H965,'Franchise Wastage '!C:C,Sheet1!I965,'Franchise Wastage '!D:D,Sheet1!J965,'Franchise Wastage '!E:E,Sheet1!K965)</f>
        <v>0.75</v>
      </c>
      <c r="D965" s="23">
        <f t="shared" si="42"/>
        <v>0</v>
      </c>
      <c r="E965" s="23">
        <f t="shared" si="43"/>
        <v>0</v>
      </c>
      <c r="F965" s="23">
        <f t="shared" si="44"/>
        <v>0</v>
      </c>
      <c r="H965" t="s">
        <v>522</v>
      </c>
      <c r="I965" s="1" t="s">
        <v>41</v>
      </c>
      <c r="J965" s="1" t="s">
        <v>336</v>
      </c>
      <c r="K965">
        <v>75</v>
      </c>
      <c r="L965" t="s">
        <v>9</v>
      </c>
      <c r="M965" t="s">
        <v>12</v>
      </c>
      <c r="N965">
        <v>0.75</v>
      </c>
      <c r="O965" t="s">
        <v>10</v>
      </c>
      <c r="P965">
        <v>15</v>
      </c>
      <c r="Q965" t="s">
        <v>10</v>
      </c>
      <c r="R965">
        <v>0</v>
      </c>
    </row>
    <row r="966" spans="1:18" hidden="1" x14ac:dyDescent="0.25">
      <c r="A966" s="1">
        <f>SUMIFS('Franchise Wastage '!H:H,'Franchise Wastage '!B:B,Sheet1!H966,'Franchise Wastage '!C:C,Sheet1!I966,'Franchise Wastage '!D:D,Sheet1!J966,'Franchise Wastage '!E:E,Sheet1!K966)</f>
        <v>7.5</v>
      </c>
      <c r="B966" s="1">
        <f>SUMIFS('Franchise Wastage '!F:F,'Franchise Wastage '!B:B,Sheet1!H966,'Franchise Wastage '!C:C,Sheet1!I966,'Franchise Wastage '!D:D,Sheet1!J966,'Franchise Wastage '!E:E,Sheet1!K966)</f>
        <v>2</v>
      </c>
      <c r="D966" s="23">
        <f t="shared" si="42"/>
        <v>0</v>
      </c>
      <c r="E966" s="23">
        <f t="shared" si="43"/>
        <v>0</v>
      </c>
      <c r="F966" s="23">
        <f t="shared" si="44"/>
        <v>0</v>
      </c>
      <c r="H966" t="s">
        <v>522</v>
      </c>
      <c r="I966" s="1" t="s">
        <v>41</v>
      </c>
      <c r="J966" s="1" t="s">
        <v>506</v>
      </c>
      <c r="K966">
        <v>92.5</v>
      </c>
      <c r="L966" t="s">
        <v>9</v>
      </c>
      <c r="M966" t="s">
        <v>12</v>
      </c>
      <c r="N966">
        <v>2</v>
      </c>
      <c r="O966" t="s">
        <v>10</v>
      </c>
      <c r="P966">
        <v>7.5</v>
      </c>
      <c r="Q966" t="s">
        <v>10</v>
      </c>
      <c r="R966">
        <v>0</v>
      </c>
    </row>
    <row r="967" spans="1:18" hidden="1" x14ac:dyDescent="0.25">
      <c r="A967" s="1">
        <f>SUMIFS('Franchise Wastage '!H:H,'Franchise Wastage '!B:B,Sheet1!H967,'Franchise Wastage '!C:C,Sheet1!I967,'Franchise Wastage '!D:D,Sheet1!J967,'Franchise Wastage '!E:E,Sheet1!K967)</f>
        <v>15</v>
      </c>
      <c r="B967" s="1">
        <f>SUMIFS('Franchise Wastage '!F:F,'Franchise Wastage '!B:B,Sheet1!H967,'Franchise Wastage '!C:C,Sheet1!I967,'Franchise Wastage '!D:D,Sheet1!J967,'Franchise Wastage '!E:E,Sheet1!K967)</f>
        <v>0.5</v>
      </c>
      <c r="D967" s="23">
        <f t="shared" si="42"/>
        <v>0</v>
      </c>
      <c r="E967" s="23">
        <f t="shared" si="43"/>
        <v>0</v>
      </c>
      <c r="F967" s="23">
        <f t="shared" si="44"/>
        <v>0</v>
      </c>
      <c r="H967" t="s">
        <v>522</v>
      </c>
      <c r="I967" s="1" t="s">
        <v>69</v>
      </c>
      <c r="J967" s="1" t="s">
        <v>339</v>
      </c>
      <c r="K967">
        <v>75</v>
      </c>
      <c r="L967" t="s">
        <v>9</v>
      </c>
      <c r="M967" t="s">
        <v>12</v>
      </c>
      <c r="N967">
        <v>0.5</v>
      </c>
      <c r="O967" t="s">
        <v>10</v>
      </c>
      <c r="P967">
        <v>15</v>
      </c>
      <c r="Q967" t="s">
        <v>10</v>
      </c>
      <c r="R967">
        <v>0</v>
      </c>
    </row>
    <row r="968" spans="1:18" hidden="1" x14ac:dyDescent="0.25">
      <c r="A968" s="1">
        <f>SUMIFS('Franchise Wastage '!H:H,'Franchise Wastage '!B:B,Sheet1!H968,'Franchise Wastage '!C:C,Sheet1!I968,'Franchise Wastage '!D:D,Sheet1!J968,'Franchise Wastage '!E:E,Sheet1!K968)</f>
        <v>15</v>
      </c>
      <c r="B968" s="1">
        <f>SUMIFS('Franchise Wastage '!F:F,'Franchise Wastage '!B:B,Sheet1!H968,'Franchise Wastage '!C:C,Sheet1!I968,'Franchise Wastage '!D:D,Sheet1!J968,'Franchise Wastage '!E:E,Sheet1!K968)</f>
        <v>0.75</v>
      </c>
      <c r="D968" s="23">
        <f t="shared" ref="D968:D1031" si="45">P968-A968</f>
        <v>0</v>
      </c>
      <c r="E968" s="23">
        <f t="shared" ref="E968:E1031" si="46">N968-B968</f>
        <v>0</v>
      </c>
      <c r="F968" s="23">
        <f t="shared" ref="F968:F1031" si="47">D968+E968</f>
        <v>0</v>
      </c>
      <c r="H968" t="s">
        <v>522</v>
      </c>
      <c r="I968" s="1" t="s">
        <v>69</v>
      </c>
      <c r="J968" s="1" t="s">
        <v>517</v>
      </c>
      <c r="K968">
        <v>75</v>
      </c>
      <c r="L968" t="s">
        <v>9</v>
      </c>
      <c r="M968" t="s">
        <v>12</v>
      </c>
      <c r="N968">
        <v>0.75</v>
      </c>
      <c r="O968" t="s">
        <v>10</v>
      </c>
      <c r="P968">
        <v>15</v>
      </c>
      <c r="Q968" t="s">
        <v>10</v>
      </c>
      <c r="R968">
        <v>0</v>
      </c>
    </row>
    <row r="969" spans="1:18" x14ac:dyDescent="0.25">
      <c r="A969" s="1">
        <f>SUMIFS('Franchise Wastage '!H:H,'Franchise Wastage '!B:B,Sheet1!H969,'Franchise Wastage '!C:C,Sheet1!I969,'Franchise Wastage '!D:D,Sheet1!J969,'Franchise Wastage '!E:E,Sheet1!K969)</f>
        <v>10</v>
      </c>
      <c r="B969" s="1">
        <f>SUMIFS('Franchise Wastage '!F:F,'Franchise Wastage '!B:B,Sheet1!H969,'Franchise Wastage '!C:C,Sheet1!I969,'Franchise Wastage '!D:D,Sheet1!J969,'Franchise Wastage '!E:E,Sheet1!K969)</f>
        <v>1.2</v>
      </c>
      <c r="D969" s="23">
        <f t="shared" si="45"/>
        <v>0</v>
      </c>
      <c r="E969" s="23">
        <f t="shared" si="46"/>
        <v>0</v>
      </c>
      <c r="F969" s="23">
        <f t="shared" si="47"/>
        <v>0</v>
      </c>
      <c r="H969" s="24" t="s">
        <v>2140</v>
      </c>
      <c r="I969" s="1" t="s">
        <v>56</v>
      </c>
      <c r="J969" s="1" t="s">
        <v>30</v>
      </c>
      <c r="K969">
        <v>70</v>
      </c>
      <c r="L969" t="s">
        <v>9</v>
      </c>
      <c r="M969" t="s">
        <v>12</v>
      </c>
      <c r="N969">
        <v>1.2</v>
      </c>
      <c r="O969" t="s">
        <v>10</v>
      </c>
      <c r="P969">
        <v>10</v>
      </c>
      <c r="Q969" t="s">
        <v>10</v>
      </c>
      <c r="R969">
        <v>0</v>
      </c>
    </row>
    <row r="970" spans="1:18" hidden="1" x14ac:dyDescent="0.25">
      <c r="A970" s="1">
        <f>SUMIFS('Franchise Wastage '!H:H,'Franchise Wastage '!B:B,Sheet1!H970,'Franchise Wastage '!C:C,Sheet1!I970,'Franchise Wastage '!D:D,Sheet1!J970,'Franchise Wastage '!E:E,Sheet1!K970)</f>
        <v>0</v>
      </c>
      <c r="B970" s="1">
        <f>SUMIFS('Franchise Wastage '!F:F,'Franchise Wastage '!B:B,Sheet1!H970,'Franchise Wastage '!C:C,Sheet1!I970,'Franchise Wastage '!D:D,Sheet1!J970,'Franchise Wastage '!E:E,Sheet1!K970)</f>
        <v>0</v>
      </c>
      <c r="D970" s="23">
        <f t="shared" si="45"/>
        <v>0</v>
      </c>
      <c r="E970" s="23">
        <f t="shared" si="46"/>
        <v>0</v>
      </c>
      <c r="F970" s="23">
        <f t="shared" si="47"/>
        <v>0</v>
      </c>
      <c r="H970" t="s">
        <v>2141</v>
      </c>
      <c r="I970" s="1" t="s">
        <v>56</v>
      </c>
      <c r="J970" s="1" t="s">
        <v>58</v>
      </c>
      <c r="K970">
        <v>70</v>
      </c>
      <c r="L970" t="s">
        <v>9</v>
      </c>
      <c r="M970" t="s">
        <v>12</v>
      </c>
      <c r="N970">
        <v>0</v>
      </c>
      <c r="O970" t="s">
        <v>10</v>
      </c>
      <c r="P970">
        <v>0</v>
      </c>
      <c r="Q970" t="s">
        <v>10</v>
      </c>
      <c r="R970">
        <v>0</v>
      </c>
    </row>
    <row r="971" spans="1:18" hidden="1" x14ac:dyDescent="0.25">
      <c r="A971" s="1">
        <f>SUMIFS('Franchise Wastage '!H:H,'Franchise Wastage '!B:B,Sheet1!H971,'Franchise Wastage '!C:C,Sheet1!I971,'Franchise Wastage '!D:D,Sheet1!J971,'Franchise Wastage '!E:E,Sheet1!K971)</f>
        <v>17</v>
      </c>
      <c r="B971" s="1">
        <f>SUMIFS('Franchise Wastage '!F:F,'Franchise Wastage '!B:B,Sheet1!H971,'Franchise Wastage '!C:C,Sheet1!I971,'Franchise Wastage '!D:D,Sheet1!J971,'Franchise Wastage '!E:E,Sheet1!K971)</f>
        <v>2.2000000000000002</v>
      </c>
      <c r="D971" s="23">
        <f t="shared" si="45"/>
        <v>0</v>
      </c>
      <c r="E971" s="23">
        <f t="shared" si="46"/>
        <v>0</v>
      </c>
      <c r="F971" s="23">
        <f t="shared" si="47"/>
        <v>0</v>
      </c>
      <c r="H971" s="25" t="s">
        <v>2142</v>
      </c>
      <c r="I971" s="1" t="s">
        <v>466</v>
      </c>
      <c r="J971" s="1" t="s">
        <v>55</v>
      </c>
      <c r="K971">
        <v>65</v>
      </c>
      <c r="L971" t="s">
        <v>9</v>
      </c>
      <c r="M971" t="s">
        <v>9</v>
      </c>
      <c r="N971">
        <v>2.2000000000000002</v>
      </c>
      <c r="O971" t="s">
        <v>10</v>
      </c>
      <c r="P971">
        <v>17</v>
      </c>
      <c r="Q971" t="s">
        <v>10</v>
      </c>
      <c r="R971">
        <v>0</v>
      </c>
    </row>
    <row r="972" spans="1:18" hidden="1" x14ac:dyDescent="0.25">
      <c r="A972" s="1">
        <f>SUMIFS('Franchise Wastage '!H:H,'Franchise Wastage '!B:B,Sheet1!H972,'Franchise Wastage '!C:C,Sheet1!I972,'Franchise Wastage '!D:D,Sheet1!J972,'Franchise Wastage '!E:E,Sheet1!K972)</f>
        <v>17</v>
      </c>
      <c r="B972" s="1">
        <f>SUMIFS('Franchise Wastage '!F:F,'Franchise Wastage '!B:B,Sheet1!H972,'Franchise Wastage '!C:C,Sheet1!I972,'Franchise Wastage '!D:D,Sheet1!J972,'Franchise Wastage '!E:E,Sheet1!K972)</f>
        <v>2.2000000000000002</v>
      </c>
      <c r="D972" s="23">
        <f t="shared" si="45"/>
        <v>0</v>
      </c>
      <c r="E972" s="23">
        <f t="shared" si="46"/>
        <v>0</v>
      </c>
      <c r="F972" s="23">
        <f t="shared" si="47"/>
        <v>0</v>
      </c>
      <c r="H972" s="25" t="s">
        <v>2142</v>
      </c>
      <c r="I972" s="1" t="s">
        <v>466</v>
      </c>
      <c r="J972" s="1" t="s">
        <v>524</v>
      </c>
      <c r="K972">
        <v>65</v>
      </c>
      <c r="L972" t="s">
        <v>9</v>
      </c>
      <c r="M972" t="s">
        <v>9</v>
      </c>
      <c r="N972">
        <v>2.2000000000000002</v>
      </c>
      <c r="O972" t="s">
        <v>10</v>
      </c>
      <c r="P972">
        <v>17</v>
      </c>
      <c r="Q972" t="s">
        <v>10</v>
      </c>
      <c r="R972">
        <v>0</v>
      </c>
    </row>
    <row r="973" spans="1:18" hidden="1" x14ac:dyDescent="0.25">
      <c r="A973" s="1">
        <f>SUMIFS('Franchise Wastage '!H:H,'Franchise Wastage '!B:B,Sheet1!H973,'Franchise Wastage '!C:C,Sheet1!I973,'Franchise Wastage '!D:D,Sheet1!J973,'Franchise Wastage '!E:E,Sheet1!K973)</f>
        <v>12</v>
      </c>
      <c r="B973" s="1">
        <f>SUMIFS('Franchise Wastage '!F:F,'Franchise Wastage '!B:B,Sheet1!H973,'Franchise Wastage '!C:C,Sheet1!I973,'Franchise Wastage '!D:D,Sheet1!J973,'Franchise Wastage '!E:E,Sheet1!K973)</f>
        <v>1</v>
      </c>
      <c r="D973" s="23">
        <f t="shared" si="45"/>
        <v>0</v>
      </c>
      <c r="E973" s="23">
        <f t="shared" si="46"/>
        <v>0</v>
      </c>
      <c r="F973" s="23">
        <f t="shared" si="47"/>
        <v>0</v>
      </c>
      <c r="H973" s="25" t="s">
        <v>2142</v>
      </c>
      <c r="I973" s="1" t="s">
        <v>525</v>
      </c>
      <c r="J973" s="1" t="s">
        <v>526</v>
      </c>
      <c r="K973">
        <v>65</v>
      </c>
      <c r="L973" t="s">
        <v>9</v>
      </c>
      <c r="M973" t="s">
        <v>12</v>
      </c>
      <c r="N973">
        <v>1</v>
      </c>
      <c r="O973" t="s">
        <v>10</v>
      </c>
      <c r="P973">
        <v>12</v>
      </c>
      <c r="Q973" t="s">
        <v>10</v>
      </c>
      <c r="R973">
        <v>0</v>
      </c>
    </row>
    <row r="974" spans="1:18" hidden="1" x14ac:dyDescent="0.25">
      <c r="A974" s="1">
        <f>SUMIFS('Franchise Wastage '!H:H,'Franchise Wastage '!B:B,Sheet1!H974,'Franchise Wastage '!C:C,Sheet1!I974,'Franchise Wastage '!D:D,Sheet1!J974,'Franchise Wastage '!E:E,Sheet1!K974)</f>
        <v>12</v>
      </c>
      <c r="B974" s="1">
        <f>SUMIFS('Franchise Wastage '!F:F,'Franchise Wastage '!B:B,Sheet1!H974,'Franchise Wastage '!C:C,Sheet1!I974,'Franchise Wastage '!D:D,Sheet1!J974,'Franchise Wastage '!E:E,Sheet1!K974)</f>
        <v>1</v>
      </c>
      <c r="D974" s="23">
        <f t="shared" si="45"/>
        <v>0</v>
      </c>
      <c r="E974" s="23">
        <f t="shared" si="46"/>
        <v>0</v>
      </c>
      <c r="F974" s="23">
        <f t="shared" si="47"/>
        <v>0</v>
      </c>
      <c r="H974" s="25" t="s">
        <v>2142</v>
      </c>
      <c r="I974" s="1" t="s">
        <v>525</v>
      </c>
      <c r="J974" s="1" t="s">
        <v>527</v>
      </c>
      <c r="K974">
        <v>65</v>
      </c>
      <c r="L974" t="s">
        <v>9</v>
      </c>
      <c r="M974" t="s">
        <v>12</v>
      </c>
      <c r="N974">
        <v>1</v>
      </c>
      <c r="O974" t="s">
        <v>10</v>
      </c>
      <c r="P974">
        <v>12</v>
      </c>
      <c r="Q974" t="s">
        <v>10</v>
      </c>
      <c r="R974">
        <v>0</v>
      </c>
    </row>
    <row r="975" spans="1:18" hidden="1" x14ac:dyDescent="0.25">
      <c r="A975" s="1">
        <f>SUMIFS('Franchise Wastage '!H:H,'Franchise Wastage '!B:B,Sheet1!H975,'Franchise Wastage '!C:C,Sheet1!I975,'Franchise Wastage '!D:D,Sheet1!J975,'Franchise Wastage '!E:E,Sheet1!K975)</f>
        <v>12</v>
      </c>
      <c r="B975" s="1">
        <f>SUMIFS('Franchise Wastage '!F:F,'Franchise Wastage '!B:B,Sheet1!H975,'Franchise Wastage '!C:C,Sheet1!I975,'Franchise Wastage '!D:D,Sheet1!J975,'Franchise Wastage '!E:E,Sheet1!K975)</f>
        <v>1</v>
      </c>
      <c r="D975" s="23">
        <f t="shared" si="45"/>
        <v>0</v>
      </c>
      <c r="E975" s="23">
        <f t="shared" si="46"/>
        <v>0</v>
      </c>
      <c r="F975" s="23">
        <f t="shared" si="47"/>
        <v>0</v>
      </c>
      <c r="H975" s="25" t="s">
        <v>2142</v>
      </c>
      <c r="I975" s="1" t="s">
        <v>525</v>
      </c>
      <c r="J975" s="1" t="s">
        <v>528</v>
      </c>
      <c r="K975">
        <v>65</v>
      </c>
      <c r="L975" t="s">
        <v>9</v>
      </c>
      <c r="M975" t="s">
        <v>12</v>
      </c>
      <c r="N975">
        <v>1</v>
      </c>
      <c r="O975" t="s">
        <v>10</v>
      </c>
      <c r="P975">
        <v>12</v>
      </c>
      <c r="Q975" t="s">
        <v>10</v>
      </c>
      <c r="R975">
        <v>0</v>
      </c>
    </row>
    <row r="976" spans="1:18" hidden="1" x14ac:dyDescent="0.25">
      <c r="A976" s="1">
        <f>SUMIFS('Franchise Wastage '!H:H,'Franchise Wastage '!B:B,Sheet1!H976,'Franchise Wastage '!C:C,Sheet1!I976,'Franchise Wastage '!D:D,Sheet1!J976,'Franchise Wastage '!E:E,Sheet1!K976)</f>
        <v>12</v>
      </c>
      <c r="B976" s="1">
        <f>SUMIFS('Franchise Wastage '!F:F,'Franchise Wastage '!B:B,Sheet1!H976,'Franchise Wastage '!C:C,Sheet1!I976,'Franchise Wastage '!D:D,Sheet1!J976,'Franchise Wastage '!E:E,Sheet1!K976)</f>
        <v>1</v>
      </c>
      <c r="D976" s="23">
        <f t="shared" si="45"/>
        <v>0</v>
      </c>
      <c r="E976" s="23">
        <f t="shared" si="46"/>
        <v>0</v>
      </c>
      <c r="F976" s="23">
        <f t="shared" si="47"/>
        <v>0</v>
      </c>
      <c r="H976" s="25" t="s">
        <v>2142</v>
      </c>
      <c r="I976" s="1" t="s">
        <v>525</v>
      </c>
      <c r="J976" s="1" t="s">
        <v>529</v>
      </c>
      <c r="K976">
        <v>65</v>
      </c>
      <c r="L976" t="s">
        <v>9</v>
      </c>
      <c r="M976" t="s">
        <v>12</v>
      </c>
      <c r="N976">
        <v>1</v>
      </c>
      <c r="O976" t="s">
        <v>10</v>
      </c>
      <c r="P976">
        <v>12</v>
      </c>
      <c r="Q976" t="s">
        <v>10</v>
      </c>
      <c r="R976">
        <v>0</v>
      </c>
    </row>
    <row r="977" spans="1:18" hidden="1" x14ac:dyDescent="0.25">
      <c r="A977" s="1">
        <f>SUMIFS('Franchise Wastage '!H:H,'Franchise Wastage '!B:B,Sheet1!H977,'Franchise Wastage '!C:C,Sheet1!I977,'Franchise Wastage '!D:D,Sheet1!J977,'Franchise Wastage '!E:E,Sheet1!K977)</f>
        <v>12</v>
      </c>
      <c r="B977" s="1">
        <f>SUMIFS('Franchise Wastage '!F:F,'Franchise Wastage '!B:B,Sheet1!H977,'Franchise Wastage '!C:C,Sheet1!I977,'Franchise Wastage '!D:D,Sheet1!J977,'Franchise Wastage '!E:E,Sheet1!K977)</f>
        <v>1</v>
      </c>
      <c r="D977" s="23">
        <f t="shared" si="45"/>
        <v>0</v>
      </c>
      <c r="E977" s="23">
        <f t="shared" si="46"/>
        <v>0</v>
      </c>
      <c r="F977" s="23">
        <f t="shared" si="47"/>
        <v>0</v>
      </c>
      <c r="H977" s="25" t="s">
        <v>2142</v>
      </c>
      <c r="I977" s="1" t="s">
        <v>525</v>
      </c>
      <c r="J977" s="1" t="s">
        <v>530</v>
      </c>
      <c r="K977">
        <v>65</v>
      </c>
      <c r="L977" t="s">
        <v>9</v>
      </c>
      <c r="M977" t="s">
        <v>9</v>
      </c>
      <c r="N977">
        <v>1</v>
      </c>
      <c r="O977" t="s">
        <v>10</v>
      </c>
      <c r="P977">
        <v>12</v>
      </c>
      <c r="Q977" t="s">
        <v>10</v>
      </c>
      <c r="R977">
        <v>0</v>
      </c>
    </row>
    <row r="978" spans="1:18" hidden="1" x14ac:dyDescent="0.25">
      <c r="A978" s="1">
        <f>SUMIFS('Franchise Wastage '!H:H,'Franchise Wastage '!B:B,Sheet1!H978,'Franchise Wastage '!C:C,Sheet1!I978,'Franchise Wastage '!D:D,Sheet1!J978,'Franchise Wastage '!E:E,Sheet1!K978)</f>
        <v>12</v>
      </c>
      <c r="B978" s="1">
        <f>SUMIFS('Franchise Wastage '!F:F,'Franchise Wastage '!B:B,Sheet1!H978,'Franchise Wastage '!C:C,Sheet1!I978,'Franchise Wastage '!D:D,Sheet1!J978,'Franchise Wastage '!E:E,Sheet1!K978)</f>
        <v>1</v>
      </c>
      <c r="D978" s="23">
        <f t="shared" si="45"/>
        <v>0</v>
      </c>
      <c r="E978" s="23">
        <f t="shared" si="46"/>
        <v>0</v>
      </c>
      <c r="F978" s="23">
        <f t="shared" si="47"/>
        <v>0</v>
      </c>
      <c r="H978" s="25" t="s">
        <v>2142</v>
      </c>
      <c r="I978" s="1" t="s">
        <v>525</v>
      </c>
      <c r="J978" s="1" t="s">
        <v>531</v>
      </c>
      <c r="K978">
        <v>65</v>
      </c>
      <c r="L978" t="s">
        <v>9</v>
      </c>
      <c r="M978" t="s">
        <v>12</v>
      </c>
      <c r="N978">
        <v>1</v>
      </c>
      <c r="O978" t="s">
        <v>10</v>
      </c>
      <c r="P978">
        <v>12</v>
      </c>
      <c r="Q978" t="s">
        <v>10</v>
      </c>
      <c r="R978">
        <v>0</v>
      </c>
    </row>
    <row r="979" spans="1:18" hidden="1" x14ac:dyDescent="0.25">
      <c r="A979" s="1">
        <f>SUMIFS('Franchise Wastage '!H:H,'Franchise Wastage '!B:B,Sheet1!H979,'Franchise Wastage '!C:C,Sheet1!I979,'Franchise Wastage '!D:D,Sheet1!J979,'Franchise Wastage '!E:E,Sheet1!K979)</f>
        <v>12</v>
      </c>
      <c r="B979" s="1">
        <f>SUMIFS('Franchise Wastage '!F:F,'Franchise Wastage '!B:B,Sheet1!H979,'Franchise Wastage '!C:C,Sheet1!I979,'Franchise Wastage '!D:D,Sheet1!J979,'Franchise Wastage '!E:E,Sheet1!K979)</f>
        <v>1</v>
      </c>
      <c r="D979" s="23">
        <f t="shared" si="45"/>
        <v>0</v>
      </c>
      <c r="E979" s="23">
        <f t="shared" si="46"/>
        <v>0</v>
      </c>
      <c r="F979" s="23">
        <f t="shared" si="47"/>
        <v>0</v>
      </c>
      <c r="H979" s="25" t="s">
        <v>2142</v>
      </c>
      <c r="I979" s="1" t="s">
        <v>525</v>
      </c>
      <c r="J979" s="1" t="s">
        <v>532</v>
      </c>
      <c r="K979">
        <v>65</v>
      </c>
      <c r="L979" t="s">
        <v>9</v>
      </c>
      <c r="M979" t="s">
        <v>12</v>
      </c>
      <c r="N979">
        <v>1</v>
      </c>
      <c r="O979" t="s">
        <v>10</v>
      </c>
      <c r="P979">
        <v>12</v>
      </c>
      <c r="Q979" t="s">
        <v>10</v>
      </c>
      <c r="R979">
        <v>0</v>
      </c>
    </row>
    <row r="980" spans="1:18" hidden="1" x14ac:dyDescent="0.25">
      <c r="A980" s="1">
        <f>SUMIFS('Franchise Wastage '!H:H,'Franchise Wastage '!B:B,Sheet1!H980,'Franchise Wastage '!C:C,Sheet1!I980,'Franchise Wastage '!D:D,Sheet1!J980,'Franchise Wastage '!E:E,Sheet1!K980)</f>
        <v>12</v>
      </c>
      <c r="B980" s="1">
        <f>SUMIFS('Franchise Wastage '!F:F,'Franchise Wastage '!B:B,Sheet1!H980,'Franchise Wastage '!C:C,Sheet1!I980,'Franchise Wastage '!D:D,Sheet1!J980,'Franchise Wastage '!E:E,Sheet1!K980)</f>
        <v>1</v>
      </c>
      <c r="D980" s="23">
        <f t="shared" si="45"/>
        <v>0</v>
      </c>
      <c r="E980" s="23">
        <f t="shared" si="46"/>
        <v>0</v>
      </c>
      <c r="F980" s="23">
        <f t="shared" si="47"/>
        <v>0</v>
      </c>
      <c r="H980" s="25" t="s">
        <v>2142</v>
      </c>
      <c r="I980" s="1" t="s">
        <v>525</v>
      </c>
      <c r="J980" s="1" t="s">
        <v>533</v>
      </c>
      <c r="K980">
        <v>65</v>
      </c>
      <c r="L980" t="s">
        <v>9</v>
      </c>
      <c r="M980" t="s">
        <v>12</v>
      </c>
      <c r="N980">
        <v>1</v>
      </c>
      <c r="O980" t="s">
        <v>10</v>
      </c>
      <c r="P980">
        <v>12</v>
      </c>
      <c r="Q980" t="s">
        <v>10</v>
      </c>
      <c r="R980">
        <v>0</v>
      </c>
    </row>
    <row r="981" spans="1:18" hidden="1" x14ac:dyDescent="0.25">
      <c r="A981" s="1">
        <f>SUMIFS('Franchise Wastage '!H:H,'Franchise Wastage '!B:B,Sheet1!H981,'Franchise Wastage '!C:C,Sheet1!I981,'Franchise Wastage '!D:D,Sheet1!J981,'Franchise Wastage '!E:E,Sheet1!K981)</f>
        <v>14</v>
      </c>
      <c r="B981" s="1">
        <f>SUMIFS('Franchise Wastage '!F:F,'Franchise Wastage '!B:B,Sheet1!H981,'Franchise Wastage '!C:C,Sheet1!I981,'Franchise Wastage '!D:D,Sheet1!J981,'Franchise Wastage '!E:E,Sheet1!K981)</f>
        <v>0.7</v>
      </c>
      <c r="D981" s="23">
        <f t="shared" si="45"/>
        <v>0</v>
      </c>
      <c r="E981" s="23">
        <f t="shared" si="46"/>
        <v>0</v>
      </c>
      <c r="F981" s="23">
        <f t="shared" si="47"/>
        <v>0</v>
      </c>
      <c r="H981" s="25" t="s">
        <v>2142</v>
      </c>
      <c r="I981" s="1" t="s">
        <v>169</v>
      </c>
      <c r="J981" s="1" t="s">
        <v>30</v>
      </c>
      <c r="K981">
        <v>70</v>
      </c>
      <c r="L981" t="s">
        <v>9</v>
      </c>
      <c r="M981" t="s">
        <v>12</v>
      </c>
      <c r="N981">
        <v>0.7</v>
      </c>
      <c r="O981" t="s">
        <v>10</v>
      </c>
      <c r="P981">
        <v>14</v>
      </c>
      <c r="Q981" t="s">
        <v>10</v>
      </c>
      <c r="R981">
        <v>0</v>
      </c>
    </row>
    <row r="982" spans="1:18" hidden="1" x14ac:dyDescent="0.25">
      <c r="A982" s="1">
        <f>SUMIFS('Franchise Wastage '!H:H,'Franchise Wastage '!B:B,Sheet1!H982,'Franchise Wastage '!C:C,Sheet1!I982,'Franchise Wastage '!D:D,Sheet1!J982,'Franchise Wastage '!E:E,Sheet1!K982)</f>
        <v>10</v>
      </c>
      <c r="B982" s="1">
        <f>SUMIFS('Franchise Wastage '!F:F,'Franchise Wastage '!B:B,Sheet1!H982,'Franchise Wastage '!C:C,Sheet1!I982,'Franchise Wastage '!D:D,Sheet1!J982,'Franchise Wastage '!E:E,Sheet1!K982)</f>
        <v>1.5</v>
      </c>
      <c r="D982" s="23">
        <f t="shared" si="45"/>
        <v>0</v>
      </c>
      <c r="E982" s="23">
        <f t="shared" si="46"/>
        <v>0</v>
      </c>
      <c r="F982" s="23">
        <f t="shared" si="47"/>
        <v>0</v>
      </c>
      <c r="H982" s="25" t="s">
        <v>2142</v>
      </c>
      <c r="I982" s="1" t="s">
        <v>169</v>
      </c>
      <c r="J982" s="1" t="s">
        <v>14</v>
      </c>
      <c r="K982">
        <v>65</v>
      </c>
      <c r="L982" t="s">
        <v>9</v>
      </c>
      <c r="M982" t="s">
        <v>12</v>
      </c>
      <c r="N982">
        <v>1.5</v>
      </c>
      <c r="O982" t="s">
        <v>10</v>
      </c>
      <c r="P982">
        <v>10</v>
      </c>
      <c r="Q982" t="s">
        <v>10</v>
      </c>
      <c r="R982">
        <v>0</v>
      </c>
    </row>
    <row r="983" spans="1:18" hidden="1" x14ac:dyDescent="0.25">
      <c r="A983" s="1">
        <f>SUMIFS('Franchise Wastage '!H:H,'Franchise Wastage '!B:B,Sheet1!H983,'Franchise Wastage '!C:C,Sheet1!I983,'Franchise Wastage '!D:D,Sheet1!J983,'Franchise Wastage '!E:E,Sheet1!K983)</f>
        <v>14</v>
      </c>
      <c r="B983" s="1">
        <f>SUMIFS('Franchise Wastage '!F:F,'Franchise Wastage '!B:B,Sheet1!H983,'Franchise Wastage '!C:C,Sheet1!I983,'Franchise Wastage '!D:D,Sheet1!J983,'Franchise Wastage '!E:E,Sheet1!K983)</f>
        <v>0.7</v>
      </c>
      <c r="D983" s="23">
        <f t="shared" si="45"/>
        <v>0</v>
      </c>
      <c r="E983" s="23">
        <f t="shared" si="46"/>
        <v>0</v>
      </c>
      <c r="F983" s="23">
        <f t="shared" si="47"/>
        <v>0</v>
      </c>
      <c r="H983" s="25" t="s">
        <v>2142</v>
      </c>
      <c r="I983" s="1" t="s">
        <v>169</v>
      </c>
      <c r="J983" s="1" t="s">
        <v>14</v>
      </c>
      <c r="K983">
        <v>70</v>
      </c>
      <c r="L983" t="s">
        <v>9</v>
      </c>
      <c r="M983" t="s">
        <v>12</v>
      </c>
      <c r="N983">
        <v>0.7</v>
      </c>
      <c r="O983" t="s">
        <v>10</v>
      </c>
      <c r="P983">
        <v>14</v>
      </c>
      <c r="Q983" t="s">
        <v>10</v>
      </c>
      <c r="R983">
        <v>0</v>
      </c>
    </row>
    <row r="984" spans="1:18" hidden="1" x14ac:dyDescent="0.25">
      <c r="A984" s="1">
        <f>SUMIFS('Franchise Wastage '!H:H,'Franchise Wastage '!B:B,Sheet1!H984,'Franchise Wastage '!C:C,Sheet1!I984,'Franchise Wastage '!D:D,Sheet1!J984,'Franchise Wastage '!E:E,Sheet1!K984)</f>
        <v>10</v>
      </c>
      <c r="B984" s="1">
        <f>SUMIFS('Franchise Wastage '!F:F,'Franchise Wastage '!B:B,Sheet1!H984,'Franchise Wastage '!C:C,Sheet1!I984,'Franchise Wastage '!D:D,Sheet1!J984,'Franchise Wastage '!E:E,Sheet1!K984)</f>
        <v>1.5</v>
      </c>
      <c r="D984" s="23">
        <f t="shared" si="45"/>
        <v>0</v>
      </c>
      <c r="E984" s="23">
        <f t="shared" si="46"/>
        <v>0</v>
      </c>
      <c r="F984" s="23">
        <f t="shared" si="47"/>
        <v>0</v>
      </c>
      <c r="H984" s="25" t="s">
        <v>2142</v>
      </c>
      <c r="I984" s="1" t="s">
        <v>169</v>
      </c>
      <c r="J984" s="1" t="s">
        <v>534</v>
      </c>
      <c r="K984">
        <v>65</v>
      </c>
      <c r="L984" t="s">
        <v>9</v>
      </c>
      <c r="M984" t="s">
        <v>12</v>
      </c>
      <c r="N984">
        <v>1.5</v>
      </c>
      <c r="O984" t="s">
        <v>10</v>
      </c>
      <c r="P984">
        <v>10</v>
      </c>
      <c r="Q984" t="s">
        <v>10</v>
      </c>
      <c r="R984">
        <v>0</v>
      </c>
    </row>
    <row r="985" spans="1:18" hidden="1" x14ac:dyDescent="0.25">
      <c r="A985" s="1">
        <f>SUMIFS('Franchise Wastage '!H:H,'Franchise Wastage '!B:B,Sheet1!H985,'Franchise Wastage '!C:C,Sheet1!I985,'Franchise Wastage '!D:D,Sheet1!J985,'Franchise Wastage '!E:E,Sheet1!K985)</f>
        <v>10</v>
      </c>
      <c r="B985" s="1">
        <f>SUMIFS('Franchise Wastage '!F:F,'Franchise Wastage '!B:B,Sheet1!H985,'Franchise Wastage '!C:C,Sheet1!I985,'Franchise Wastage '!D:D,Sheet1!J985,'Franchise Wastage '!E:E,Sheet1!K985)</f>
        <v>1.5</v>
      </c>
      <c r="D985" s="23">
        <f t="shared" si="45"/>
        <v>0</v>
      </c>
      <c r="E985" s="23">
        <f t="shared" si="46"/>
        <v>0</v>
      </c>
      <c r="F985" s="23">
        <f t="shared" si="47"/>
        <v>0</v>
      </c>
      <c r="H985" s="25" t="s">
        <v>2142</v>
      </c>
      <c r="I985" s="1" t="s">
        <v>169</v>
      </c>
      <c r="J985" s="1" t="s">
        <v>431</v>
      </c>
      <c r="K985">
        <v>65</v>
      </c>
      <c r="L985" t="s">
        <v>9</v>
      </c>
      <c r="M985" t="s">
        <v>12</v>
      </c>
      <c r="N985">
        <v>1.5</v>
      </c>
      <c r="O985" t="s">
        <v>10</v>
      </c>
      <c r="P985">
        <v>10</v>
      </c>
      <c r="Q985" t="s">
        <v>10</v>
      </c>
      <c r="R985">
        <v>0</v>
      </c>
    </row>
    <row r="986" spans="1:18" hidden="1" x14ac:dyDescent="0.25">
      <c r="A986" s="1">
        <f>SUMIFS('Franchise Wastage '!H:H,'Franchise Wastage '!B:B,Sheet1!H986,'Franchise Wastage '!C:C,Sheet1!I986,'Franchise Wastage '!D:D,Sheet1!J986,'Franchise Wastage '!E:E,Sheet1!K986)</f>
        <v>14</v>
      </c>
      <c r="B986" s="1">
        <f>SUMIFS('Franchise Wastage '!F:F,'Franchise Wastage '!B:B,Sheet1!H986,'Franchise Wastage '!C:C,Sheet1!I986,'Franchise Wastage '!D:D,Sheet1!J986,'Franchise Wastage '!E:E,Sheet1!K986)</f>
        <v>0.7</v>
      </c>
      <c r="D986" s="23">
        <f t="shared" si="45"/>
        <v>0</v>
      </c>
      <c r="E986" s="23">
        <f t="shared" si="46"/>
        <v>0</v>
      </c>
      <c r="F986" s="23">
        <f t="shared" si="47"/>
        <v>0</v>
      </c>
      <c r="H986" s="25" t="s">
        <v>2142</v>
      </c>
      <c r="I986" s="1" t="s">
        <v>169</v>
      </c>
      <c r="J986" s="1" t="s">
        <v>431</v>
      </c>
      <c r="K986">
        <v>70</v>
      </c>
      <c r="L986" t="s">
        <v>9</v>
      </c>
      <c r="M986" t="s">
        <v>12</v>
      </c>
      <c r="N986">
        <v>0.7</v>
      </c>
      <c r="O986" t="s">
        <v>10</v>
      </c>
      <c r="P986">
        <v>14</v>
      </c>
      <c r="Q986" t="s">
        <v>10</v>
      </c>
      <c r="R986">
        <v>0</v>
      </c>
    </row>
    <row r="987" spans="1:18" hidden="1" x14ac:dyDescent="0.25">
      <c r="A987" s="1">
        <f>SUMIFS('Franchise Wastage '!H:H,'Franchise Wastage '!B:B,Sheet1!H987,'Franchise Wastage '!C:C,Sheet1!I987,'Franchise Wastage '!D:D,Sheet1!J987,'Franchise Wastage '!E:E,Sheet1!K987)</f>
        <v>11.5</v>
      </c>
      <c r="B987" s="1">
        <f>SUMIFS('Franchise Wastage '!F:F,'Franchise Wastage '!B:B,Sheet1!H987,'Franchise Wastage '!C:C,Sheet1!I987,'Franchise Wastage '!D:D,Sheet1!J987,'Franchise Wastage '!E:E,Sheet1!K987)</f>
        <v>0.5</v>
      </c>
      <c r="D987" s="23">
        <f t="shared" si="45"/>
        <v>0</v>
      </c>
      <c r="E987" s="23">
        <f t="shared" si="46"/>
        <v>0</v>
      </c>
      <c r="F987" s="23">
        <f t="shared" si="47"/>
        <v>0</v>
      </c>
      <c r="H987" s="25" t="s">
        <v>2142</v>
      </c>
      <c r="I987" s="1" t="s">
        <v>72</v>
      </c>
      <c r="J987" s="1" t="s">
        <v>535</v>
      </c>
      <c r="K987">
        <v>70</v>
      </c>
      <c r="L987" t="s">
        <v>9</v>
      </c>
      <c r="M987" t="s">
        <v>12</v>
      </c>
      <c r="N987">
        <v>0.5</v>
      </c>
      <c r="O987" t="s">
        <v>10</v>
      </c>
      <c r="P987">
        <v>11.5</v>
      </c>
      <c r="Q987" t="s">
        <v>10</v>
      </c>
      <c r="R987">
        <v>0</v>
      </c>
    </row>
    <row r="988" spans="1:18" hidden="1" x14ac:dyDescent="0.25">
      <c r="A988" s="1">
        <f>SUMIFS('Franchise Wastage '!H:H,'Franchise Wastage '!B:B,Sheet1!H988,'Franchise Wastage '!C:C,Sheet1!I988,'Franchise Wastage '!D:D,Sheet1!J988,'Franchise Wastage '!E:E,Sheet1!K988)</f>
        <v>14</v>
      </c>
      <c r="B988" s="1">
        <f>SUMIFS('Franchise Wastage '!F:F,'Franchise Wastage '!B:B,Sheet1!H988,'Franchise Wastage '!C:C,Sheet1!I988,'Franchise Wastage '!D:D,Sheet1!J988,'Franchise Wastage '!E:E,Sheet1!K988)</f>
        <v>1.5</v>
      </c>
      <c r="D988" s="23">
        <f t="shared" si="45"/>
        <v>0</v>
      </c>
      <c r="E988" s="23">
        <f t="shared" si="46"/>
        <v>0</v>
      </c>
      <c r="F988" s="23">
        <f t="shared" si="47"/>
        <v>0</v>
      </c>
      <c r="H988" s="25" t="s">
        <v>2142</v>
      </c>
      <c r="I988" s="1" t="s">
        <v>122</v>
      </c>
      <c r="J988" s="1" t="s">
        <v>536</v>
      </c>
      <c r="K988">
        <v>65</v>
      </c>
      <c r="L988" t="s">
        <v>9</v>
      </c>
      <c r="M988" t="s">
        <v>12</v>
      </c>
      <c r="N988">
        <v>1.5</v>
      </c>
      <c r="O988" t="s">
        <v>10</v>
      </c>
      <c r="P988">
        <v>14</v>
      </c>
      <c r="Q988" t="s">
        <v>10</v>
      </c>
      <c r="R988">
        <v>0</v>
      </c>
    </row>
    <row r="989" spans="1:18" hidden="1" x14ac:dyDescent="0.25">
      <c r="A989" s="1">
        <f>SUMIFS('Franchise Wastage '!H:H,'Franchise Wastage '!B:B,Sheet1!H989,'Franchise Wastage '!C:C,Sheet1!I989,'Franchise Wastage '!D:D,Sheet1!J989,'Franchise Wastage '!E:E,Sheet1!K989)</f>
        <v>14</v>
      </c>
      <c r="B989" s="1">
        <f>SUMIFS('Franchise Wastage '!F:F,'Franchise Wastage '!B:B,Sheet1!H989,'Franchise Wastage '!C:C,Sheet1!I989,'Franchise Wastage '!D:D,Sheet1!J989,'Franchise Wastage '!E:E,Sheet1!K989)</f>
        <v>1.5</v>
      </c>
      <c r="D989" s="23">
        <f t="shared" si="45"/>
        <v>0</v>
      </c>
      <c r="E989" s="23">
        <f t="shared" si="46"/>
        <v>0</v>
      </c>
      <c r="F989" s="23">
        <f t="shared" si="47"/>
        <v>0</v>
      </c>
      <c r="H989" s="25" t="s">
        <v>2142</v>
      </c>
      <c r="I989" s="1" t="s">
        <v>122</v>
      </c>
      <c r="J989" s="1" t="s">
        <v>364</v>
      </c>
      <c r="K989">
        <v>65</v>
      </c>
      <c r="L989" t="s">
        <v>9</v>
      </c>
      <c r="M989" t="s">
        <v>12</v>
      </c>
      <c r="N989">
        <v>1.5</v>
      </c>
      <c r="O989" t="s">
        <v>10</v>
      </c>
      <c r="P989">
        <v>14</v>
      </c>
      <c r="Q989" t="s">
        <v>10</v>
      </c>
      <c r="R989">
        <v>0</v>
      </c>
    </row>
    <row r="990" spans="1:18" hidden="1" x14ac:dyDescent="0.25">
      <c r="A990" s="1">
        <f>SUMIFS('Franchise Wastage '!H:H,'Franchise Wastage '!B:B,Sheet1!H990,'Franchise Wastage '!C:C,Sheet1!I990,'Franchise Wastage '!D:D,Sheet1!J990,'Franchise Wastage '!E:E,Sheet1!K990)</f>
        <v>14</v>
      </c>
      <c r="B990" s="1">
        <f>SUMIFS('Franchise Wastage '!F:F,'Franchise Wastage '!B:B,Sheet1!H990,'Franchise Wastage '!C:C,Sheet1!I990,'Franchise Wastage '!D:D,Sheet1!J990,'Franchise Wastage '!E:E,Sheet1!K990)</f>
        <v>1.5</v>
      </c>
      <c r="D990" s="23">
        <f t="shared" si="45"/>
        <v>0</v>
      </c>
      <c r="E990" s="23">
        <f t="shared" si="46"/>
        <v>0</v>
      </c>
      <c r="F990" s="23">
        <f t="shared" si="47"/>
        <v>0</v>
      </c>
      <c r="H990" s="25" t="s">
        <v>2142</v>
      </c>
      <c r="I990" s="1" t="s">
        <v>122</v>
      </c>
      <c r="J990" s="1" t="s">
        <v>27</v>
      </c>
      <c r="K990">
        <v>65</v>
      </c>
      <c r="L990" t="s">
        <v>9</v>
      </c>
      <c r="M990" t="s">
        <v>12</v>
      </c>
      <c r="N990">
        <v>1.5</v>
      </c>
      <c r="O990" t="s">
        <v>10</v>
      </c>
      <c r="P990">
        <v>14</v>
      </c>
      <c r="Q990" t="s">
        <v>10</v>
      </c>
      <c r="R990">
        <v>0</v>
      </c>
    </row>
    <row r="991" spans="1:18" hidden="1" x14ac:dyDescent="0.25">
      <c r="A991" s="1">
        <f>SUMIFS('Franchise Wastage '!H:H,'Franchise Wastage '!B:B,Sheet1!H991,'Franchise Wastage '!C:C,Sheet1!I991,'Franchise Wastage '!D:D,Sheet1!J991,'Franchise Wastage '!E:E,Sheet1!K991)</f>
        <v>14</v>
      </c>
      <c r="B991" s="1">
        <f>SUMIFS('Franchise Wastage '!F:F,'Franchise Wastage '!B:B,Sheet1!H991,'Franchise Wastage '!C:C,Sheet1!I991,'Franchise Wastage '!D:D,Sheet1!J991,'Franchise Wastage '!E:E,Sheet1!K991)</f>
        <v>1.5</v>
      </c>
      <c r="D991" s="23">
        <f t="shared" si="45"/>
        <v>0</v>
      </c>
      <c r="E991" s="23">
        <f t="shared" si="46"/>
        <v>0</v>
      </c>
      <c r="F991" s="23">
        <f t="shared" si="47"/>
        <v>0</v>
      </c>
      <c r="H991" s="25" t="s">
        <v>2142</v>
      </c>
      <c r="I991" s="1" t="s">
        <v>122</v>
      </c>
      <c r="J991" s="1" t="s">
        <v>537</v>
      </c>
      <c r="K991">
        <v>65</v>
      </c>
      <c r="L991" t="s">
        <v>9</v>
      </c>
      <c r="M991" t="s">
        <v>12</v>
      </c>
      <c r="N991">
        <v>1.5</v>
      </c>
      <c r="O991" t="s">
        <v>10</v>
      </c>
      <c r="P991">
        <v>14</v>
      </c>
      <c r="Q991" t="s">
        <v>10</v>
      </c>
      <c r="R991">
        <v>0</v>
      </c>
    </row>
    <row r="992" spans="1:18" hidden="1" x14ac:dyDescent="0.25">
      <c r="A992" s="1">
        <f>SUMIFS('Franchise Wastage '!H:H,'Franchise Wastage '!B:B,Sheet1!H992,'Franchise Wastage '!C:C,Sheet1!I992,'Franchise Wastage '!D:D,Sheet1!J992,'Franchise Wastage '!E:E,Sheet1!K992)</f>
        <v>17</v>
      </c>
      <c r="B992" s="1">
        <f>SUMIFS('Franchise Wastage '!F:F,'Franchise Wastage '!B:B,Sheet1!H992,'Franchise Wastage '!C:C,Sheet1!I992,'Franchise Wastage '!D:D,Sheet1!J992,'Franchise Wastage '!E:E,Sheet1!K992)</f>
        <v>2.2000000000000002</v>
      </c>
      <c r="D992" s="23">
        <f t="shared" si="45"/>
        <v>0</v>
      </c>
      <c r="E992" s="23">
        <f t="shared" si="46"/>
        <v>0</v>
      </c>
      <c r="F992" s="23">
        <f t="shared" si="47"/>
        <v>0</v>
      </c>
      <c r="H992" s="25" t="s">
        <v>2142</v>
      </c>
      <c r="I992" s="1" t="s">
        <v>617</v>
      </c>
      <c r="J992" s="1" t="s">
        <v>61</v>
      </c>
      <c r="K992">
        <v>65</v>
      </c>
      <c r="L992" t="s">
        <v>9</v>
      </c>
      <c r="M992" t="s">
        <v>12</v>
      </c>
      <c r="N992">
        <v>2.2000000000000002</v>
      </c>
      <c r="O992" t="s">
        <v>10</v>
      </c>
      <c r="P992">
        <v>17</v>
      </c>
      <c r="Q992" t="s">
        <v>10</v>
      </c>
      <c r="R992">
        <v>0</v>
      </c>
    </row>
    <row r="993" spans="1:18" hidden="1" x14ac:dyDescent="0.25">
      <c r="A993" s="1">
        <f>SUMIFS('Franchise Wastage '!H:H,'Franchise Wastage '!B:B,Sheet1!H993,'Franchise Wastage '!C:C,Sheet1!I993,'Franchise Wastage '!D:D,Sheet1!J993,'Franchise Wastage '!E:E,Sheet1!K993)</f>
        <v>17</v>
      </c>
      <c r="B993" s="1">
        <f>SUMIFS('Franchise Wastage '!F:F,'Franchise Wastage '!B:B,Sheet1!H993,'Franchise Wastage '!C:C,Sheet1!I993,'Franchise Wastage '!D:D,Sheet1!J993,'Franchise Wastage '!E:E,Sheet1!K993)</f>
        <v>2.2000000000000002</v>
      </c>
      <c r="D993" s="23">
        <f t="shared" si="45"/>
        <v>0</v>
      </c>
      <c r="E993" s="23">
        <f t="shared" si="46"/>
        <v>0</v>
      </c>
      <c r="F993" s="23">
        <f t="shared" si="47"/>
        <v>0</v>
      </c>
      <c r="H993" s="25" t="s">
        <v>2142</v>
      </c>
      <c r="I993" s="1" t="s">
        <v>617</v>
      </c>
      <c r="J993" s="1" t="s">
        <v>729</v>
      </c>
      <c r="K993">
        <v>65</v>
      </c>
      <c r="L993" t="s">
        <v>9</v>
      </c>
      <c r="M993" t="s">
        <v>12</v>
      </c>
      <c r="N993">
        <v>2.2000000000000002</v>
      </c>
      <c r="O993" t="s">
        <v>10</v>
      </c>
      <c r="P993">
        <v>17</v>
      </c>
      <c r="Q993" t="s">
        <v>10</v>
      </c>
      <c r="R993">
        <v>0</v>
      </c>
    </row>
    <row r="994" spans="1:18" hidden="1" x14ac:dyDescent="0.25">
      <c r="A994" s="1">
        <f>SUMIFS('Franchise Wastage '!H:H,'Franchise Wastage '!B:B,Sheet1!H994,'Franchise Wastage '!C:C,Sheet1!I994,'Franchise Wastage '!D:D,Sheet1!J994,'Franchise Wastage '!E:E,Sheet1!K994)</f>
        <v>17</v>
      </c>
      <c r="B994" s="1">
        <f>SUMIFS('Franchise Wastage '!F:F,'Franchise Wastage '!B:B,Sheet1!H994,'Franchise Wastage '!C:C,Sheet1!I994,'Franchise Wastage '!D:D,Sheet1!J994,'Franchise Wastage '!E:E,Sheet1!K994)</f>
        <v>2.2000000000000002</v>
      </c>
      <c r="D994" s="23">
        <f t="shared" si="45"/>
        <v>0</v>
      </c>
      <c r="E994" s="23">
        <f t="shared" si="46"/>
        <v>0</v>
      </c>
      <c r="F994" s="23">
        <f t="shared" si="47"/>
        <v>0</v>
      </c>
      <c r="H994" s="25" t="s">
        <v>2142</v>
      </c>
      <c r="I994" s="1" t="s">
        <v>56</v>
      </c>
      <c r="J994" s="1" t="s">
        <v>61</v>
      </c>
      <c r="K994">
        <v>65</v>
      </c>
      <c r="L994" t="s">
        <v>9</v>
      </c>
      <c r="M994" t="s">
        <v>12</v>
      </c>
      <c r="N994">
        <v>2.2000000000000002</v>
      </c>
      <c r="O994" t="s">
        <v>10</v>
      </c>
      <c r="P994">
        <v>17</v>
      </c>
      <c r="Q994" t="s">
        <v>10</v>
      </c>
      <c r="R994">
        <v>0</v>
      </c>
    </row>
    <row r="995" spans="1:18" hidden="1" x14ac:dyDescent="0.25">
      <c r="A995" s="1">
        <f>SUMIFS('Franchise Wastage '!H:H,'Franchise Wastage '!B:B,Sheet1!H995,'Franchise Wastage '!C:C,Sheet1!I995,'Franchise Wastage '!D:D,Sheet1!J995,'Franchise Wastage '!E:E,Sheet1!K995)</f>
        <v>7.5</v>
      </c>
      <c r="B995" s="1">
        <f>SUMIFS('Franchise Wastage '!F:F,'Franchise Wastage '!B:B,Sheet1!H995,'Franchise Wastage '!C:C,Sheet1!I995,'Franchise Wastage '!D:D,Sheet1!J995,'Franchise Wastage '!E:E,Sheet1!K995)</f>
        <v>7.5</v>
      </c>
      <c r="D995" s="23">
        <f t="shared" si="45"/>
        <v>0</v>
      </c>
      <c r="E995" s="23">
        <f t="shared" si="46"/>
        <v>0</v>
      </c>
      <c r="F995" s="23">
        <f t="shared" si="47"/>
        <v>0</v>
      </c>
      <c r="H995" s="25" t="s">
        <v>2142</v>
      </c>
      <c r="I995" s="1" t="s">
        <v>56</v>
      </c>
      <c r="J995" s="1" t="s">
        <v>61</v>
      </c>
      <c r="K995">
        <v>92.5</v>
      </c>
      <c r="L995" t="s">
        <v>9</v>
      </c>
      <c r="M995" t="s">
        <v>12</v>
      </c>
      <c r="N995">
        <v>7.5</v>
      </c>
      <c r="O995" t="s">
        <v>10</v>
      </c>
      <c r="P995">
        <v>7.5</v>
      </c>
      <c r="Q995" t="s">
        <v>10</v>
      </c>
      <c r="R995">
        <v>0</v>
      </c>
    </row>
    <row r="996" spans="1:18" hidden="1" x14ac:dyDescent="0.25">
      <c r="A996" s="1">
        <f>SUMIFS('Franchise Wastage '!H:H,'Franchise Wastage '!B:B,Sheet1!H996,'Franchise Wastage '!C:C,Sheet1!I996,'Franchise Wastage '!D:D,Sheet1!J996,'Franchise Wastage '!E:E,Sheet1!K996)</f>
        <v>17</v>
      </c>
      <c r="B996" s="1">
        <f>SUMIFS('Franchise Wastage '!F:F,'Franchise Wastage '!B:B,Sheet1!H996,'Franchise Wastage '!C:C,Sheet1!I996,'Franchise Wastage '!D:D,Sheet1!J996,'Franchise Wastage '!E:E,Sheet1!K996)</f>
        <v>2.2000000000000002</v>
      </c>
      <c r="D996" s="23">
        <f t="shared" si="45"/>
        <v>0</v>
      </c>
      <c r="E996" s="23">
        <f t="shared" si="46"/>
        <v>0</v>
      </c>
      <c r="F996" s="23">
        <f t="shared" si="47"/>
        <v>0</v>
      </c>
      <c r="H996" s="25" t="s">
        <v>2142</v>
      </c>
      <c r="I996" s="1" t="s">
        <v>56</v>
      </c>
      <c r="J996" s="1" t="s">
        <v>61</v>
      </c>
      <c r="K996">
        <v>80</v>
      </c>
      <c r="L996" t="s">
        <v>9</v>
      </c>
      <c r="M996" t="s">
        <v>12</v>
      </c>
      <c r="N996">
        <v>2.2000000000000002</v>
      </c>
      <c r="O996" t="s">
        <v>10</v>
      </c>
      <c r="P996">
        <v>17</v>
      </c>
      <c r="Q996" t="s">
        <v>10</v>
      </c>
      <c r="R996">
        <v>0</v>
      </c>
    </row>
    <row r="997" spans="1:18" hidden="1" x14ac:dyDescent="0.25">
      <c r="A997" s="1">
        <f>SUMIFS('Franchise Wastage '!H:H,'Franchise Wastage '!B:B,Sheet1!H997,'Franchise Wastage '!C:C,Sheet1!I997,'Franchise Wastage '!D:D,Sheet1!J997,'Franchise Wastage '!E:E,Sheet1!K997)</f>
        <v>17</v>
      </c>
      <c r="B997" s="1">
        <f>SUMIFS('Franchise Wastage '!F:F,'Franchise Wastage '!B:B,Sheet1!H997,'Franchise Wastage '!C:C,Sheet1!I997,'Franchise Wastage '!D:D,Sheet1!J997,'Franchise Wastage '!E:E,Sheet1!K997)</f>
        <v>2.2000000000000002</v>
      </c>
      <c r="D997" s="23">
        <f t="shared" si="45"/>
        <v>0</v>
      </c>
      <c r="E997" s="23">
        <f t="shared" si="46"/>
        <v>0</v>
      </c>
      <c r="F997" s="23">
        <f t="shared" si="47"/>
        <v>0</v>
      </c>
      <c r="H997" s="25" t="s">
        <v>2142</v>
      </c>
      <c r="I997" s="1" t="s">
        <v>56</v>
      </c>
      <c r="J997" s="1" t="s">
        <v>62</v>
      </c>
      <c r="K997">
        <v>60</v>
      </c>
      <c r="L997" t="s">
        <v>9</v>
      </c>
      <c r="M997" t="s">
        <v>12</v>
      </c>
      <c r="N997">
        <v>2.2000000000000002</v>
      </c>
      <c r="O997" t="s">
        <v>10</v>
      </c>
      <c r="P997">
        <v>17</v>
      </c>
      <c r="Q997" t="s">
        <v>10</v>
      </c>
      <c r="R997">
        <v>0</v>
      </c>
    </row>
    <row r="998" spans="1:18" hidden="1" x14ac:dyDescent="0.25">
      <c r="A998" s="1">
        <f>SUMIFS('Franchise Wastage '!H:H,'Franchise Wastage '!B:B,Sheet1!H998,'Franchise Wastage '!C:C,Sheet1!I998,'Franchise Wastage '!D:D,Sheet1!J998,'Franchise Wastage '!E:E,Sheet1!K998)</f>
        <v>14</v>
      </c>
      <c r="B998" s="1">
        <f>SUMIFS('Franchise Wastage '!F:F,'Franchise Wastage '!B:B,Sheet1!H998,'Franchise Wastage '!C:C,Sheet1!I998,'Franchise Wastage '!D:D,Sheet1!J998,'Franchise Wastage '!E:E,Sheet1!K998)</f>
        <v>1.5</v>
      </c>
      <c r="D998" s="23">
        <f t="shared" si="45"/>
        <v>0</v>
      </c>
      <c r="E998" s="23">
        <f t="shared" si="46"/>
        <v>0</v>
      </c>
      <c r="F998" s="23">
        <f t="shared" si="47"/>
        <v>0</v>
      </c>
      <c r="H998" s="25" t="s">
        <v>2142</v>
      </c>
      <c r="I998" s="1" t="s">
        <v>56</v>
      </c>
      <c r="J998" s="1" t="s">
        <v>538</v>
      </c>
      <c r="K998">
        <v>70</v>
      </c>
      <c r="L998" t="s">
        <v>9</v>
      </c>
      <c r="M998" t="s">
        <v>12</v>
      </c>
      <c r="N998">
        <v>1.5</v>
      </c>
      <c r="O998" t="s">
        <v>10</v>
      </c>
      <c r="P998">
        <v>14</v>
      </c>
      <c r="Q998" t="s">
        <v>10</v>
      </c>
      <c r="R998">
        <v>0</v>
      </c>
    </row>
    <row r="999" spans="1:18" hidden="1" x14ac:dyDescent="0.25">
      <c r="A999" s="1">
        <f>SUMIFS('Franchise Wastage '!H:H,'Franchise Wastage '!B:B,Sheet1!H999,'Franchise Wastage '!C:C,Sheet1!I999,'Franchise Wastage '!D:D,Sheet1!J999,'Franchise Wastage '!E:E,Sheet1!K999)</f>
        <v>14</v>
      </c>
      <c r="B999" s="1">
        <f>SUMIFS('Franchise Wastage '!F:F,'Franchise Wastage '!B:B,Sheet1!H999,'Franchise Wastage '!C:C,Sheet1!I999,'Franchise Wastage '!D:D,Sheet1!J999,'Franchise Wastage '!E:E,Sheet1!K999)</f>
        <v>1.5</v>
      </c>
      <c r="D999" s="23">
        <f t="shared" si="45"/>
        <v>0</v>
      </c>
      <c r="E999" s="23">
        <f t="shared" si="46"/>
        <v>0</v>
      </c>
      <c r="F999" s="23">
        <f t="shared" si="47"/>
        <v>0</v>
      </c>
      <c r="H999" s="25" t="s">
        <v>2142</v>
      </c>
      <c r="I999" s="1" t="s">
        <v>56</v>
      </c>
      <c r="J999" s="1" t="s">
        <v>539</v>
      </c>
      <c r="K999">
        <v>70</v>
      </c>
      <c r="L999" t="s">
        <v>9</v>
      </c>
      <c r="M999" t="s">
        <v>12</v>
      </c>
      <c r="N999">
        <v>1.5</v>
      </c>
      <c r="O999" t="s">
        <v>10</v>
      </c>
      <c r="P999">
        <v>14</v>
      </c>
      <c r="Q999" t="s">
        <v>10</v>
      </c>
      <c r="R999">
        <v>0</v>
      </c>
    </row>
    <row r="1000" spans="1:18" hidden="1" x14ac:dyDescent="0.25">
      <c r="A1000" s="1">
        <f>SUMIFS('Franchise Wastage '!H:H,'Franchise Wastage '!B:B,Sheet1!H1000,'Franchise Wastage '!C:C,Sheet1!I1000,'Franchise Wastage '!D:D,Sheet1!J1000,'Franchise Wastage '!E:E,Sheet1!K1000)</f>
        <v>14</v>
      </c>
      <c r="B1000" s="1">
        <f>SUMIFS('Franchise Wastage '!F:F,'Franchise Wastage '!B:B,Sheet1!H1000,'Franchise Wastage '!C:C,Sheet1!I1000,'Franchise Wastage '!D:D,Sheet1!J1000,'Franchise Wastage '!E:E,Sheet1!K1000)</f>
        <v>1.5</v>
      </c>
      <c r="D1000" s="23">
        <f t="shared" si="45"/>
        <v>0</v>
      </c>
      <c r="E1000" s="23">
        <f t="shared" si="46"/>
        <v>0</v>
      </c>
      <c r="F1000" s="23">
        <f t="shared" si="47"/>
        <v>0</v>
      </c>
      <c r="H1000" s="25" t="s">
        <v>2142</v>
      </c>
      <c r="I1000" s="1" t="s">
        <v>56</v>
      </c>
      <c r="J1000" s="1" t="s">
        <v>540</v>
      </c>
      <c r="K1000">
        <v>70</v>
      </c>
      <c r="L1000" t="s">
        <v>9</v>
      </c>
      <c r="M1000" t="s">
        <v>12</v>
      </c>
      <c r="N1000">
        <v>1.5</v>
      </c>
      <c r="O1000" t="s">
        <v>10</v>
      </c>
      <c r="P1000">
        <v>14</v>
      </c>
      <c r="Q1000" t="s">
        <v>10</v>
      </c>
      <c r="R1000">
        <v>0</v>
      </c>
    </row>
    <row r="1001" spans="1:18" hidden="1" x14ac:dyDescent="0.25">
      <c r="A1001" s="1">
        <f>SUMIFS('Franchise Wastage '!H:H,'Franchise Wastage '!B:B,Sheet1!H1001,'Franchise Wastage '!C:C,Sheet1!I1001,'Franchise Wastage '!D:D,Sheet1!J1001,'Franchise Wastage '!E:E,Sheet1!K1001)</f>
        <v>14</v>
      </c>
      <c r="B1001" s="1">
        <f>SUMIFS('Franchise Wastage '!F:F,'Franchise Wastage '!B:B,Sheet1!H1001,'Franchise Wastage '!C:C,Sheet1!I1001,'Franchise Wastage '!D:D,Sheet1!J1001,'Franchise Wastage '!E:E,Sheet1!K1001)</f>
        <v>1.5</v>
      </c>
      <c r="D1001" s="23">
        <f t="shared" si="45"/>
        <v>0</v>
      </c>
      <c r="E1001" s="23">
        <f t="shared" si="46"/>
        <v>0</v>
      </c>
      <c r="F1001" s="23">
        <f t="shared" si="47"/>
        <v>0</v>
      </c>
      <c r="H1001" s="25" t="s">
        <v>2142</v>
      </c>
      <c r="I1001" s="1" t="s">
        <v>56</v>
      </c>
      <c r="J1001" s="1" t="s">
        <v>541</v>
      </c>
      <c r="K1001">
        <v>70</v>
      </c>
      <c r="L1001" t="s">
        <v>9</v>
      </c>
      <c r="M1001" t="s">
        <v>12</v>
      </c>
      <c r="N1001">
        <v>1.5</v>
      </c>
      <c r="O1001" t="s">
        <v>10</v>
      </c>
      <c r="P1001">
        <v>14</v>
      </c>
      <c r="Q1001" t="s">
        <v>10</v>
      </c>
      <c r="R1001">
        <v>0</v>
      </c>
    </row>
    <row r="1002" spans="1:18" hidden="1" x14ac:dyDescent="0.25">
      <c r="A1002" s="1">
        <f>SUMIFS('Franchise Wastage '!H:H,'Franchise Wastage '!B:B,Sheet1!H1002,'Franchise Wastage '!C:C,Sheet1!I1002,'Franchise Wastage '!D:D,Sheet1!J1002,'Franchise Wastage '!E:E,Sheet1!K1002)</f>
        <v>14</v>
      </c>
      <c r="B1002" s="1">
        <f>SUMIFS('Franchise Wastage '!F:F,'Franchise Wastage '!B:B,Sheet1!H1002,'Franchise Wastage '!C:C,Sheet1!I1002,'Franchise Wastage '!D:D,Sheet1!J1002,'Franchise Wastage '!E:E,Sheet1!K1002)</f>
        <v>1.5</v>
      </c>
      <c r="D1002" s="23">
        <f t="shared" si="45"/>
        <v>0</v>
      </c>
      <c r="E1002" s="23">
        <f t="shared" si="46"/>
        <v>0</v>
      </c>
      <c r="F1002" s="23">
        <f t="shared" si="47"/>
        <v>0</v>
      </c>
      <c r="H1002" s="25" t="s">
        <v>2142</v>
      </c>
      <c r="I1002" s="1" t="s">
        <v>56</v>
      </c>
      <c r="J1002" s="1" t="s">
        <v>542</v>
      </c>
      <c r="K1002">
        <v>70</v>
      </c>
      <c r="L1002" t="s">
        <v>9</v>
      </c>
      <c r="M1002" t="s">
        <v>12</v>
      </c>
      <c r="N1002">
        <v>1.5</v>
      </c>
      <c r="O1002" t="s">
        <v>10</v>
      </c>
      <c r="P1002">
        <v>14</v>
      </c>
      <c r="Q1002" t="s">
        <v>10</v>
      </c>
      <c r="R1002">
        <v>0</v>
      </c>
    </row>
    <row r="1003" spans="1:18" hidden="1" x14ac:dyDescent="0.25">
      <c r="A1003" s="1">
        <f>SUMIFS('Franchise Wastage '!H:H,'Franchise Wastage '!B:B,Sheet1!H1003,'Franchise Wastage '!C:C,Sheet1!I1003,'Franchise Wastage '!D:D,Sheet1!J1003,'Franchise Wastage '!E:E,Sheet1!K1003)</f>
        <v>14</v>
      </c>
      <c r="B1003" s="1">
        <f>SUMIFS('Franchise Wastage '!F:F,'Franchise Wastage '!B:B,Sheet1!H1003,'Franchise Wastage '!C:C,Sheet1!I1003,'Franchise Wastage '!D:D,Sheet1!J1003,'Franchise Wastage '!E:E,Sheet1!K1003)</f>
        <v>1.5</v>
      </c>
      <c r="D1003" s="23">
        <f t="shared" si="45"/>
        <v>0</v>
      </c>
      <c r="E1003" s="23">
        <f t="shared" si="46"/>
        <v>0</v>
      </c>
      <c r="F1003" s="23">
        <f t="shared" si="47"/>
        <v>0</v>
      </c>
      <c r="H1003" s="25" t="s">
        <v>2142</v>
      </c>
      <c r="I1003" s="1" t="s">
        <v>56</v>
      </c>
      <c r="J1003" s="1" t="s">
        <v>543</v>
      </c>
      <c r="K1003">
        <v>70</v>
      </c>
      <c r="L1003" t="s">
        <v>9</v>
      </c>
      <c r="M1003" t="s">
        <v>12</v>
      </c>
      <c r="N1003">
        <v>1.5</v>
      </c>
      <c r="O1003" t="s">
        <v>10</v>
      </c>
      <c r="P1003">
        <v>14</v>
      </c>
      <c r="Q1003" t="s">
        <v>10</v>
      </c>
      <c r="R1003">
        <v>0</v>
      </c>
    </row>
    <row r="1004" spans="1:18" hidden="1" x14ac:dyDescent="0.25">
      <c r="A1004" s="1">
        <f>SUMIFS('Franchise Wastage '!H:H,'Franchise Wastage '!B:B,Sheet1!H1004,'Franchise Wastage '!C:C,Sheet1!I1004,'Franchise Wastage '!D:D,Sheet1!J1004,'Franchise Wastage '!E:E,Sheet1!K1004)</f>
        <v>14</v>
      </c>
      <c r="B1004" s="1">
        <f>SUMIFS('Franchise Wastage '!F:F,'Franchise Wastage '!B:B,Sheet1!H1004,'Franchise Wastage '!C:C,Sheet1!I1004,'Franchise Wastage '!D:D,Sheet1!J1004,'Franchise Wastage '!E:E,Sheet1!K1004)</f>
        <v>1.5</v>
      </c>
      <c r="D1004" s="23">
        <f t="shared" si="45"/>
        <v>0</v>
      </c>
      <c r="E1004" s="23">
        <f t="shared" si="46"/>
        <v>0</v>
      </c>
      <c r="F1004" s="23">
        <f t="shared" si="47"/>
        <v>0</v>
      </c>
      <c r="H1004" s="25" t="s">
        <v>2142</v>
      </c>
      <c r="I1004" s="1" t="s">
        <v>56</v>
      </c>
      <c r="J1004" s="1" t="s">
        <v>544</v>
      </c>
      <c r="K1004">
        <v>70</v>
      </c>
      <c r="L1004" t="s">
        <v>9</v>
      </c>
      <c r="M1004" t="s">
        <v>12</v>
      </c>
      <c r="N1004">
        <v>1.5</v>
      </c>
      <c r="O1004" t="s">
        <v>10</v>
      </c>
      <c r="P1004">
        <v>14</v>
      </c>
      <c r="Q1004" t="s">
        <v>10</v>
      </c>
      <c r="R1004">
        <v>0</v>
      </c>
    </row>
    <row r="1005" spans="1:18" hidden="1" x14ac:dyDescent="0.25">
      <c r="A1005" s="1">
        <f>SUMIFS('Franchise Wastage '!H:H,'Franchise Wastage '!B:B,Sheet1!H1005,'Franchise Wastage '!C:C,Sheet1!I1005,'Franchise Wastage '!D:D,Sheet1!J1005,'Franchise Wastage '!E:E,Sheet1!K1005)</f>
        <v>14</v>
      </c>
      <c r="B1005" s="1">
        <f>SUMIFS('Franchise Wastage '!F:F,'Franchise Wastage '!B:B,Sheet1!H1005,'Franchise Wastage '!C:C,Sheet1!I1005,'Franchise Wastage '!D:D,Sheet1!J1005,'Franchise Wastage '!E:E,Sheet1!K1005)</f>
        <v>1.5</v>
      </c>
      <c r="D1005" s="23">
        <f t="shared" si="45"/>
        <v>0</v>
      </c>
      <c r="E1005" s="23">
        <f t="shared" si="46"/>
        <v>0</v>
      </c>
      <c r="F1005" s="23">
        <f t="shared" si="47"/>
        <v>0</v>
      </c>
      <c r="H1005" s="25" t="s">
        <v>2142</v>
      </c>
      <c r="I1005" s="1" t="s">
        <v>56</v>
      </c>
      <c r="J1005" s="1" t="s">
        <v>545</v>
      </c>
      <c r="K1005">
        <v>70</v>
      </c>
      <c r="L1005" t="s">
        <v>9</v>
      </c>
      <c r="M1005" t="s">
        <v>12</v>
      </c>
      <c r="N1005">
        <v>1.5</v>
      </c>
      <c r="O1005" t="s">
        <v>10</v>
      </c>
      <c r="P1005">
        <v>14</v>
      </c>
      <c r="Q1005" t="s">
        <v>10</v>
      </c>
      <c r="R1005">
        <v>0</v>
      </c>
    </row>
    <row r="1006" spans="1:18" hidden="1" x14ac:dyDescent="0.25">
      <c r="A1006" s="1">
        <f>SUMIFS('Franchise Wastage '!H:H,'Franchise Wastage '!B:B,Sheet1!H1006,'Franchise Wastage '!C:C,Sheet1!I1006,'Franchise Wastage '!D:D,Sheet1!J1006,'Franchise Wastage '!E:E,Sheet1!K1006)</f>
        <v>14</v>
      </c>
      <c r="B1006" s="1">
        <f>SUMIFS('Franchise Wastage '!F:F,'Franchise Wastage '!B:B,Sheet1!H1006,'Franchise Wastage '!C:C,Sheet1!I1006,'Franchise Wastage '!D:D,Sheet1!J1006,'Franchise Wastage '!E:E,Sheet1!K1006)</f>
        <v>1.5</v>
      </c>
      <c r="D1006" s="23">
        <f t="shared" si="45"/>
        <v>0</v>
      </c>
      <c r="E1006" s="23">
        <f t="shared" si="46"/>
        <v>0</v>
      </c>
      <c r="F1006" s="23">
        <f t="shared" si="47"/>
        <v>0</v>
      </c>
      <c r="H1006" s="25" t="s">
        <v>2142</v>
      </c>
      <c r="I1006" s="1" t="s">
        <v>56</v>
      </c>
      <c r="J1006" s="1" t="s">
        <v>546</v>
      </c>
      <c r="K1006">
        <v>70</v>
      </c>
      <c r="L1006" t="s">
        <v>9</v>
      </c>
      <c r="M1006" t="s">
        <v>12</v>
      </c>
      <c r="N1006">
        <v>1.5</v>
      </c>
      <c r="O1006" t="s">
        <v>10</v>
      </c>
      <c r="P1006">
        <v>14</v>
      </c>
      <c r="Q1006" t="s">
        <v>10</v>
      </c>
      <c r="R1006">
        <v>0</v>
      </c>
    </row>
    <row r="1007" spans="1:18" hidden="1" x14ac:dyDescent="0.25">
      <c r="A1007" s="1">
        <f>SUMIFS('Franchise Wastage '!H:H,'Franchise Wastage '!B:B,Sheet1!H1007,'Franchise Wastage '!C:C,Sheet1!I1007,'Franchise Wastage '!D:D,Sheet1!J1007,'Franchise Wastage '!E:E,Sheet1!K1007)</f>
        <v>14</v>
      </c>
      <c r="B1007" s="1">
        <f>SUMIFS('Franchise Wastage '!F:F,'Franchise Wastage '!B:B,Sheet1!H1007,'Franchise Wastage '!C:C,Sheet1!I1007,'Franchise Wastage '!D:D,Sheet1!J1007,'Franchise Wastage '!E:E,Sheet1!K1007)</f>
        <v>1.5</v>
      </c>
      <c r="D1007" s="23">
        <f t="shared" si="45"/>
        <v>0</v>
      </c>
      <c r="E1007" s="23">
        <f t="shared" si="46"/>
        <v>0</v>
      </c>
      <c r="F1007" s="23">
        <f t="shared" si="47"/>
        <v>0</v>
      </c>
      <c r="H1007" s="25" t="s">
        <v>2142</v>
      </c>
      <c r="I1007" s="1" t="s">
        <v>56</v>
      </c>
      <c r="J1007" s="1" t="s">
        <v>547</v>
      </c>
      <c r="K1007">
        <v>70</v>
      </c>
      <c r="L1007" t="s">
        <v>9</v>
      </c>
      <c r="M1007" t="s">
        <v>12</v>
      </c>
      <c r="N1007">
        <v>1.5</v>
      </c>
      <c r="O1007" t="s">
        <v>10</v>
      </c>
      <c r="P1007">
        <v>14</v>
      </c>
      <c r="Q1007" t="s">
        <v>10</v>
      </c>
      <c r="R1007">
        <v>0</v>
      </c>
    </row>
    <row r="1008" spans="1:18" hidden="1" x14ac:dyDescent="0.25">
      <c r="A1008" s="1">
        <f>SUMIFS('Franchise Wastage '!H:H,'Franchise Wastage '!B:B,Sheet1!H1008,'Franchise Wastage '!C:C,Sheet1!I1008,'Franchise Wastage '!D:D,Sheet1!J1008,'Franchise Wastage '!E:E,Sheet1!K1008)</f>
        <v>7.5</v>
      </c>
      <c r="B1008" s="1">
        <f>SUMIFS('Franchise Wastage '!F:F,'Franchise Wastage '!B:B,Sheet1!H1008,'Franchise Wastage '!C:C,Sheet1!I1008,'Franchise Wastage '!D:D,Sheet1!J1008,'Franchise Wastage '!E:E,Sheet1!K1008)</f>
        <v>10</v>
      </c>
      <c r="D1008" s="23">
        <f t="shared" si="45"/>
        <v>0</v>
      </c>
      <c r="E1008" s="23">
        <f t="shared" si="46"/>
        <v>0</v>
      </c>
      <c r="F1008" s="23">
        <f t="shared" si="47"/>
        <v>0</v>
      </c>
      <c r="H1008" s="25" t="s">
        <v>2142</v>
      </c>
      <c r="I1008" s="1" t="s">
        <v>56</v>
      </c>
      <c r="J1008" s="1" t="s">
        <v>67</v>
      </c>
      <c r="K1008">
        <v>92.5</v>
      </c>
      <c r="L1008" t="s">
        <v>9</v>
      </c>
      <c r="M1008" t="s">
        <v>12</v>
      </c>
      <c r="N1008">
        <v>10</v>
      </c>
      <c r="O1008" t="s">
        <v>10</v>
      </c>
      <c r="P1008">
        <v>7.5</v>
      </c>
      <c r="Q1008" t="s">
        <v>10</v>
      </c>
      <c r="R1008">
        <v>0</v>
      </c>
    </row>
    <row r="1009" spans="1:18" hidden="1" x14ac:dyDescent="0.25">
      <c r="A1009" s="1">
        <f>SUMIFS('Franchise Wastage '!H:H,'Franchise Wastage '!B:B,Sheet1!H1009,'Franchise Wastage '!C:C,Sheet1!I1009,'Franchise Wastage '!D:D,Sheet1!J1009,'Franchise Wastage '!E:E,Sheet1!K1009)</f>
        <v>20</v>
      </c>
      <c r="B1009" s="1">
        <f>SUMIFS('Franchise Wastage '!F:F,'Franchise Wastage '!B:B,Sheet1!H1009,'Franchise Wastage '!C:C,Sheet1!I1009,'Franchise Wastage '!D:D,Sheet1!J1009,'Franchise Wastage '!E:E,Sheet1!K1009)</f>
        <v>5</v>
      </c>
      <c r="D1009" s="23">
        <f t="shared" si="45"/>
        <v>0</v>
      </c>
      <c r="E1009" s="23">
        <f t="shared" si="46"/>
        <v>0</v>
      </c>
      <c r="F1009" s="23">
        <f t="shared" si="47"/>
        <v>0</v>
      </c>
      <c r="H1009" s="25" t="s">
        <v>2142</v>
      </c>
      <c r="I1009" s="1" t="s">
        <v>56</v>
      </c>
      <c r="J1009" s="1" t="s">
        <v>548</v>
      </c>
      <c r="K1009">
        <v>60</v>
      </c>
      <c r="L1009" t="s">
        <v>9</v>
      </c>
      <c r="M1009" t="s">
        <v>12</v>
      </c>
      <c r="N1009">
        <v>5</v>
      </c>
      <c r="O1009" t="s">
        <v>10</v>
      </c>
      <c r="P1009">
        <v>20</v>
      </c>
      <c r="Q1009" t="s">
        <v>10</v>
      </c>
      <c r="R1009">
        <v>0</v>
      </c>
    </row>
    <row r="1010" spans="1:18" hidden="1" x14ac:dyDescent="0.25">
      <c r="A1010" s="1">
        <f>SUMIFS('Franchise Wastage '!H:H,'Franchise Wastage '!B:B,Sheet1!H1010,'Franchise Wastage '!C:C,Sheet1!I1010,'Franchise Wastage '!D:D,Sheet1!J1010,'Franchise Wastage '!E:E,Sheet1!K1010)</f>
        <v>7.5</v>
      </c>
      <c r="B1010" s="1">
        <f>SUMIFS('Franchise Wastage '!F:F,'Franchise Wastage '!B:B,Sheet1!H1010,'Franchise Wastage '!C:C,Sheet1!I1010,'Franchise Wastage '!D:D,Sheet1!J1010,'Franchise Wastage '!E:E,Sheet1!K1010)</f>
        <v>13</v>
      </c>
      <c r="D1010" s="23">
        <f t="shared" si="45"/>
        <v>0</v>
      </c>
      <c r="E1010" s="23">
        <f t="shared" si="46"/>
        <v>0</v>
      </c>
      <c r="F1010" s="23">
        <f t="shared" si="47"/>
        <v>0</v>
      </c>
      <c r="H1010" s="25" t="s">
        <v>2142</v>
      </c>
      <c r="I1010" s="1" t="s">
        <v>56</v>
      </c>
      <c r="J1010" s="1" t="s">
        <v>548</v>
      </c>
      <c r="K1010">
        <v>92.5</v>
      </c>
      <c r="L1010" t="s">
        <v>9</v>
      </c>
      <c r="M1010" t="s">
        <v>12</v>
      </c>
      <c r="N1010">
        <v>13</v>
      </c>
      <c r="O1010" t="s">
        <v>10</v>
      </c>
      <c r="P1010">
        <v>7.5</v>
      </c>
      <c r="Q1010" t="s">
        <v>10</v>
      </c>
      <c r="R1010">
        <v>0</v>
      </c>
    </row>
    <row r="1011" spans="1:18" x14ac:dyDescent="0.25">
      <c r="A1011" s="1">
        <f>SUMIFS('Franchise Wastage '!H:H,'Franchise Wastage '!B:B,Sheet1!H1011,'Franchise Wastage '!C:C,Sheet1!I1011,'Franchise Wastage '!D:D,Sheet1!J1011,'Franchise Wastage '!E:E,Sheet1!K1011)</f>
        <v>40</v>
      </c>
      <c r="B1011" s="1">
        <f>SUMIFS('Franchise Wastage '!F:F,'Franchise Wastage '!B:B,Sheet1!H1011,'Franchise Wastage '!C:C,Sheet1!I1011,'Franchise Wastage '!D:D,Sheet1!J1011,'Franchise Wastage '!E:E,Sheet1!K1011)</f>
        <v>23</v>
      </c>
      <c r="D1011" s="23">
        <f t="shared" si="45"/>
        <v>-20</v>
      </c>
      <c r="E1011" s="23">
        <f t="shared" si="46"/>
        <v>-10</v>
      </c>
      <c r="F1011" s="23">
        <f t="shared" si="47"/>
        <v>-30</v>
      </c>
      <c r="H1011" s="25" t="s">
        <v>2142</v>
      </c>
      <c r="I1011" s="1" t="s">
        <v>56</v>
      </c>
      <c r="J1011" s="1" t="s">
        <v>549</v>
      </c>
      <c r="K1011">
        <v>60</v>
      </c>
      <c r="L1011" t="s">
        <v>12</v>
      </c>
      <c r="M1011" t="s">
        <v>12</v>
      </c>
      <c r="N1011">
        <v>13</v>
      </c>
      <c r="O1011" t="s">
        <v>10</v>
      </c>
      <c r="P1011">
        <v>20</v>
      </c>
      <c r="Q1011" t="s">
        <v>10</v>
      </c>
      <c r="R1011">
        <v>0</v>
      </c>
    </row>
    <row r="1012" spans="1:18" hidden="1" x14ac:dyDescent="0.25">
      <c r="A1012" s="1">
        <f>SUMIFS('Franchise Wastage '!H:H,'Franchise Wastage '!B:B,Sheet1!H1012,'Franchise Wastage '!C:C,Sheet1!I1012,'Franchise Wastage '!D:D,Sheet1!J1012,'Franchise Wastage '!E:E,Sheet1!K1012)</f>
        <v>7.5</v>
      </c>
      <c r="B1012" s="1">
        <f>SUMIFS('Franchise Wastage '!F:F,'Franchise Wastage '!B:B,Sheet1!H1012,'Franchise Wastage '!C:C,Sheet1!I1012,'Franchise Wastage '!D:D,Sheet1!J1012,'Franchise Wastage '!E:E,Sheet1!K1012)</f>
        <v>20</v>
      </c>
      <c r="D1012" s="23">
        <f t="shared" si="45"/>
        <v>0</v>
      </c>
      <c r="E1012" s="23">
        <f t="shared" si="46"/>
        <v>0</v>
      </c>
      <c r="F1012" s="23">
        <f t="shared" si="47"/>
        <v>0</v>
      </c>
      <c r="H1012" s="25" t="s">
        <v>2142</v>
      </c>
      <c r="I1012" s="1" t="s">
        <v>56</v>
      </c>
      <c r="J1012" s="1" t="s">
        <v>549</v>
      </c>
      <c r="K1012">
        <v>92.5</v>
      </c>
      <c r="L1012" t="s">
        <v>9</v>
      </c>
      <c r="M1012" t="s">
        <v>12</v>
      </c>
      <c r="N1012">
        <v>20</v>
      </c>
      <c r="O1012" t="s">
        <v>10</v>
      </c>
      <c r="P1012">
        <v>7.5</v>
      </c>
      <c r="Q1012" t="s">
        <v>10</v>
      </c>
      <c r="R1012">
        <v>0</v>
      </c>
    </row>
    <row r="1013" spans="1:18" hidden="1" x14ac:dyDescent="0.25">
      <c r="A1013" s="1">
        <f>SUMIFS('Franchise Wastage '!H:H,'Franchise Wastage '!B:B,Sheet1!H1013,'Franchise Wastage '!C:C,Sheet1!I1013,'Franchise Wastage '!D:D,Sheet1!J1013,'Franchise Wastage '!E:E,Sheet1!K1013)</f>
        <v>14</v>
      </c>
      <c r="B1013" s="1">
        <f>SUMIFS('Franchise Wastage '!F:F,'Franchise Wastage '!B:B,Sheet1!H1013,'Franchise Wastage '!C:C,Sheet1!I1013,'Franchise Wastage '!D:D,Sheet1!J1013,'Franchise Wastage '!E:E,Sheet1!K1013)</f>
        <v>0.7</v>
      </c>
      <c r="D1013" s="23">
        <f t="shared" si="45"/>
        <v>0</v>
      </c>
      <c r="E1013" s="23">
        <f t="shared" si="46"/>
        <v>0</v>
      </c>
      <c r="F1013" s="23">
        <f t="shared" si="47"/>
        <v>0</v>
      </c>
      <c r="H1013" s="25" t="s">
        <v>2142</v>
      </c>
      <c r="I1013" s="1" t="s">
        <v>550</v>
      </c>
      <c r="J1013" s="1" t="s">
        <v>551</v>
      </c>
      <c r="K1013">
        <v>65</v>
      </c>
      <c r="L1013" t="s">
        <v>9</v>
      </c>
      <c r="M1013" t="s">
        <v>12</v>
      </c>
      <c r="N1013">
        <v>0.7</v>
      </c>
      <c r="O1013" t="s">
        <v>10</v>
      </c>
      <c r="P1013">
        <v>14</v>
      </c>
      <c r="Q1013" t="s">
        <v>10</v>
      </c>
      <c r="R1013">
        <v>0</v>
      </c>
    </row>
    <row r="1014" spans="1:18" hidden="1" x14ac:dyDescent="0.25">
      <c r="A1014" s="1">
        <f>SUMIFS('Franchise Wastage '!H:H,'Franchise Wastage '!B:B,Sheet1!H1014,'Franchise Wastage '!C:C,Sheet1!I1014,'Franchise Wastage '!D:D,Sheet1!J1014,'Franchise Wastage '!E:E,Sheet1!K1014)</f>
        <v>14</v>
      </c>
      <c r="B1014" s="1">
        <f>SUMIFS('Franchise Wastage '!F:F,'Franchise Wastage '!B:B,Sheet1!H1014,'Franchise Wastage '!C:C,Sheet1!I1014,'Franchise Wastage '!D:D,Sheet1!J1014,'Franchise Wastage '!E:E,Sheet1!K1014)</f>
        <v>0.7</v>
      </c>
      <c r="D1014" s="23">
        <f t="shared" si="45"/>
        <v>0</v>
      </c>
      <c r="E1014" s="23">
        <f t="shared" si="46"/>
        <v>0</v>
      </c>
      <c r="F1014" s="23">
        <f t="shared" si="47"/>
        <v>0</v>
      </c>
      <c r="H1014" s="25" t="s">
        <v>2142</v>
      </c>
      <c r="I1014" s="1" t="s">
        <v>550</v>
      </c>
      <c r="J1014" s="1" t="s">
        <v>551</v>
      </c>
      <c r="K1014">
        <v>70</v>
      </c>
      <c r="L1014" t="s">
        <v>9</v>
      </c>
      <c r="M1014" t="s">
        <v>12</v>
      </c>
      <c r="N1014">
        <v>0.7</v>
      </c>
      <c r="O1014" t="s">
        <v>10</v>
      </c>
      <c r="P1014">
        <v>14</v>
      </c>
      <c r="Q1014" t="s">
        <v>10</v>
      </c>
      <c r="R1014">
        <v>0</v>
      </c>
    </row>
    <row r="1015" spans="1:18" hidden="1" x14ac:dyDescent="0.25">
      <c r="A1015" s="1">
        <f>SUMIFS('Franchise Wastage '!H:H,'Franchise Wastage '!B:B,Sheet1!H1015,'Franchise Wastage '!C:C,Sheet1!I1015,'Franchise Wastage '!D:D,Sheet1!J1015,'Franchise Wastage '!E:E,Sheet1!K1015)</f>
        <v>14</v>
      </c>
      <c r="B1015" s="1">
        <f>SUMIFS('Franchise Wastage '!F:F,'Franchise Wastage '!B:B,Sheet1!H1015,'Franchise Wastage '!C:C,Sheet1!I1015,'Franchise Wastage '!D:D,Sheet1!J1015,'Franchise Wastage '!E:E,Sheet1!K1015)</f>
        <v>0.7</v>
      </c>
      <c r="D1015" s="23">
        <f t="shared" si="45"/>
        <v>0</v>
      </c>
      <c r="E1015" s="23">
        <f t="shared" si="46"/>
        <v>0</v>
      </c>
      <c r="F1015" s="23">
        <f t="shared" si="47"/>
        <v>0</v>
      </c>
      <c r="H1015" s="25" t="s">
        <v>2142</v>
      </c>
      <c r="I1015" s="1" t="s">
        <v>550</v>
      </c>
      <c r="J1015" s="1" t="s">
        <v>552</v>
      </c>
      <c r="K1015">
        <v>65</v>
      </c>
      <c r="L1015" t="s">
        <v>9</v>
      </c>
      <c r="M1015" t="s">
        <v>12</v>
      </c>
      <c r="N1015">
        <v>0.7</v>
      </c>
      <c r="O1015" t="s">
        <v>10</v>
      </c>
      <c r="P1015">
        <v>14</v>
      </c>
      <c r="Q1015" t="s">
        <v>10</v>
      </c>
      <c r="R1015">
        <v>0</v>
      </c>
    </row>
    <row r="1016" spans="1:18" hidden="1" x14ac:dyDescent="0.25">
      <c r="A1016" s="1">
        <f>SUMIFS('Franchise Wastage '!H:H,'Franchise Wastage '!B:B,Sheet1!H1016,'Franchise Wastage '!C:C,Sheet1!I1016,'Franchise Wastage '!D:D,Sheet1!J1016,'Franchise Wastage '!E:E,Sheet1!K1016)</f>
        <v>14</v>
      </c>
      <c r="B1016" s="1">
        <f>SUMIFS('Franchise Wastage '!F:F,'Franchise Wastage '!B:B,Sheet1!H1016,'Franchise Wastage '!C:C,Sheet1!I1016,'Franchise Wastage '!D:D,Sheet1!J1016,'Franchise Wastage '!E:E,Sheet1!K1016)</f>
        <v>0.7</v>
      </c>
      <c r="D1016" s="23">
        <f t="shared" si="45"/>
        <v>0</v>
      </c>
      <c r="E1016" s="23">
        <f t="shared" si="46"/>
        <v>0</v>
      </c>
      <c r="F1016" s="23">
        <f t="shared" si="47"/>
        <v>0</v>
      </c>
      <c r="H1016" s="25" t="s">
        <v>2142</v>
      </c>
      <c r="I1016" s="1" t="s">
        <v>550</v>
      </c>
      <c r="J1016" s="1" t="s">
        <v>552</v>
      </c>
      <c r="K1016">
        <v>70</v>
      </c>
      <c r="L1016" t="s">
        <v>9</v>
      </c>
      <c r="M1016" t="s">
        <v>12</v>
      </c>
      <c r="N1016">
        <v>0.7</v>
      </c>
      <c r="O1016" t="s">
        <v>10</v>
      </c>
      <c r="P1016">
        <v>14</v>
      </c>
      <c r="Q1016" t="s">
        <v>10</v>
      </c>
      <c r="R1016">
        <v>0</v>
      </c>
    </row>
    <row r="1017" spans="1:18" hidden="1" x14ac:dyDescent="0.25">
      <c r="A1017" s="1">
        <f>SUMIFS('Franchise Wastage '!H:H,'Franchise Wastage '!B:B,Sheet1!H1017,'Franchise Wastage '!C:C,Sheet1!I1017,'Franchise Wastage '!D:D,Sheet1!J1017,'Franchise Wastage '!E:E,Sheet1!K1017)</f>
        <v>14</v>
      </c>
      <c r="B1017" s="1">
        <f>SUMIFS('Franchise Wastage '!F:F,'Franchise Wastage '!B:B,Sheet1!H1017,'Franchise Wastage '!C:C,Sheet1!I1017,'Franchise Wastage '!D:D,Sheet1!J1017,'Franchise Wastage '!E:E,Sheet1!K1017)</f>
        <v>0.7</v>
      </c>
      <c r="D1017" s="23">
        <f t="shared" si="45"/>
        <v>0</v>
      </c>
      <c r="E1017" s="23">
        <f t="shared" si="46"/>
        <v>0</v>
      </c>
      <c r="F1017" s="23">
        <f t="shared" si="47"/>
        <v>0</v>
      </c>
      <c r="H1017" s="25" t="s">
        <v>2142</v>
      </c>
      <c r="I1017" s="1" t="s">
        <v>550</v>
      </c>
      <c r="J1017" s="1" t="s">
        <v>227</v>
      </c>
      <c r="K1017">
        <v>65</v>
      </c>
      <c r="L1017" t="s">
        <v>9</v>
      </c>
      <c r="M1017" t="s">
        <v>12</v>
      </c>
      <c r="N1017">
        <v>0.7</v>
      </c>
      <c r="O1017" t="s">
        <v>10</v>
      </c>
      <c r="P1017">
        <v>14</v>
      </c>
      <c r="Q1017" t="s">
        <v>10</v>
      </c>
      <c r="R1017">
        <v>0</v>
      </c>
    </row>
    <row r="1018" spans="1:18" hidden="1" x14ac:dyDescent="0.25">
      <c r="A1018" s="1">
        <f>SUMIFS('Franchise Wastage '!H:H,'Franchise Wastage '!B:B,Sheet1!H1018,'Franchise Wastage '!C:C,Sheet1!I1018,'Franchise Wastage '!D:D,Sheet1!J1018,'Franchise Wastage '!E:E,Sheet1!K1018)</f>
        <v>14</v>
      </c>
      <c r="B1018" s="1">
        <f>SUMIFS('Franchise Wastage '!F:F,'Franchise Wastage '!B:B,Sheet1!H1018,'Franchise Wastage '!C:C,Sheet1!I1018,'Franchise Wastage '!D:D,Sheet1!J1018,'Franchise Wastage '!E:E,Sheet1!K1018)</f>
        <v>0.7</v>
      </c>
      <c r="D1018" s="23">
        <f t="shared" si="45"/>
        <v>0</v>
      </c>
      <c r="E1018" s="23">
        <f t="shared" si="46"/>
        <v>0</v>
      </c>
      <c r="F1018" s="23">
        <f t="shared" si="47"/>
        <v>0</v>
      </c>
      <c r="H1018" s="25" t="s">
        <v>2142</v>
      </c>
      <c r="I1018" s="1" t="s">
        <v>550</v>
      </c>
      <c r="J1018" s="1" t="s">
        <v>227</v>
      </c>
      <c r="K1018">
        <v>70</v>
      </c>
      <c r="L1018" t="s">
        <v>9</v>
      </c>
      <c r="M1018" t="s">
        <v>12</v>
      </c>
      <c r="N1018">
        <v>0.7</v>
      </c>
      <c r="O1018" t="s">
        <v>10</v>
      </c>
      <c r="P1018">
        <v>14</v>
      </c>
      <c r="Q1018" t="s">
        <v>10</v>
      </c>
      <c r="R1018">
        <v>0</v>
      </c>
    </row>
    <row r="1019" spans="1:18" hidden="1" x14ac:dyDescent="0.25">
      <c r="A1019" s="1">
        <f>SUMIFS('Franchise Wastage '!H:H,'Franchise Wastage '!B:B,Sheet1!H1019,'Franchise Wastage '!C:C,Sheet1!I1019,'Franchise Wastage '!D:D,Sheet1!J1019,'Franchise Wastage '!E:E,Sheet1!K1019)</f>
        <v>14</v>
      </c>
      <c r="B1019" s="1">
        <f>SUMIFS('Franchise Wastage '!F:F,'Franchise Wastage '!B:B,Sheet1!H1019,'Franchise Wastage '!C:C,Sheet1!I1019,'Franchise Wastage '!D:D,Sheet1!J1019,'Franchise Wastage '!E:E,Sheet1!K1019)</f>
        <v>0.7</v>
      </c>
      <c r="D1019" s="23">
        <f t="shared" si="45"/>
        <v>0</v>
      </c>
      <c r="E1019" s="23">
        <f t="shared" si="46"/>
        <v>0</v>
      </c>
      <c r="F1019" s="23">
        <f t="shared" si="47"/>
        <v>0</v>
      </c>
      <c r="H1019" s="25" t="s">
        <v>2142</v>
      </c>
      <c r="I1019" s="1" t="s">
        <v>550</v>
      </c>
      <c r="J1019" s="1" t="s">
        <v>30</v>
      </c>
      <c r="K1019">
        <v>65</v>
      </c>
      <c r="L1019" t="s">
        <v>9</v>
      </c>
      <c r="M1019" t="s">
        <v>12</v>
      </c>
      <c r="N1019">
        <v>0.7</v>
      </c>
      <c r="O1019" t="s">
        <v>10</v>
      </c>
      <c r="P1019">
        <v>14</v>
      </c>
      <c r="Q1019" t="s">
        <v>10</v>
      </c>
      <c r="R1019">
        <v>0</v>
      </c>
    </row>
    <row r="1020" spans="1:18" hidden="1" x14ac:dyDescent="0.25">
      <c r="A1020" s="1">
        <f>SUMIFS('Franchise Wastage '!H:H,'Franchise Wastage '!B:B,Sheet1!H1020,'Franchise Wastage '!C:C,Sheet1!I1020,'Franchise Wastage '!D:D,Sheet1!J1020,'Franchise Wastage '!E:E,Sheet1!K1020)</f>
        <v>14</v>
      </c>
      <c r="B1020" s="1">
        <f>SUMIFS('Franchise Wastage '!F:F,'Franchise Wastage '!B:B,Sheet1!H1020,'Franchise Wastage '!C:C,Sheet1!I1020,'Franchise Wastage '!D:D,Sheet1!J1020,'Franchise Wastage '!E:E,Sheet1!K1020)</f>
        <v>0.7</v>
      </c>
      <c r="D1020" s="23">
        <f t="shared" si="45"/>
        <v>0</v>
      </c>
      <c r="E1020" s="23">
        <f t="shared" si="46"/>
        <v>0</v>
      </c>
      <c r="F1020" s="23">
        <f t="shared" si="47"/>
        <v>0</v>
      </c>
      <c r="H1020" s="25" t="s">
        <v>2142</v>
      </c>
      <c r="I1020" s="1" t="s">
        <v>550</v>
      </c>
      <c r="J1020" s="1" t="s">
        <v>30</v>
      </c>
      <c r="K1020">
        <v>70</v>
      </c>
      <c r="L1020" t="s">
        <v>9</v>
      </c>
      <c r="M1020" t="s">
        <v>12</v>
      </c>
      <c r="N1020">
        <v>0.7</v>
      </c>
      <c r="O1020" t="s">
        <v>10</v>
      </c>
      <c r="P1020">
        <v>14</v>
      </c>
      <c r="Q1020" t="s">
        <v>10</v>
      </c>
      <c r="R1020">
        <v>0</v>
      </c>
    </row>
    <row r="1021" spans="1:18" hidden="1" x14ac:dyDescent="0.25">
      <c r="A1021" s="1">
        <f>SUMIFS('Franchise Wastage '!H:H,'Franchise Wastage '!B:B,Sheet1!H1021,'Franchise Wastage '!C:C,Sheet1!I1021,'Franchise Wastage '!D:D,Sheet1!J1021,'Franchise Wastage '!E:E,Sheet1!K1021)</f>
        <v>14</v>
      </c>
      <c r="B1021" s="1">
        <f>SUMIFS('Franchise Wastage '!F:F,'Franchise Wastage '!B:B,Sheet1!H1021,'Franchise Wastage '!C:C,Sheet1!I1021,'Franchise Wastage '!D:D,Sheet1!J1021,'Franchise Wastage '!E:E,Sheet1!K1021)</f>
        <v>0.7</v>
      </c>
      <c r="D1021" s="23">
        <f t="shared" si="45"/>
        <v>0</v>
      </c>
      <c r="E1021" s="23">
        <f t="shared" si="46"/>
        <v>0</v>
      </c>
      <c r="F1021" s="23">
        <f t="shared" si="47"/>
        <v>0</v>
      </c>
      <c r="H1021" s="25" t="s">
        <v>2142</v>
      </c>
      <c r="I1021" s="1" t="s">
        <v>550</v>
      </c>
      <c r="J1021" s="1" t="s">
        <v>36</v>
      </c>
      <c r="K1021">
        <v>65</v>
      </c>
      <c r="L1021" t="s">
        <v>9</v>
      </c>
      <c r="M1021" t="s">
        <v>12</v>
      </c>
      <c r="N1021">
        <v>0.7</v>
      </c>
      <c r="O1021" t="s">
        <v>10</v>
      </c>
      <c r="P1021">
        <v>14</v>
      </c>
      <c r="Q1021" t="s">
        <v>10</v>
      </c>
      <c r="R1021">
        <v>0</v>
      </c>
    </row>
    <row r="1022" spans="1:18" hidden="1" x14ac:dyDescent="0.25">
      <c r="A1022" s="1">
        <f>SUMIFS('Franchise Wastage '!H:H,'Franchise Wastage '!B:B,Sheet1!H1022,'Franchise Wastage '!C:C,Sheet1!I1022,'Franchise Wastage '!D:D,Sheet1!J1022,'Franchise Wastage '!E:E,Sheet1!K1022)</f>
        <v>14</v>
      </c>
      <c r="B1022" s="1">
        <f>SUMIFS('Franchise Wastage '!F:F,'Franchise Wastage '!B:B,Sheet1!H1022,'Franchise Wastage '!C:C,Sheet1!I1022,'Franchise Wastage '!D:D,Sheet1!J1022,'Franchise Wastage '!E:E,Sheet1!K1022)</f>
        <v>0.7</v>
      </c>
      <c r="D1022" s="23">
        <f t="shared" si="45"/>
        <v>0</v>
      </c>
      <c r="E1022" s="23">
        <f t="shared" si="46"/>
        <v>0</v>
      </c>
      <c r="F1022" s="23">
        <f t="shared" si="47"/>
        <v>0</v>
      </c>
      <c r="H1022" s="25" t="s">
        <v>2142</v>
      </c>
      <c r="I1022" s="1" t="s">
        <v>550</v>
      </c>
      <c r="J1022" s="1" t="s">
        <v>553</v>
      </c>
      <c r="K1022">
        <v>65</v>
      </c>
      <c r="L1022" t="s">
        <v>9</v>
      </c>
      <c r="M1022" t="s">
        <v>12</v>
      </c>
      <c r="N1022">
        <v>0.7</v>
      </c>
      <c r="O1022" t="s">
        <v>10</v>
      </c>
      <c r="P1022">
        <v>14</v>
      </c>
      <c r="Q1022" t="s">
        <v>10</v>
      </c>
      <c r="R1022">
        <v>0</v>
      </c>
    </row>
    <row r="1023" spans="1:18" hidden="1" x14ac:dyDescent="0.25">
      <c r="A1023" s="1">
        <f>SUMIFS('Franchise Wastage '!H:H,'Franchise Wastage '!B:B,Sheet1!H1023,'Franchise Wastage '!C:C,Sheet1!I1023,'Franchise Wastage '!D:D,Sheet1!J1023,'Franchise Wastage '!E:E,Sheet1!K1023)</f>
        <v>14</v>
      </c>
      <c r="B1023" s="1">
        <f>SUMIFS('Franchise Wastage '!F:F,'Franchise Wastage '!B:B,Sheet1!H1023,'Franchise Wastage '!C:C,Sheet1!I1023,'Franchise Wastage '!D:D,Sheet1!J1023,'Franchise Wastage '!E:E,Sheet1!K1023)</f>
        <v>0.7</v>
      </c>
      <c r="D1023" s="23">
        <f t="shared" si="45"/>
        <v>0</v>
      </c>
      <c r="E1023" s="23">
        <f t="shared" si="46"/>
        <v>0</v>
      </c>
      <c r="F1023" s="23">
        <f t="shared" si="47"/>
        <v>0</v>
      </c>
      <c r="H1023" s="25" t="s">
        <v>2142</v>
      </c>
      <c r="I1023" s="1" t="s">
        <v>550</v>
      </c>
      <c r="J1023" s="1" t="s">
        <v>553</v>
      </c>
      <c r="K1023">
        <v>70</v>
      </c>
      <c r="L1023" t="s">
        <v>9</v>
      </c>
      <c r="M1023" t="s">
        <v>12</v>
      </c>
      <c r="N1023">
        <v>0.7</v>
      </c>
      <c r="O1023" t="s">
        <v>10</v>
      </c>
      <c r="P1023">
        <v>14</v>
      </c>
      <c r="Q1023" t="s">
        <v>10</v>
      </c>
      <c r="R1023">
        <v>0</v>
      </c>
    </row>
    <row r="1024" spans="1:18" hidden="1" x14ac:dyDescent="0.25">
      <c r="A1024" s="1">
        <f>SUMIFS('Franchise Wastage '!H:H,'Franchise Wastage '!B:B,Sheet1!H1024,'Franchise Wastage '!C:C,Sheet1!I1024,'Franchise Wastage '!D:D,Sheet1!J1024,'Franchise Wastage '!E:E,Sheet1!K1024)</f>
        <v>14</v>
      </c>
      <c r="B1024" s="1">
        <f>SUMIFS('Franchise Wastage '!F:F,'Franchise Wastage '!B:B,Sheet1!H1024,'Franchise Wastage '!C:C,Sheet1!I1024,'Franchise Wastage '!D:D,Sheet1!J1024,'Franchise Wastage '!E:E,Sheet1!K1024)</f>
        <v>0.7</v>
      </c>
      <c r="D1024" s="23">
        <f t="shared" si="45"/>
        <v>0</v>
      </c>
      <c r="E1024" s="23">
        <f t="shared" si="46"/>
        <v>0</v>
      </c>
      <c r="F1024" s="23">
        <f t="shared" si="47"/>
        <v>0</v>
      </c>
      <c r="H1024" s="25" t="s">
        <v>2142</v>
      </c>
      <c r="I1024" s="1" t="s">
        <v>550</v>
      </c>
      <c r="J1024" s="1" t="s">
        <v>554</v>
      </c>
      <c r="K1024">
        <v>65</v>
      </c>
      <c r="L1024" t="s">
        <v>9</v>
      </c>
      <c r="M1024" t="s">
        <v>12</v>
      </c>
      <c r="N1024">
        <v>0.7</v>
      </c>
      <c r="O1024" t="s">
        <v>10</v>
      </c>
      <c r="P1024">
        <v>14</v>
      </c>
      <c r="Q1024" t="s">
        <v>10</v>
      </c>
      <c r="R1024">
        <v>0</v>
      </c>
    </row>
    <row r="1025" spans="1:18" hidden="1" x14ac:dyDescent="0.25">
      <c r="A1025" s="1">
        <f>SUMIFS('Franchise Wastage '!H:H,'Franchise Wastage '!B:B,Sheet1!H1025,'Franchise Wastage '!C:C,Sheet1!I1025,'Franchise Wastage '!D:D,Sheet1!J1025,'Franchise Wastage '!E:E,Sheet1!K1025)</f>
        <v>14</v>
      </c>
      <c r="B1025" s="1">
        <f>SUMIFS('Franchise Wastage '!F:F,'Franchise Wastage '!B:B,Sheet1!H1025,'Franchise Wastage '!C:C,Sheet1!I1025,'Franchise Wastage '!D:D,Sheet1!J1025,'Franchise Wastage '!E:E,Sheet1!K1025)</f>
        <v>0.7</v>
      </c>
      <c r="D1025" s="23">
        <f t="shared" si="45"/>
        <v>0</v>
      </c>
      <c r="E1025" s="23">
        <f t="shared" si="46"/>
        <v>0</v>
      </c>
      <c r="F1025" s="23">
        <f t="shared" si="47"/>
        <v>0</v>
      </c>
      <c r="H1025" s="25" t="s">
        <v>2142</v>
      </c>
      <c r="I1025" s="1" t="s">
        <v>550</v>
      </c>
      <c r="J1025" s="1" t="s">
        <v>555</v>
      </c>
      <c r="K1025">
        <v>65</v>
      </c>
      <c r="L1025" t="s">
        <v>9</v>
      </c>
      <c r="M1025" t="s">
        <v>12</v>
      </c>
      <c r="N1025">
        <v>0.7</v>
      </c>
      <c r="O1025" t="s">
        <v>10</v>
      </c>
      <c r="P1025">
        <v>14</v>
      </c>
      <c r="Q1025" t="s">
        <v>10</v>
      </c>
      <c r="R1025">
        <v>0</v>
      </c>
    </row>
    <row r="1026" spans="1:18" hidden="1" x14ac:dyDescent="0.25">
      <c r="A1026" s="1">
        <f>SUMIFS('Franchise Wastage '!H:H,'Franchise Wastage '!B:B,Sheet1!H1026,'Franchise Wastage '!C:C,Sheet1!I1026,'Franchise Wastage '!D:D,Sheet1!J1026,'Franchise Wastage '!E:E,Sheet1!K1026)</f>
        <v>14</v>
      </c>
      <c r="B1026" s="1">
        <f>SUMIFS('Franchise Wastage '!F:F,'Franchise Wastage '!B:B,Sheet1!H1026,'Franchise Wastage '!C:C,Sheet1!I1026,'Franchise Wastage '!D:D,Sheet1!J1026,'Franchise Wastage '!E:E,Sheet1!K1026)</f>
        <v>0.7</v>
      </c>
      <c r="D1026" s="23">
        <f t="shared" si="45"/>
        <v>0</v>
      </c>
      <c r="E1026" s="23">
        <f t="shared" si="46"/>
        <v>0</v>
      </c>
      <c r="F1026" s="23">
        <f t="shared" si="47"/>
        <v>0</v>
      </c>
      <c r="H1026" s="25" t="s">
        <v>2142</v>
      </c>
      <c r="I1026" s="1" t="s">
        <v>550</v>
      </c>
      <c r="J1026" s="1" t="s">
        <v>556</v>
      </c>
      <c r="K1026">
        <v>65</v>
      </c>
      <c r="L1026" t="s">
        <v>9</v>
      </c>
      <c r="M1026" t="s">
        <v>12</v>
      </c>
      <c r="N1026">
        <v>0.7</v>
      </c>
      <c r="O1026" t="s">
        <v>10</v>
      </c>
      <c r="P1026">
        <v>14</v>
      </c>
      <c r="Q1026" t="s">
        <v>10</v>
      </c>
      <c r="R1026">
        <v>0</v>
      </c>
    </row>
    <row r="1027" spans="1:18" hidden="1" x14ac:dyDescent="0.25">
      <c r="A1027" s="1">
        <f>SUMIFS('Franchise Wastage '!H:H,'Franchise Wastage '!B:B,Sheet1!H1027,'Franchise Wastage '!C:C,Sheet1!I1027,'Franchise Wastage '!D:D,Sheet1!J1027,'Franchise Wastage '!E:E,Sheet1!K1027)</f>
        <v>14</v>
      </c>
      <c r="B1027" s="1">
        <f>SUMIFS('Franchise Wastage '!F:F,'Franchise Wastage '!B:B,Sheet1!H1027,'Franchise Wastage '!C:C,Sheet1!I1027,'Franchise Wastage '!D:D,Sheet1!J1027,'Franchise Wastage '!E:E,Sheet1!K1027)</f>
        <v>0.7</v>
      </c>
      <c r="D1027" s="23">
        <f t="shared" si="45"/>
        <v>0</v>
      </c>
      <c r="E1027" s="23">
        <f t="shared" si="46"/>
        <v>0</v>
      </c>
      <c r="F1027" s="23">
        <f t="shared" si="47"/>
        <v>0</v>
      </c>
      <c r="H1027" s="25" t="s">
        <v>2142</v>
      </c>
      <c r="I1027" s="1" t="s">
        <v>550</v>
      </c>
      <c r="J1027" s="1" t="s">
        <v>557</v>
      </c>
      <c r="K1027">
        <v>65</v>
      </c>
      <c r="L1027" t="s">
        <v>9</v>
      </c>
      <c r="M1027" t="s">
        <v>12</v>
      </c>
      <c r="N1027">
        <v>0.7</v>
      </c>
      <c r="O1027" t="s">
        <v>10</v>
      </c>
      <c r="P1027">
        <v>14</v>
      </c>
      <c r="Q1027" t="s">
        <v>10</v>
      </c>
      <c r="R1027">
        <v>0</v>
      </c>
    </row>
    <row r="1028" spans="1:18" hidden="1" x14ac:dyDescent="0.25">
      <c r="A1028" s="1">
        <f>SUMIFS('Franchise Wastage '!H:H,'Franchise Wastage '!B:B,Sheet1!H1028,'Franchise Wastage '!C:C,Sheet1!I1028,'Franchise Wastage '!D:D,Sheet1!J1028,'Franchise Wastage '!E:E,Sheet1!K1028)</f>
        <v>14</v>
      </c>
      <c r="B1028" s="1">
        <f>SUMIFS('Franchise Wastage '!F:F,'Franchise Wastage '!B:B,Sheet1!H1028,'Franchise Wastage '!C:C,Sheet1!I1028,'Franchise Wastage '!D:D,Sheet1!J1028,'Franchise Wastage '!E:E,Sheet1!K1028)</f>
        <v>0.7</v>
      </c>
      <c r="D1028" s="23">
        <f t="shared" si="45"/>
        <v>0</v>
      </c>
      <c r="E1028" s="23">
        <f t="shared" si="46"/>
        <v>0</v>
      </c>
      <c r="F1028" s="23">
        <f t="shared" si="47"/>
        <v>0</v>
      </c>
      <c r="H1028" s="25" t="s">
        <v>2142</v>
      </c>
      <c r="I1028" s="1" t="s">
        <v>550</v>
      </c>
      <c r="J1028" s="1" t="s">
        <v>558</v>
      </c>
      <c r="K1028">
        <v>65</v>
      </c>
      <c r="L1028" t="s">
        <v>9</v>
      </c>
      <c r="M1028" t="s">
        <v>12</v>
      </c>
      <c r="N1028">
        <v>0.7</v>
      </c>
      <c r="O1028" t="s">
        <v>10</v>
      </c>
      <c r="P1028">
        <v>14</v>
      </c>
      <c r="Q1028" t="s">
        <v>10</v>
      </c>
      <c r="R1028">
        <v>0</v>
      </c>
    </row>
    <row r="1029" spans="1:18" hidden="1" x14ac:dyDescent="0.25">
      <c r="A1029" s="1">
        <f>SUMIFS('Franchise Wastage '!H:H,'Franchise Wastage '!B:B,Sheet1!H1029,'Franchise Wastage '!C:C,Sheet1!I1029,'Franchise Wastage '!D:D,Sheet1!J1029,'Franchise Wastage '!E:E,Sheet1!K1029)</f>
        <v>9</v>
      </c>
      <c r="B1029" s="1">
        <f>SUMIFS('Franchise Wastage '!F:F,'Franchise Wastage '!B:B,Sheet1!H1029,'Franchise Wastage '!C:C,Sheet1!I1029,'Franchise Wastage '!D:D,Sheet1!J1029,'Franchise Wastage '!E:E,Sheet1!K1029)</f>
        <v>4</v>
      </c>
      <c r="D1029" s="23">
        <f t="shared" si="45"/>
        <v>0</v>
      </c>
      <c r="E1029" s="23">
        <f t="shared" si="46"/>
        <v>0</v>
      </c>
      <c r="F1029" s="23">
        <f t="shared" si="47"/>
        <v>0</v>
      </c>
      <c r="H1029" s="25" t="s">
        <v>2142</v>
      </c>
      <c r="I1029" s="1" t="s">
        <v>78</v>
      </c>
      <c r="J1029" s="1" t="s">
        <v>79</v>
      </c>
      <c r="K1029">
        <v>85</v>
      </c>
      <c r="L1029" t="s">
        <v>9</v>
      </c>
      <c r="M1029" t="s">
        <v>9</v>
      </c>
      <c r="N1029">
        <v>4</v>
      </c>
      <c r="O1029" t="s">
        <v>10</v>
      </c>
      <c r="P1029">
        <v>9</v>
      </c>
      <c r="Q1029" t="s">
        <v>10</v>
      </c>
      <c r="R1029">
        <v>0</v>
      </c>
    </row>
    <row r="1030" spans="1:18" x14ac:dyDescent="0.25">
      <c r="A1030" s="1">
        <f>SUMIFS('Franchise Wastage '!H:H,'Franchise Wastage '!B:B,Sheet1!H1030,'Franchise Wastage '!C:C,Sheet1!I1030,'Franchise Wastage '!D:D,Sheet1!J1030,'Franchise Wastage '!E:E,Sheet1!K1030)</f>
        <v>19</v>
      </c>
      <c r="B1030" s="1">
        <f>SUMIFS('Franchise Wastage '!F:F,'Franchise Wastage '!B:B,Sheet1!H1030,'Franchise Wastage '!C:C,Sheet1!I1030,'Franchise Wastage '!D:D,Sheet1!J1030,'Franchise Wastage '!E:E,Sheet1!K1030)</f>
        <v>8</v>
      </c>
      <c r="D1030" s="23">
        <f t="shared" si="45"/>
        <v>-9</v>
      </c>
      <c r="E1030" s="23">
        <f t="shared" si="46"/>
        <v>-4</v>
      </c>
      <c r="F1030" s="23">
        <f t="shared" si="47"/>
        <v>-13</v>
      </c>
      <c r="H1030" s="25" t="s">
        <v>2142</v>
      </c>
      <c r="I1030" s="1" t="s">
        <v>78</v>
      </c>
      <c r="J1030" s="1" t="s">
        <v>79</v>
      </c>
      <c r="K1030">
        <v>80</v>
      </c>
      <c r="L1030" t="s">
        <v>9</v>
      </c>
      <c r="M1030" t="s">
        <v>9</v>
      </c>
      <c r="N1030">
        <v>4</v>
      </c>
      <c r="O1030" t="s">
        <v>10</v>
      </c>
      <c r="P1030">
        <v>10</v>
      </c>
      <c r="Q1030" t="s">
        <v>10</v>
      </c>
      <c r="R1030">
        <v>0</v>
      </c>
    </row>
    <row r="1031" spans="1:18" hidden="1" x14ac:dyDescent="0.25">
      <c r="A1031" s="1">
        <f>SUMIFS('Franchise Wastage '!H:H,'Franchise Wastage '!B:B,Sheet1!H1031,'Franchise Wastage '!C:C,Sheet1!I1031,'Franchise Wastage '!D:D,Sheet1!J1031,'Franchise Wastage '!E:E,Sheet1!K1031)</f>
        <v>18</v>
      </c>
      <c r="B1031" s="1">
        <f>SUMIFS('Franchise Wastage '!F:F,'Franchise Wastage '!B:B,Sheet1!H1031,'Franchise Wastage '!C:C,Sheet1!I1031,'Franchise Wastage '!D:D,Sheet1!J1031,'Franchise Wastage '!E:E,Sheet1!K1031)</f>
        <v>4.5</v>
      </c>
      <c r="D1031" s="23">
        <f t="shared" si="45"/>
        <v>0</v>
      </c>
      <c r="E1031" s="23">
        <f t="shared" si="46"/>
        <v>0</v>
      </c>
      <c r="F1031" s="23">
        <f t="shared" si="47"/>
        <v>0</v>
      </c>
      <c r="H1031" s="25" t="s">
        <v>2142</v>
      </c>
      <c r="I1031" s="1" t="s">
        <v>78</v>
      </c>
      <c r="J1031" s="1" t="s">
        <v>559</v>
      </c>
      <c r="K1031">
        <v>60</v>
      </c>
      <c r="L1031" t="s">
        <v>9</v>
      </c>
      <c r="M1031" t="s">
        <v>9</v>
      </c>
      <c r="N1031">
        <v>4.5</v>
      </c>
      <c r="O1031" t="s">
        <v>10</v>
      </c>
      <c r="P1031">
        <v>18</v>
      </c>
      <c r="Q1031" t="s">
        <v>10</v>
      </c>
      <c r="R1031">
        <v>0</v>
      </c>
    </row>
    <row r="1032" spans="1:18" hidden="1" x14ac:dyDescent="0.25">
      <c r="A1032" s="1">
        <f>SUMIFS('Franchise Wastage '!H:H,'Franchise Wastage '!B:B,Sheet1!H1032,'Franchise Wastage '!C:C,Sheet1!I1032,'Franchise Wastage '!D:D,Sheet1!J1032,'Franchise Wastage '!E:E,Sheet1!K1032)</f>
        <v>9</v>
      </c>
      <c r="B1032" s="1">
        <f>SUMIFS('Franchise Wastage '!F:F,'Franchise Wastage '!B:B,Sheet1!H1032,'Franchise Wastage '!C:C,Sheet1!I1032,'Franchise Wastage '!D:D,Sheet1!J1032,'Franchise Wastage '!E:E,Sheet1!K1032)</f>
        <v>4</v>
      </c>
      <c r="D1032" s="23">
        <f t="shared" ref="D1032:D1095" si="48">P1032-A1032</f>
        <v>0</v>
      </c>
      <c r="E1032" s="23">
        <f t="shared" ref="E1032:E1095" si="49">N1032-B1032</f>
        <v>0</v>
      </c>
      <c r="F1032" s="23">
        <f t="shared" ref="F1032:F1095" si="50">D1032+E1032</f>
        <v>0</v>
      </c>
      <c r="H1032" s="25" t="s">
        <v>2142</v>
      </c>
      <c r="I1032" s="1" t="s">
        <v>80</v>
      </c>
      <c r="J1032" s="1" t="s">
        <v>81</v>
      </c>
      <c r="K1032">
        <v>85</v>
      </c>
      <c r="L1032" t="s">
        <v>9</v>
      </c>
      <c r="M1032" t="s">
        <v>9</v>
      </c>
      <c r="N1032">
        <v>4</v>
      </c>
      <c r="O1032" t="s">
        <v>10</v>
      </c>
      <c r="P1032">
        <v>9</v>
      </c>
      <c r="Q1032" t="s">
        <v>10</v>
      </c>
      <c r="R1032">
        <v>0</v>
      </c>
    </row>
    <row r="1033" spans="1:18" x14ac:dyDescent="0.25">
      <c r="A1033" s="1">
        <f>SUMIFS('Franchise Wastage '!H:H,'Franchise Wastage '!B:B,Sheet1!H1033,'Franchise Wastage '!C:C,Sheet1!I1033,'Franchise Wastage '!D:D,Sheet1!J1033,'Franchise Wastage '!E:E,Sheet1!K1033)</f>
        <v>19</v>
      </c>
      <c r="B1033" s="1">
        <f>SUMIFS('Franchise Wastage '!F:F,'Franchise Wastage '!B:B,Sheet1!H1033,'Franchise Wastage '!C:C,Sheet1!I1033,'Franchise Wastage '!D:D,Sheet1!J1033,'Franchise Wastage '!E:E,Sheet1!K1033)</f>
        <v>8</v>
      </c>
      <c r="D1033" s="23">
        <f t="shared" si="48"/>
        <v>-9</v>
      </c>
      <c r="E1033" s="23">
        <f t="shared" si="49"/>
        <v>-4</v>
      </c>
      <c r="F1033" s="23">
        <f t="shared" si="50"/>
        <v>-13</v>
      </c>
      <c r="H1033" s="25" t="s">
        <v>2142</v>
      </c>
      <c r="I1033" s="1" t="s">
        <v>80</v>
      </c>
      <c r="J1033" s="1" t="s">
        <v>81</v>
      </c>
      <c r="K1033">
        <v>80</v>
      </c>
      <c r="L1033" t="s">
        <v>9</v>
      </c>
      <c r="M1033" t="s">
        <v>9</v>
      </c>
      <c r="N1033">
        <v>4</v>
      </c>
      <c r="O1033" t="s">
        <v>10</v>
      </c>
      <c r="P1033">
        <v>10</v>
      </c>
      <c r="Q1033" t="s">
        <v>10</v>
      </c>
      <c r="R1033">
        <v>0</v>
      </c>
    </row>
    <row r="1034" spans="1:18" hidden="1" x14ac:dyDescent="0.25">
      <c r="A1034" s="1">
        <f>SUMIFS('Franchise Wastage '!H:H,'Franchise Wastage '!B:B,Sheet1!H1034,'Franchise Wastage '!C:C,Sheet1!I1034,'Franchise Wastage '!D:D,Sheet1!J1034,'Franchise Wastage '!E:E,Sheet1!K1034)</f>
        <v>12</v>
      </c>
      <c r="B1034" s="1">
        <f>SUMIFS('Franchise Wastage '!F:F,'Franchise Wastage '!B:B,Sheet1!H1034,'Franchise Wastage '!C:C,Sheet1!I1034,'Franchise Wastage '!D:D,Sheet1!J1034,'Franchise Wastage '!E:E,Sheet1!K1034)</f>
        <v>1.5</v>
      </c>
      <c r="D1034" s="23">
        <f t="shared" si="48"/>
        <v>0</v>
      </c>
      <c r="E1034" s="23">
        <f t="shared" si="49"/>
        <v>0</v>
      </c>
      <c r="F1034" s="23">
        <f t="shared" si="50"/>
        <v>0</v>
      </c>
      <c r="H1034" s="25" t="s">
        <v>2142</v>
      </c>
      <c r="I1034" s="1" t="s">
        <v>158</v>
      </c>
      <c r="J1034" s="1" t="s">
        <v>481</v>
      </c>
      <c r="K1034">
        <v>75</v>
      </c>
      <c r="L1034" t="s">
        <v>9</v>
      </c>
      <c r="M1034" t="s">
        <v>12</v>
      </c>
      <c r="N1034">
        <v>1.5</v>
      </c>
      <c r="O1034" t="s">
        <v>10</v>
      </c>
      <c r="P1034">
        <v>12</v>
      </c>
      <c r="Q1034" t="s">
        <v>10</v>
      </c>
      <c r="R1034">
        <v>0</v>
      </c>
    </row>
    <row r="1035" spans="1:18" hidden="1" x14ac:dyDescent="0.25">
      <c r="A1035" s="1">
        <f>SUMIFS('Franchise Wastage '!H:H,'Franchise Wastage '!B:B,Sheet1!H1035,'Franchise Wastage '!C:C,Sheet1!I1035,'Franchise Wastage '!D:D,Sheet1!J1035,'Franchise Wastage '!E:E,Sheet1!K1035)</f>
        <v>15</v>
      </c>
      <c r="B1035" s="1">
        <f>SUMIFS('Franchise Wastage '!F:F,'Franchise Wastage '!B:B,Sheet1!H1035,'Franchise Wastage '!C:C,Sheet1!I1035,'Franchise Wastage '!D:D,Sheet1!J1035,'Franchise Wastage '!E:E,Sheet1!K1035)</f>
        <v>1.5</v>
      </c>
      <c r="D1035" s="23">
        <f t="shared" si="48"/>
        <v>0</v>
      </c>
      <c r="E1035" s="23">
        <f t="shared" si="49"/>
        <v>0</v>
      </c>
      <c r="F1035" s="23">
        <f t="shared" si="50"/>
        <v>0</v>
      </c>
      <c r="H1035" s="25" t="s">
        <v>2142</v>
      </c>
      <c r="I1035" s="1" t="s">
        <v>158</v>
      </c>
      <c r="J1035" s="1" t="s">
        <v>159</v>
      </c>
      <c r="K1035">
        <v>65</v>
      </c>
      <c r="L1035" t="s">
        <v>9</v>
      </c>
      <c r="M1035" t="s">
        <v>12</v>
      </c>
      <c r="N1035">
        <v>1.5</v>
      </c>
      <c r="O1035" t="s">
        <v>10</v>
      </c>
      <c r="P1035">
        <v>15</v>
      </c>
      <c r="Q1035" t="s">
        <v>10</v>
      </c>
      <c r="R1035">
        <v>0</v>
      </c>
    </row>
    <row r="1036" spans="1:18" hidden="1" x14ac:dyDescent="0.25">
      <c r="A1036" s="1">
        <f>SUMIFS('Franchise Wastage '!H:H,'Franchise Wastage '!B:B,Sheet1!H1036,'Franchise Wastage '!C:C,Sheet1!I1036,'Franchise Wastage '!D:D,Sheet1!J1036,'Franchise Wastage '!E:E,Sheet1!K1036)</f>
        <v>10</v>
      </c>
      <c r="B1036" s="1">
        <f>SUMIFS('Franchise Wastage '!F:F,'Franchise Wastage '!B:B,Sheet1!H1036,'Franchise Wastage '!C:C,Sheet1!I1036,'Franchise Wastage '!D:D,Sheet1!J1036,'Franchise Wastage '!E:E,Sheet1!K1036)</f>
        <v>1.2</v>
      </c>
      <c r="D1036" s="23">
        <f t="shared" si="48"/>
        <v>0</v>
      </c>
      <c r="E1036" s="23">
        <f t="shared" si="49"/>
        <v>0</v>
      </c>
      <c r="F1036" s="23">
        <f t="shared" si="50"/>
        <v>0</v>
      </c>
      <c r="H1036" s="25" t="s">
        <v>2142</v>
      </c>
      <c r="I1036" s="1" t="s">
        <v>162</v>
      </c>
      <c r="J1036" s="1" t="s">
        <v>85</v>
      </c>
      <c r="K1036">
        <v>80</v>
      </c>
      <c r="L1036" t="s">
        <v>9</v>
      </c>
      <c r="M1036" t="s">
        <v>12</v>
      </c>
      <c r="N1036">
        <v>1.2</v>
      </c>
      <c r="O1036" t="s">
        <v>10</v>
      </c>
      <c r="P1036">
        <v>10</v>
      </c>
      <c r="Q1036" t="s">
        <v>10</v>
      </c>
      <c r="R1036">
        <v>0</v>
      </c>
    </row>
    <row r="1037" spans="1:18" hidden="1" x14ac:dyDescent="0.25">
      <c r="A1037" s="1">
        <f>SUMIFS('Franchise Wastage '!H:H,'Franchise Wastage '!B:B,Sheet1!H1037,'Franchise Wastage '!C:C,Sheet1!I1037,'Franchise Wastage '!D:D,Sheet1!J1037,'Franchise Wastage '!E:E,Sheet1!K1037)</f>
        <v>10</v>
      </c>
      <c r="B1037" s="1">
        <f>SUMIFS('Franchise Wastage '!F:F,'Franchise Wastage '!B:B,Sheet1!H1037,'Franchise Wastage '!C:C,Sheet1!I1037,'Franchise Wastage '!D:D,Sheet1!J1037,'Franchise Wastage '!E:E,Sheet1!K1037)</f>
        <v>1.2</v>
      </c>
      <c r="D1037" s="23">
        <f t="shared" si="48"/>
        <v>0</v>
      </c>
      <c r="E1037" s="23">
        <f t="shared" si="49"/>
        <v>0</v>
      </c>
      <c r="F1037" s="23">
        <f t="shared" si="50"/>
        <v>0</v>
      </c>
      <c r="H1037" s="25" t="s">
        <v>2142</v>
      </c>
      <c r="I1037" s="1" t="s">
        <v>162</v>
      </c>
      <c r="J1037" s="1" t="s">
        <v>163</v>
      </c>
      <c r="K1037">
        <v>80</v>
      </c>
      <c r="L1037" t="s">
        <v>9</v>
      </c>
      <c r="M1037" t="s">
        <v>12</v>
      </c>
      <c r="N1037">
        <v>1.2</v>
      </c>
      <c r="O1037" t="s">
        <v>10</v>
      </c>
      <c r="P1037">
        <v>10</v>
      </c>
      <c r="Q1037" t="s">
        <v>10</v>
      </c>
      <c r="R1037">
        <v>0</v>
      </c>
    </row>
    <row r="1038" spans="1:18" x14ac:dyDescent="0.25">
      <c r="A1038" s="1">
        <f>SUMIFS('Franchise Wastage '!H:H,'Franchise Wastage '!B:B,Sheet1!H1038,'Franchise Wastage '!C:C,Sheet1!I1038,'Franchise Wastage '!D:D,Sheet1!J1038,'Franchise Wastage '!E:E,Sheet1!K1038)</f>
        <v>0</v>
      </c>
      <c r="B1038" s="1">
        <f>SUMIFS('Franchise Wastage '!F:F,'Franchise Wastage '!B:B,Sheet1!H1038,'Franchise Wastage '!C:C,Sheet1!I1038,'Franchise Wastage '!D:D,Sheet1!J1038,'Franchise Wastage '!E:E,Sheet1!K1038)</f>
        <v>0</v>
      </c>
      <c r="D1038" s="23">
        <f t="shared" si="48"/>
        <v>9</v>
      </c>
      <c r="E1038" s="23">
        <f t="shared" si="49"/>
        <v>1</v>
      </c>
      <c r="F1038" s="23">
        <f t="shared" si="50"/>
        <v>10</v>
      </c>
      <c r="H1038" s="25" t="s">
        <v>2142</v>
      </c>
      <c r="I1038" s="1" t="s">
        <v>264</v>
      </c>
      <c r="J1038" s="1" t="s">
        <v>256</v>
      </c>
      <c r="K1038">
        <v>80</v>
      </c>
      <c r="L1038" t="s">
        <v>9</v>
      </c>
      <c r="M1038" t="s">
        <v>9</v>
      </c>
      <c r="N1038">
        <v>1</v>
      </c>
      <c r="O1038" t="s">
        <v>10</v>
      </c>
      <c r="P1038">
        <v>9</v>
      </c>
      <c r="Q1038" t="s">
        <v>10</v>
      </c>
      <c r="R1038">
        <v>0</v>
      </c>
    </row>
    <row r="1039" spans="1:18" hidden="1" x14ac:dyDescent="0.25">
      <c r="A1039" s="1">
        <f>SUMIFS('Franchise Wastage '!H:H,'Franchise Wastage '!B:B,Sheet1!H1039,'Franchise Wastage '!C:C,Sheet1!I1039,'Franchise Wastage '!D:D,Sheet1!J1039,'Franchise Wastage '!E:E,Sheet1!K1039)</f>
        <v>9</v>
      </c>
      <c r="B1039" s="1">
        <f>SUMIFS('Franchise Wastage '!F:F,'Franchise Wastage '!B:B,Sheet1!H1039,'Franchise Wastage '!C:C,Sheet1!I1039,'Franchise Wastage '!D:D,Sheet1!J1039,'Franchise Wastage '!E:E,Sheet1!K1039)</f>
        <v>1</v>
      </c>
      <c r="D1039" s="23">
        <f t="shared" si="48"/>
        <v>0</v>
      </c>
      <c r="E1039" s="23">
        <f t="shared" si="49"/>
        <v>0</v>
      </c>
      <c r="F1039" s="23">
        <f t="shared" si="50"/>
        <v>0</v>
      </c>
      <c r="H1039" s="25" t="s">
        <v>2142</v>
      </c>
      <c r="I1039" s="1" t="s">
        <v>264</v>
      </c>
      <c r="J1039" s="1" t="s">
        <v>255</v>
      </c>
      <c r="K1039">
        <v>80</v>
      </c>
      <c r="L1039" t="s">
        <v>9</v>
      </c>
      <c r="M1039" t="s">
        <v>9</v>
      </c>
      <c r="N1039">
        <v>1</v>
      </c>
      <c r="O1039" t="s">
        <v>10</v>
      </c>
      <c r="P1039">
        <v>9</v>
      </c>
      <c r="Q1039" t="s">
        <v>10</v>
      </c>
      <c r="R1039">
        <v>0</v>
      </c>
    </row>
    <row r="1040" spans="1:18" hidden="1" x14ac:dyDescent="0.25">
      <c r="A1040" s="1">
        <f>SUMIFS('Franchise Wastage '!H:H,'Franchise Wastage '!B:B,Sheet1!H1040,'Franchise Wastage '!C:C,Sheet1!I1040,'Franchise Wastage '!D:D,Sheet1!J1040,'Franchise Wastage '!E:E,Sheet1!K1040)</f>
        <v>9</v>
      </c>
      <c r="B1040" s="1">
        <f>SUMIFS('Franchise Wastage '!F:F,'Franchise Wastage '!B:B,Sheet1!H1040,'Franchise Wastage '!C:C,Sheet1!I1040,'Franchise Wastage '!D:D,Sheet1!J1040,'Franchise Wastage '!E:E,Sheet1!K1040)</f>
        <v>1</v>
      </c>
      <c r="D1040" s="23">
        <f t="shared" si="48"/>
        <v>0</v>
      </c>
      <c r="E1040" s="23">
        <f t="shared" si="49"/>
        <v>0</v>
      </c>
      <c r="F1040" s="23">
        <f t="shared" si="50"/>
        <v>0</v>
      </c>
      <c r="H1040" s="25" t="s">
        <v>2142</v>
      </c>
      <c r="I1040" s="1" t="s">
        <v>264</v>
      </c>
      <c r="J1040" s="1" t="s">
        <v>250</v>
      </c>
      <c r="K1040">
        <v>80</v>
      </c>
      <c r="L1040" t="s">
        <v>9</v>
      </c>
      <c r="M1040" t="s">
        <v>9</v>
      </c>
      <c r="N1040">
        <v>1</v>
      </c>
      <c r="O1040" t="s">
        <v>10</v>
      </c>
      <c r="P1040">
        <v>9</v>
      </c>
      <c r="Q1040" t="s">
        <v>10</v>
      </c>
      <c r="R1040">
        <v>0</v>
      </c>
    </row>
    <row r="1041" spans="1:18" hidden="1" x14ac:dyDescent="0.25">
      <c r="A1041" s="1">
        <f>SUMIFS('Franchise Wastage '!H:H,'Franchise Wastage '!B:B,Sheet1!H1041,'Franchise Wastage '!C:C,Sheet1!I1041,'Franchise Wastage '!D:D,Sheet1!J1041,'Franchise Wastage '!E:E,Sheet1!K1041)</f>
        <v>9</v>
      </c>
      <c r="B1041" s="1">
        <f>SUMIFS('Franchise Wastage '!F:F,'Franchise Wastage '!B:B,Sheet1!H1041,'Franchise Wastage '!C:C,Sheet1!I1041,'Franchise Wastage '!D:D,Sheet1!J1041,'Franchise Wastage '!E:E,Sheet1!K1041)</f>
        <v>1</v>
      </c>
      <c r="D1041" s="23">
        <f t="shared" si="48"/>
        <v>0</v>
      </c>
      <c r="E1041" s="23">
        <f t="shared" si="49"/>
        <v>0</v>
      </c>
      <c r="F1041" s="23">
        <f t="shared" si="50"/>
        <v>0</v>
      </c>
      <c r="H1041" s="25" t="s">
        <v>2142</v>
      </c>
      <c r="I1041" s="1" t="s">
        <v>264</v>
      </c>
      <c r="J1041" s="1" t="s">
        <v>48</v>
      </c>
      <c r="K1041">
        <v>80</v>
      </c>
      <c r="L1041" t="s">
        <v>9</v>
      </c>
      <c r="M1041" t="s">
        <v>9</v>
      </c>
      <c r="N1041">
        <v>1</v>
      </c>
      <c r="O1041" t="s">
        <v>10</v>
      </c>
      <c r="P1041">
        <v>9</v>
      </c>
      <c r="Q1041" t="s">
        <v>10</v>
      </c>
      <c r="R1041">
        <v>0</v>
      </c>
    </row>
    <row r="1042" spans="1:18" hidden="1" x14ac:dyDescent="0.25">
      <c r="A1042" s="1">
        <f>SUMIFS('Franchise Wastage '!H:H,'Franchise Wastage '!B:B,Sheet1!H1042,'Franchise Wastage '!C:C,Sheet1!I1042,'Franchise Wastage '!D:D,Sheet1!J1042,'Franchise Wastage '!E:E,Sheet1!K1042)</f>
        <v>9</v>
      </c>
      <c r="B1042" s="1">
        <f>SUMIFS('Franchise Wastage '!F:F,'Franchise Wastage '!B:B,Sheet1!H1042,'Franchise Wastage '!C:C,Sheet1!I1042,'Franchise Wastage '!D:D,Sheet1!J1042,'Franchise Wastage '!E:E,Sheet1!K1042)</f>
        <v>1</v>
      </c>
      <c r="D1042" s="23">
        <f t="shared" si="48"/>
        <v>0</v>
      </c>
      <c r="E1042" s="23">
        <f t="shared" si="49"/>
        <v>0</v>
      </c>
      <c r="F1042" s="23">
        <f t="shared" si="50"/>
        <v>0</v>
      </c>
      <c r="H1042" s="25" t="s">
        <v>2142</v>
      </c>
      <c r="I1042" s="1" t="s">
        <v>264</v>
      </c>
      <c r="J1042" s="1" t="s">
        <v>261</v>
      </c>
      <c r="K1042">
        <v>80</v>
      </c>
      <c r="L1042" t="s">
        <v>9</v>
      </c>
      <c r="M1042" t="s">
        <v>9</v>
      </c>
      <c r="N1042">
        <v>1</v>
      </c>
      <c r="O1042" t="s">
        <v>10</v>
      </c>
      <c r="P1042">
        <v>9</v>
      </c>
      <c r="Q1042" t="s">
        <v>10</v>
      </c>
      <c r="R1042">
        <v>0</v>
      </c>
    </row>
    <row r="1043" spans="1:18" x14ac:dyDescent="0.25">
      <c r="A1043" s="1">
        <f>SUMIFS('Franchise Wastage '!H:H,'Franchise Wastage '!B:B,Sheet1!H1043,'Franchise Wastage '!C:C,Sheet1!I1043,'Franchise Wastage '!D:D,Sheet1!J1043,'Franchise Wastage '!E:E,Sheet1!K1043)</f>
        <v>0</v>
      </c>
      <c r="B1043" s="1">
        <f>SUMIFS('Franchise Wastage '!F:F,'Franchise Wastage '!B:B,Sheet1!H1043,'Franchise Wastage '!C:C,Sheet1!I1043,'Franchise Wastage '!D:D,Sheet1!J1043,'Franchise Wastage '!E:E,Sheet1!K1043)</f>
        <v>0</v>
      </c>
      <c r="D1043" s="23">
        <f t="shared" si="48"/>
        <v>9</v>
      </c>
      <c r="E1043" s="23">
        <f t="shared" si="49"/>
        <v>1</v>
      </c>
      <c r="F1043" s="23">
        <f t="shared" si="50"/>
        <v>10</v>
      </c>
      <c r="H1043" s="25" t="s">
        <v>2142</v>
      </c>
      <c r="I1043" s="1" t="s">
        <v>264</v>
      </c>
      <c r="J1043" s="1" t="s">
        <v>186</v>
      </c>
      <c r="K1043">
        <v>80</v>
      </c>
      <c r="L1043" t="s">
        <v>9</v>
      </c>
      <c r="M1043" t="s">
        <v>9</v>
      </c>
      <c r="N1043">
        <v>1</v>
      </c>
      <c r="O1043" t="s">
        <v>10</v>
      </c>
      <c r="P1043">
        <v>9</v>
      </c>
      <c r="Q1043" t="s">
        <v>10</v>
      </c>
      <c r="R1043">
        <v>0</v>
      </c>
    </row>
    <row r="1044" spans="1:18" hidden="1" x14ac:dyDescent="0.25">
      <c r="A1044" s="1">
        <f>SUMIFS('Franchise Wastage '!H:H,'Franchise Wastage '!B:B,Sheet1!H1044,'Franchise Wastage '!C:C,Sheet1!I1044,'Franchise Wastage '!D:D,Sheet1!J1044,'Franchise Wastage '!E:E,Sheet1!K1044)</f>
        <v>9</v>
      </c>
      <c r="B1044" s="1">
        <f>SUMIFS('Franchise Wastage '!F:F,'Franchise Wastage '!B:B,Sheet1!H1044,'Franchise Wastage '!C:C,Sheet1!I1044,'Franchise Wastage '!D:D,Sheet1!J1044,'Franchise Wastage '!E:E,Sheet1!K1044)</f>
        <v>1</v>
      </c>
      <c r="D1044" s="23">
        <f t="shared" si="48"/>
        <v>0</v>
      </c>
      <c r="E1044" s="23">
        <f t="shared" si="49"/>
        <v>0</v>
      </c>
      <c r="F1044" s="23">
        <f t="shared" si="50"/>
        <v>0</v>
      </c>
      <c r="H1044" s="25" t="s">
        <v>2142</v>
      </c>
      <c r="I1044" s="1" t="s">
        <v>264</v>
      </c>
      <c r="J1044" s="1" t="s">
        <v>251</v>
      </c>
      <c r="K1044">
        <v>80</v>
      </c>
      <c r="L1044" t="s">
        <v>9</v>
      </c>
      <c r="M1044" t="s">
        <v>9</v>
      </c>
      <c r="N1044">
        <v>1</v>
      </c>
      <c r="O1044" t="s">
        <v>10</v>
      </c>
      <c r="P1044">
        <v>9</v>
      </c>
      <c r="Q1044" t="s">
        <v>10</v>
      </c>
      <c r="R1044">
        <v>0</v>
      </c>
    </row>
    <row r="1045" spans="1:18" hidden="1" x14ac:dyDescent="0.25">
      <c r="A1045" s="1">
        <f>SUMIFS('Franchise Wastage '!H:H,'Franchise Wastage '!B:B,Sheet1!H1045,'Franchise Wastage '!C:C,Sheet1!I1045,'Franchise Wastage '!D:D,Sheet1!J1045,'Franchise Wastage '!E:E,Sheet1!K1045)</f>
        <v>9</v>
      </c>
      <c r="B1045" s="1">
        <f>SUMIFS('Franchise Wastage '!F:F,'Franchise Wastage '!B:B,Sheet1!H1045,'Franchise Wastage '!C:C,Sheet1!I1045,'Franchise Wastage '!D:D,Sheet1!J1045,'Franchise Wastage '!E:E,Sheet1!K1045)</f>
        <v>1</v>
      </c>
      <c r="D1045" s="23">
        <f t="shared" si="48"/>
        <v>0</v>
      </c>
      <c r="E1045" s="23">
        <f t="shared" si="49"/>
        <v>0</v>
      </c>
      <c r="F1045" s="23">
        <f t="shared" si="50"/>
        <v>0</v>
      </c>
      <c r="H1045" s="25" t="s">
        <v>2142</v>
      </c>
      <c r="I1045" s="1" t="s">
        <v>264</v>
      </c>
      <c r="J1045" s="1" t="s">
        <v>560</v>
      </c>
      <c r="K1045">
        <v>80</v>
      </c>
      <c r="L1045" t="s">
        <v>9</v>
      </c>
      <c r="M1045" t="s">
        <v>9</v>
      </c>
      <c r="N1045">
        <v>1</v>
      </c>
      <c r="O1045" t="s">
        <v>10</v>
      </c>
      <c r="P1045">
        <v>9</v>
      </c>
      <c r="Q1045" t="s">
        <v>10</v>
      </c>
      <c r="R1045">
        <v>0</v>
      </c>
    </row>
    <row r="1046" spans="1:18" hidden="1" x14ac:dyDescent="0.25">
      <c r="A1046" s="1">
        <f>SUMIFS('Franchise Wastage '!H:H,'Franchise Wastage '!B:B,Sheet1!H1046,'Franchise Wastage '!C:C,Sheet1!I1046,'Franchise Wastage '!D:D,Sheet1!J1046,'Franchise Wastage '!E:E,Sheet1!K1046)</f>
        <v>9</v>
      </c>
      <c r="B1046" s="1">
        <f>SUMIFS('Franchise Wastage '!F:F,'Franchise Wastage '!B:B,Sheet1!H1046,'Franchise Wastage '!C:C,Sheet1!I1046,'Franchise Wastage '!D:D,Sheet1!J1046,'Franchise Wastage '!E:E,Sheet1!K1046)</f>
        <v>1</v>
      </c>
      <c r="D1046" s="23">
        <f t="shared" si="48"/>
        <v>0</v>
      </c>
      <c r="E1046" s="23">
        <f t="shared" si="49"/>
        <v>0</v>
      </c>
      <c r="F1046" s="23">
        <f t="shared" si="50"/>
        <v>0</v>
      </c>
      <c r="H1046" s="25" t="s">
        <v>2142</v>
      </c>
      <c r="I1046" s="1" t="s">
        <v>264</v>
      </c>
      <c r="J1046" s="1" t="s">
        <v>314</v>
      </c>
      <c r="K1046">
        <v>80</v>
      </c>
      <c r="L1046" t="s">
        <v>9</v>
      </c>
      <c r="M1046" t="s">
        <v>9</v>
      </c>
      <c r="N1046">
        <v>1</v>
      </c>
      <c r="O1046" t="s">
        <v>10</v>
      </c>
      <c r="P1046">
        <v>9</v>
      </c>
      <c r="Q1046" t="s">
        <v>10</v>
      </c>
      <c r="R1046">
        <v>0</v>
      </c>
    </row>
    <row r="1047" spans="1:18" hidden="1" x14ac:dyDescent="0.25">
      <c r="A1047" s="1">
        <f>SUMIFS('Franchise Wastage '!H:H,'Franchise Wastage '!B:B,Sheet1!H1047,'Franchise Wastage '!C:C,Sheet1!I1047,'Franchise Wastage '!D:D,Sheet1!J1047,'Franchise Wastage '!E:E,Sheet1!K1047)</f>
        <v>9</v>
      </c>
      <c r="B1047" s="1">
        <f>SUMIFS('Franchise Wastage '!F:F,'Franchise Wastage '!B:B,Sheet1!H1047,'Franchise Wastage '!C:C,Sheet1!I1047,'Franchise Wastage '!D:D,Sheet1!J1047,'Franchise Wastage '!E:E,Sheet1!K1047)</f>
        <v>2</v>
      </c>
      <c r="D1047" s="23">
        <f t="shared" si="48"/>
        <v>0</v>
      </c>
      <c r="E1047" s="23">
        <f t="shared" si="49"/>
        <v>0</v>
      </c>
      <c r="F1047" s="23">
        <f t="shared" si="50"/>
        <v>0</v>
      </c>
      <c r="H1047" s="25" t="s">
        <v>2142</v>
      </c>
      <c r="I1047" s="1" t="s">
        <v>264</v>
      </c>
      <c r="J1047" s="1" t="s">
        <v>315</v>
      </c>
      <c r="K1047">
        <v>80</v>
      </c>
      <c r="L1047" t="s">
        <v>9</v>
      </c>
      <c r="M1047" t="s">
        <v>9</v>
      </c>
      <c r="N1047">
        <v>2</v>
      </c>
      <c r="O1047" t="s">
        <v>10</v>
      </c>
      <c r="P1047">
        <v>9</v>
      </c>
      <c r="Q1047" t="s">
        <v>10</v>
      </c>
      <c r="R1047">
        <v>0</v>
      </c>
    </row>
    <row r="1048" spans="1:18" hidden="1" x14ac:dyDescent="0.25">
      <c r="A1048" s="1">
        <f>SUMIFS('Franchise Wastage '!H:H,'Franchise Wastage '!B:B,Sheet1!H1048,'Franchise Wastage '!C:C,Sheet1!I1048,'Franchise Wastage '!D:D,Sheet1!J1048,'Franchise Wastage '!E:E,Sheet1!K1048)</f>
        <v>9</v>
      </c>
      <c r="B1048" s="1">
        <f>SUMIFS('Franchise Wastage '!F:F,'Franchise Wastage '!B:B,Sheet1!H1048,'Franchise Wastage '!C:C,Sheet1!I1048,'Franchise Wastage '!D:D,Sheet1!J1048,'Franchise Wastage '!E:E,Sheet1!K1048)</f>
        <v>1</v>
      </c>
      <c r="D1048" s="23">
        <f t="shared" si="48"/>
        <v>0</v>
      </c>
      <c r="E1048" s="23">
        <f t="shared" si="49"/>
        <v>0</v>
      </c>
      <c r="F1048" s="23">
        <f t="shared" si="50"/>
        <v>0</v>
      </c>
      <c r="H1048" s="25" t="s">
        <v>2142</v>
      </c>
      <c r="I1048" s="1" t="s">
        <v>264</v>
      </c>
      <c r="J1048" s="1" t="s">
        <v>88</v>
      </c>
      <c r="K1048">
        <v>80</v>
      </c>
      <c r="L1048" t="s">
        <v>9</v>
      </c>
      <c r="M1048" t="s">
        <v>9</v>
      </c>
      <c r="N1048">
        <v>1</v>
      </c>
      <c r="O1048" t="s">
        <v>10</v>
      </c>
      <c r="P1048">
        <v>9</v>
      </c>
      <c r="Q1048" t="s">
        <v>10</v>
      </c>
      <c r="R1048">
        <v>0</v>
      </c>
    </row>
    <row r="1049" spans="1:18" hidden="1" x14ac:dyDescent="0.25">
      <c r="A1049" s="1">
        <f>SUMIFS('Franchise Wastage '!H:H,'Franchise Wastage '!B:B,Sheet1!H1049,'Franchise Wastage '!C:C,Sheet1!I1049,'Franchise Wastage '!D:D,Sheet1!J1049,'Franchise Wastage '!E:E,Sheet1!K1049)</f>
        <v>9</v>
      </c>
      <c r="B1049" s="1">
        <f>SUMIFS('Franchise Wastage '!F:F,'Franchise Wastage '!B:B,Sheet1!H1049,'Franchise Wastage '!C:C,Sheet1!I1049,'Franchise Wastage '!D:D,Sheet1!J1049,'Franchise Wastage '!E:E,Sheet1!K1049)</f>
        <v>2</v>
      </c>
      <c r="D1049" s="23">
        <f t="shared" si="48"/>
        <v>0</v>
      </c>
      <c r="E1049" s="23">
        <f t="shared" si="49"/>
        <v>0</v>
      </c>
      <c r="F1049" s="23">
        <f t="shared" si="50"/>
        <v>0</v>
      </c>
      <c r="H1049" s="25" t="s">
        <v>2142</v>
      </c>
      <c r="I1049" s="1" t="s">
        <v>264</v>
      </c>
      <c r="J1049" s="1" t="s">
        <v>317</v>
      </c>
      <c r="K1049">
        <v>80</v>
      </c>
      <c r="L1049" t="s">
        <v>9</v>
      </c>
      <c r="M1049" t="s">
        <v>9</v>
      </c>
      <c r="N1049">
        <v>2</v>
      </c>
      <c r="O1049" t="s">
        <v>10</v>
      </c>
      <c r="P1049">
        <v>9</v>
      </c>
      <c r="Q1049" t="s">
        <v>10</v>
      </c>
      <c r="R1049">
        <v>0</v>
      </c>
    </row>
    <row r="1050" spans="1:18" hidden="1" x14ac:dyDescent="0.25">
      <c r="A1050" s="1">
        <f>SUMIFS('Franchise Wastage '!H:H,'Franchise Wastage '!B:B,Sheet1!H1050,'Franchise Wastage '!C:C,Sheet1!I1050,'Franchise Wastage '!D:D,Sheet1!J1050,'Franchise Wastage '!E:E,Sheet1!K1050)</f>
        <v>9</v>
      </c>
      <c r="B1050" s="1">
        <f>SUMIFS('Franchise Wastage '!F:F,'Franchise Wastage '!B:B,Sheet1!H1050,'Franchise Wastage '!C:C,Sheet1!I1050,'Franchise Wastage '!D:D,Sheet1!J1050,'Franchise Wastage '!E:E,Sheet1!K1050)</f>
        <v>2</v>
      </c>
      <c r="D1050" s="23">
        <f t="shared" si="48"/>
        <v>0</v>
      </c>
      <c r="E1050" s="23">
        <f t="shared" si="49"/>
        <v>0</v>
      </c>
      <c r="F1050" s="23">
        <f t="shared" si="50"/>
        <v>0</v>
      </c>
      <c r="H1050" s="25" t="s">
        <v>2142</v>
      </c>
      <c r="I1050" s="1" t="s">
        <v>264</v>
      </c>
      <c r="J1050" s="1" t="s">
        <v>318</v>
      </c>
      <c r="K1050">
        <v>80</v>
      </c>
      <c r="L1050" t="s">
        <v>9</v>
      </c>
      <c r="M1050" t="s">
        <v>9</v>
      </c>
      <c r="N1050">
        <v>2</v>
      </c>
      <c r="O1050" t="s">
        <v>10</v>
      </c>
      <c r="P1050">
        <v>9</v>
      </c>
      <c r="Q1050" t="s">
        <v>10</v>
      </c>
      <c r="R1050">
        <v>0</v>
      </c>
    </row>
    <row r="1051" spans="1:18" hidden="1" x14ac:dyDescent="0.25">
      <c r="A1051" s="1">
        <f>SUMIFS('Franchise Wastage '!H:H,'Franchise Wastage '!B:B,Sheet1!H1051,'Franchise Wastage '!C:C,Sheet1!I1051,'Franchise Wastage '!D:D,Sheet1!J1051,'Franchise Wastage '!E:E,Sheet1!K1051)</f>
        <v>9</v>
      </c>
      <c r="B1051" s="1">
        <f>SUMIFS('Franchise Wastage '!F:F,'Franchise Wastage '!B:B,Sheet1!H1051,'Franchise Wastage '!C:C,Sheet1!I1051,'Franchise Wastage '!D:D,Sheet1!J1051,'Franchise Wastage '!E:E,Sheet1!K1051)</f>
        <v>2</v>
      </c>
      <c r="D1051" s="23">
        <f t="shared" si="48"/>
        <v>0</v>
      </c>
      <c r="E1051" s="23">
        <f t="shared" si="49"/>
        <v>0</v>
      </c>
      <c r="F1051" s="23">
        <f t="shared" si="50"/>
        <v>0</v>
      </c>
      <c r="H1051" s="25" t="s">
        <v>2142</v>
      </c>
      <c r="I1051" s="1" t="s">
        <v>264</v>
      </c>
      <c r="J1051" s="1" t="s">
        <v>320</v>
      </c>
      <c r="K1051">
        <v>80</v>
      </c>
      <c r="L1051" t="s">
        <v>9</v>
      </c>
      <c r="M1051" t="s">
        <v>9</v>
      </c>
      <c r="N1051">
        <v>2</v>
      </c>
      <c r="O1051" t="s">
        <v>10</v>
      </c>
      <c r="P1051">
        <v>9</v>
      </c>
      <c r="Q1051" t="s">
        <v>10</v>
      </c>
      <c r="R1051">
        <v>0</v>
      </c>
    </row>
    <row r="1052" spans="1:18" hidden="1" x14ac:dyDescent="0.25">
      <c r="A1052" s="1">
        <f>SUMIFS('Franchise Wastage '!H:H,'Franchise Wastage '!B:B,Sheet1!H1052,'Franchise Wastage '!C:C,Sheet1!I1052,'Franchise Wastage '!D:D,Sheet1!J1052,'Franchise Wastage '!E:E,Sheet1!K1052)</f>
        <v>7.5</v>
      </c>
      <c r="B1052" s="1">
        <f>SUMIFS('Franchise Wastage '!F:F,'Franchise Wastage '!B:B,Sheet1!H1052,'Franchise Wastage '!C:C,Sheet1!I1052,'Franchise Wastage '!D:D,Sheet1!J1052,'Franchise Wastage '!E:E,Sheet1!K1052)</f>
        <v>4.5</v>
      </c>
      <c r="D1052" s="23">
        <f t="shared" si="48"/>
        <v>0</v>
      </c>
      <c r="E1052" s="23">
        <f t="shared" si="49"/>
        <v>0</v>
      </c>
      <c r="F1052" s="23">
        <f t="shared" si="50"/>
        <v>0</v>
      </c>
      <c r="H1052" s="25" t="s">
        <v>2142</v>
      </c>
      <c r="I1052" s="1" t="s">
        <v>264</v>
      </c>
      <c r="J1052" s="1" t="s">
        <v>265</v>
      </c>
      <c r="K1052">
        <v>92.5</v>
      </c>
      <c r="L1052" t="s">
        <v>9</v>
      </c>
      <c r="M1052" t="s">
        <v>9</v>
      </c>
      <c r="N1052">
        <v>4.5</v>
      </c>
      <c r="O1052" t="s">
        <v>10</v>
      </c>
      <c r="P1052">
        <v>7.5</v>
      </c>
      <c r="Q1052" t="s">
        <v>10</v>
      </c>
      <c r="R1052">
        <v>0</v>
      </c>
    </row>
    <row r="1053" spans="1:18" hidden="1" x14ac:dyDescent="0.25">
      <c r="A1053" s="1">
        <f>SUMIFS('Franchise Wastage '!H:H,'Franchise Wastage '!B:B,Sheet1!H1053,'Franchise Wastage '!C:C,Sheet1!I1053,'Franchise Wastage '!D:D,Sheet1!J1053,'Franchise Wastage '!E:E,Sheet1!K1053)</f>
        <v>7.5</v>
      </c>
      <c r="B1053" s="1">
        <f>SUMIFS('Franchise Wastage '!F:F,'Franchise Wastage '!B:B,Sheet1!H1053,'Franchise Wastage '!C:C,Sheet1!I1053,'Franchise Wastage '!D:D,Sheet1!J1053,'Franchise Wastage '!E:E,Sheet1!K1053)</f>
        <v>4.5</v>
      </c>
      <c r="D1053" s="23">
        <f t="shared" si="48"/>
        <v>0</v>
      </c>
      <c r="E1053" s="23">
        <f t="shared" si="49"/>
        <v>0</v>
      </c>
      <c r="F1053" s="23">
        <f t="shared" si="50"/>
        <v>0</v>
      </c>
      <c r="H1053" s="25" t="s">
        <v>2142</v>
      </c>
      <c r="I1053" s="1" t="s">
        <v>264</v>
      </c>
      <c r="J1053" s="1" t="s">
        <v>266</v>
      </c>
      <c r="K1053">
        <v>92.5</v>
      </c>
      <c r="L1053" t="s">
        <v>9</v>
      </c>
      <c r="M1053" t="s">
        <v>9</v>
      </c>
      <c r="N1053">
        <v>4.5</v>
      </c>
      <c r="O1053" t="s">
        <v>10</v>
      </c>
      <c r="P1053">
        <v>7.5</v>
      </c>
      <c r="Q1053" t="s">
        <v>10</v>
      </c>
      <c r="R1053">
        <v>0</v>
      </c>
    </row>
    <row r="1054" spans="1:18" hidden="1" x14ac:dyDescent="0.25">
      <c r="A1054" s="1">
        <f>SUMIFS('Franchise Wastage '!H:H,'Franchise Wastage '!B:B,Sheet1!H1054,'Franchise Wastage '!C:C,Sheet1!I1054,'Franchise Wastage '!D:D,Sheet1!J1054,'Franchise Wastage '!E:E,Sheet1!K1054)</f>
        <v>7.5</v>
      </c>
      <c r="B1054" s="1">
        <f>SUMIFS('Franchise Wastage '!F:F,'Franchise Wastage '!B:B,Sheet1!H1054,'Franchise Wastage '!C:C,Sheet1!I1054,'Franchise Wastage '!D:D,Sheet1!J1054,'Franchise Wastage '!E:E,Sheet1!K1054)</f>
        <v>4.5</v>
      </c>
      <c r="D1054" s="23">
        <f t="shared" si="48"/>
        <v>0</v>
      </c>
      <c r="E1054" s="23">
        <f t="shared" si="49"/>
        <v>0</v>
      </c>
      <c r="F1054" s="23">
        <f t="shared" si="50"/>
        <v>0</v>
      </c>
      <c r="H1054" s="25" t="s">
        <v>2142</v>
      </c>
      <c r="I1054" s="1" t="s">
        <v>264</v>
      </c>
      <c r="J1054" s="1" t="s">
        <v>267</v>
      </c>
      <c r="K1054">
        <v>92.5</v>
      </c>
      <c r="L1054" t="s">
        <v>9</v>
      </c>
      <c r="M1054" t="s">
        <v>9</v>
      </c>
      <c r="N1054">
        <v>4.5</v>
      </c>
      <c r="O1054" t="s">
        <v>10</v>
      </c>
      <c r="P1054">
        <v>7.5</v>
      </c>
      <c r="Q1054" t="s">
        <v>10</v>
      </c>
      <c r="R1054">
        <v>0</v>
      </c>
    </row>
    <row r="1055" spans="1:18" hidden="1" x14ac:dyDescent="0.25">
      <c r="A1055" s="1">
        <f>SUMIFS('Franchise Wastage '!H:H,'Franchise Wastage '!B:B,Sheet1!H1055,'Franchise Wastage '!C:C,Sheet1!I1055,'Franchise Wastage '!D:D,Sheet1!J1055,'Franchise Wastage '!E:E,Sheet1!K1055)</f>
        <v>7.5</v>
      </c>
      <c r="B1055" s="1">
        <f>SUMIFS('Franchise Wastage '!F:F,'Franchise Wastage '!B:B,Sheet1!H1055,'Franchise Wastage '!C:C,Sheet1!I1055,'Franchise Wastage '!D:D,Sheet1!J1055,'Franchise Wastage '!E:E,Sheet1!K1055)</f>
        <v>4.5</v>
      </c>
      <c r="D1055" s="23">
        <f t="shared" si="48"/>
        <v>0</v>
      </c>
      <c r="E1055" s="23">
        <f t="shared" si="49"/>
        <v>0</v>
      </c>
      <c r="F1055" s="23">
        <f t="shared" si="50"/>
        <v>0</v>
      </c>
      <c r="H1055" s="25" t="s">
        <v>2142</v>
      </c>
      <c r="I1055" s="1" t="s">
        <v>264</v>
      </c>
      <c r="J1055" s="1" t="s">
        <v>268</v>
      </c>
      <c r="K1055">
        <v>92.5</v>
      </c>
      <c r="L1055" t="s">
        <v>9</v>
      </c>
      <c r="M1055" t="s">
        <v>9</v>
      </c>
      <c r="N1055">
        <v>4.5</v>
      </c>
      <c r="O1055" t="s">
        <v>10</v>
      </c>
      <c r="P1055">
        <v>7.5</v>
      </c>
      <c r="Q1055" t="s">
        <v>10</v>
      </c>
      <c r="R1055">
        <v>0</v>
      </c>
    </row>
    <row r="1056" spans="1:18" hidden="1" x14ac:dyDescent="0.25">
      <c r="A1056" s="1">
        <f>SUMIFS('Franchise Wastage '!H:H,'Franchise Wastage '!B:B,Sheet1!H1056,'Franchise Wastage '!C:C,Sheet1!I1056,'Franchise Wastage '!D:D,Sheet1!J1056,'Franchise Wastage '!E:E,Sheet1!K1056)</f>
        <v>7.5</v>
      </c>
      <c r="B1056" s="1">
        <f>SUMIFS('Franchise Wastage '!F:F,'Franchise Wastage '!B:B,Sheet1!H1056,'Franchise Wastage '!C:C,Sheet1!I1056,'Franchise Wastage '!D:D,Sheet1!J1056,'Franchise Wastage '!E:E,Sheet1!K1056)</f>
        <v>4.5</v>
      </c>
      <c r="D1056" s="23">
        <f t="shared" si="48"/>
        <v>0</v>
      </c>
      <c r="E1056" s="23">
        <f t="shared" si="49"/>
        <v>0</v>
      </c>
      <c r="F1056" s="23">
        <f t="shared" si="50"/>
        <v>0</v>
      </c>
      <c r="H1056" s="25" t="s">
        <v>2142</v>
      </c>
      <c r="I1056" s="1" t="s">
        <v>264</v>
      </c>
      <c r="J1056" s="1" t="s">
        <v>269</v>
      </c>
      <c r="K1056">
        <v>92.5</v>
      </c>
      <c r="L1056" t="s">
        <v>9</v>
      </c>
      <c r="M1056" t="s">
        <v>9</v>
      </c>
      <c r="N1056">
        <v>4.5</v>
      </c>
      <c r="O1056" t="s">
        <v>10</v>
      </c>
      <c r="P1056">
        <v>7.5</v>
      </c>
      <c r="Q1056" t="s">
        <v>10</v>
      </c>
      <c r="R1056">
        <v>0</v>
      </c>
    </row>
    <row r="1057" spans="1:18" hidden="1" x14ac:dyDescent="0.25">
      <c r="A1057" s="1">
        <f>SUMIFS('Franchise Wastage '!H:H,'Franchise Wastage '!B:B,Sheet1!H1057,'Franchise Wastage '!C:C,Sheet1!I1057,'Franchise Wastage '!D:D,Sheet1!J1057,'Franchise Wastage '!E:E,Sheet1!K1057)</f>
        <v>7.5</v>
      </c>
      <c r="B1057" s="1">
        <f>SUMIFS('Franchise Wastage '!F:F,'Franchise Wastage '!B:B,Sheet1!H1057,'Franchise Wastage '!C:C,Sheet1!I1057,'Franchise Wastage '!D:D,Sheet1!J1057,'Franchise Wastage '!E:E,Sheet1!K1057)</f>
        <v>4.5</v>
      </c>
      <c r="D1057" s="23">
        <f t="shared" si="48"/>
        <v>0</v>
      </c>
      <c r="E1057" s="23">
        <f t="shared" si="49"/>
        <v>0</v>
      </c>
      <c r="F1057" s="23">
        <f t="shared" si="50"/>
        <v>0</v>
      </c>
      <c r="H1057" s="25" t="s">
        <v>2142</v>
      </c>
      <c r="I1057" s="1" t="s">
        <v>264</v>
      </c>
      <c r="J1057" s="1" t="s">
        <v>270</v>
      </c>
      <c r="K1057">
        <v>92.5</v>
      </c>
      <c r="L1057" t="s">
        <v>9</v>
      </c>
      <c r="M1057" t="s">
        <v>9</v>
      </c>
      <c r="N1057">
        <v>4.5</v>
      </c>
      <c r="O1057" t="s">
        <v>10</v>
      </c>
      <c r="P1057">
        <v>7.5</v>
      </c>
      <c r="Q1057" t="s">
        <v>10</v>
      </c>
      <c r="R1057">
        <v>0</v>
      </c>
    </row>
    <row r="1058" spans="1:18" hidden="1" x14ac:dyDescent="0.25">
      <c r="A1058" s="1">
        <f>SUMIFS('Franchise Wastage '!H:H,'Franchise Wastage '!B:B,Sheet1!H1058,'Franchise Wastage '!C:C,Sheet1!I1058,'Franchise Wastage '!D:D,Sheet1!J1058,'Franchise Wastage '!E:E,Sheet1!K1058)</f>
        <v>7.5</v>
      </c>
      <c r="B1058" s="1">
        <f>SUMIFS('Franchise Wastage '!F:F,'Franchise Wastage '!B:B,Sheet1!H1058,'Franchise Wastage '!C:C,Sheet1!I1058,'Franchise Wastage '!D:D,Sheet1!J1058,'Franchise Wastage '!E:E,Sheet1!K1058)</f>
        <v>4.5</v>
      </c>
      <c r="D1058" s="23">
        <f t="shared" si="48"/>
        <v>0</v>
      </c>
      <c r="E1058" s="23">
        <f t="shared" si="49"/>
        <v>0</v>
      </c>
      <c r="F1058" s="23">
        <f t="shared" si="50"/>
        <v>0</v>
      </c>
      <c r="H1058" s="25" t="s">
        <v>2142</v>
      </c>
      <c r="I1058" s="1" t="s">
        <v>264</v>
      </c>
      <c r="J1058" s="1" t="s">
        <v>271</v>
      </c>
      <c r="K1058">
        <v>92.5</v>
      </c>
      <c r="L1058" t="s">
        <v>9</v>
      </c>
      <c r="M1058" t="s">
        <v>9</v>
      </c>
      <c r="N1058">
        <v>4.5</v>
      </c>
      <c r="O1058" t="s">
        <v>10</v>
      </c>
      <c r="P1058">
        <v>7.5</v>
      </c>
      <c r="Q1058" t="s">
        <v>10</v>
      </c>
      <c r="R1058">
        <v>0</v>
      </c>
    </row>
    <row r="1059" spans="1:18" hidden="1" x14ac:dyDescent="0.25">
      <c r="A1059" s="1">
        <f>SUMIFS('Franchise Wastage '!H:H,'Franchise Wastage '!B:B,Sheet1!H1059,'Franchise Wastage '!C:C,Sheet1!I1059,'Franchise Wastage '!D:D,Sheet1!J1059,'Franchise Wastage '!E:E,Sheet1!K1059)</f>
        <v>7.5</v>
      </c>
      <c r="B1059" s="1">
        <f>SUMIFS('Franchise Wastage '!F:F,'Franchise Wastage '!B:B,Sheet1!H1059,'Franchise Wastage '!C:C,Sheet1!I1059,'Franchise Wastage '!D:D,Sheet1!J1059,'Franchise Wastage '!E:E,Sheet1!K1059)</f>
        <v>4.5</v>
      </c>
      <c r="D1059" s="23">
        <f t="shared" si="48"/>
        <v>0</v>
      </c>
      <c r="E1059" s="23">
        <f t="shared" si="49"/>
        <v>0</v>
      </c>
      <c r="F1059" s="23">
        <f t="shared" si="50"/>
        <v>0</v>
      </c>
      <c r="H1059" s="25" t="s">
        <v>2142</v>
      </c>
      <c r="I1059" s="1" t="s">
        <v>264</v>
      </c>
      <c r="J1059" s="1" t="s">
        <v>272</v>
      </c>
      <c r="K1059">
        <v>92.5</v>
      </c>
      <c r="L1059" t="s">
        <v>9</v>
      </c>
      <c r="M1059" t="s">
        <v>9</v>
      </c>
      <c r="N1059">
        <v>4.5</v>
      </c>
      <c r="O1059" t="s">
        <v>10</v>
      </c>
      <c r="P1059">
        <v>7.5</v>
      </c>
      <c r="Q1059" t="s">
        <v>10</v>
      </c>
      <c r="R1059">
        <v>0</v>
      </c>
    </row>
    <row r="1060" spans="1:18" hidden="1" x14ac:dyDescent="0.25">
      <c r="A1060" s="1">
        <f>SUMIFS('Franchise Wastage '!H:H,'Franchise Wastage '!B:B,Sheet1!H1060,'Franchise Wastage '!C:C,Sheet1!I1060,'Franchise Wastage '!D:D,Sheet1!J1060,'Franchise Wastage '!E:E,Sheet1!K1060)</f>
        <v>7.5</v>
      </c>
      <c r="B1060" s="1">
        <f>SUMIFS('Franchise Wastage '!F:F,'Franchise Wastage '!B:B,Sheet1!H1060,'Franchise Wastage '!C:C,Sheet1!I1060,'Franchise Wastage '!D:D,Sheet1!J1060,'Franchise Wastage '!E:E,Sheet1!K1060)</f>
        <v>4.5</v>
      </c>
      <c r="D1060" s="23">
        <f t="shared" si="48"/>
        <v>0</v>
      </c>
      <c r="E1060" s="23">
        <f t="shared" si="49"/>
        <v>0</v>
      </c>
      <c r="F1060" s="23">
        <f t="shared" si="50"/>
        <v>0</v>
      </c>
      <c r="H1060" s="25" t="s">
        <v>2142</v>
      </c>
      <c r="I1060" s="1" t="s">
        <v>264</v>
      </c>
      <c r="J1060" s="1" t="s">
        <v>273</v>
      </c>
      <c r="K1060">
        <v>92.5</v>
      </c>
      <c r="L1060" t="s">
        <v>9</v>
      </c>
      <c r="M1060" t="s">
        <v>9</v>
      </c>
      <c r="N1060">
        <v>4.5</v>
      </c>
      <c r="O1060" t="s">
        <v>10</v>
      </c>
      <c r="P1060">
        <v>7.5</v>
      </c>
      <c r="Q1060" t="s">
        <v>10</v>
      </c>
      <c r="R1060">
        <v>0</v>
      </c>
    </row>
    <row r="1061" spans="1:18" hidden="1" x14ac:dyDescent="0.25">
      <c r="A1061" s="1">
        <f>SUMIFS('Franchise Wastage '!H:H,'Franchise Wastage '!B:B,Sheet1!H1061,'Franchise Wastage '!C:C,Sheet1!I1061,'Franchise Wastage '!D:D,Sheet1!J1061,'Franchise Wastage '!E:E,Sheet1!K1061)</f>
        <v>7.5</v>
      </c>
      <c r="B1061" s="1">
        <f>SUMIFS('Franchise Wastage '!F:F,'Franchise Wastage '!B:B,Sheet1!H1061,'Franchise Wastage '!C:C,Sheet1!I1061,'Franchise Wastage '!D:D,Sheet1!J1061,'Franchise Wastage '!E:E,Sheet1!K1061)</f>
        <v>4.5</v>
      </c>
      <c r="D1061" s="23">
        <f t="shared" si="48"/>
        <v>0</v>
      </c>
      <c r="E1061" s="23">
        <f t="shared" si="49"/>
        <v>0</v>
      </c>
      <c r="F1061" s="23">
        <f t="shared" si="50"/>
        <v>0</v>
      </c>
      <c r="H1061" s="25" t="s">
        <v>2142</v>
      </c>
      <c r="I1061" s="1" t="s">
        <v>264</v>
      </c>
      <c r="J1061" s="1" t="s">
        <v>274</v>
      </c>
      <c r="K1061">
        <v>92.5</v>
      </c>
      <c r="L1061" t="s">
        <v>9</v>
      </c>
      <c r="M1061" t="s">
        <v>9</v>
      </c>
      <c r="N1061">
        <v>4.5</v>
      </c>
      <c r="O1061" t="s">
        <v>10</v>
      </c>
      <c r="P1061">
        <v>7.5</v>
      </c>
      <c r="Q1061" t="s">
        <v>10</v>
      </c>
      <c r="R1061">
        <v>0</v>
      </c>
    </row>
    <row r="1062" spans="1:18" hidden="1" x14ac:dyDescent="0.25">
      <c r="A1062" s="1">
        <f>SUMIFS('Franchise Wastage '!H:H,'Franchise Wastage '!B:B,Sheet1!H1062,'Franchise Wastage '!C:C,Sheet1!I1062,'Franchise Wastage '!D:D,Sheet1!J1062,'Franchise Wastage '!E:E,Sheet1!K1062)</f>
        <v>7.5</v>
      </c>
      <c r="B1062" s="1">
        <f>SUMIFS('Franchise Wastage '!F:F,'Franchise Wastage '!B:B,Sheet1!H1062,'Franchise Wastage '!C:C,Sheet1!I1062,'Franchise Wastage '!D:D,Sheet1!J1062,'Franchise Wastage '!E:E,Sheet1!K1062)</f>
        <v>4.5</v>
      </c>
      <c r="D1062" s="23">
        <f t="shared" si="48"/>
        <v>0</v>
      </c>
      <c r="E1062" s="23">
        <f t="shared" si="49"/>
        <v>0</v>
      </c>
      <c r="F1062" s="23">
        <f t="shared" si="50"/>
        <v>0</v>
      </c>
      <c r="H1062" s="25" t="s">
        <v>2142</v>
      </c>
      <c r="I1062" s="1" t="s">
        <v>264</v>
      </c>
      <c r="J1062" s="1" t="s">
        <v>561</v>
      </c>
      <c r="K1062">
        <v>92.5</v>
      </c>
      <c r="L1062" t="s">
        <v>9</v>
      </c>
      <c r="M1062" t="s">
        <v>9</v>
      </c>
      <c r="N1062">
        <v>4.5</v>
      </c>
      <c r="O1062" t="s">
        <v>10</v>
      </c>
      <c r="P1062">
        <v>7.5</v>
      </c>
      <c r="Q1062" t="s">
        <v>10</v>
      </c>
      <c r="R1062">
        <v>0</v>
      </c>
    </row>
    <row r="1063" spans="1:18" hidden="1" x14ac:dyDescent="0.25">
      <c r="A1063" s="1">
        <f>SUMIFS('Franchise Wastage '!H:H,'Franchise Wastage '!B:B,Sheet1!H1063,'Franchise Wastage '!C:C,Sheet1!I1063,'Franchise Wastage '!D:D,Sheet1!J1063,'Franchise Wastage '!E:E,Sheet1!K1063)</f>
        <v>7.5</v>
      </c>
      <c r="B1063" s="1">
        <f>SUMIFS('Franchise Wastage '!F:F,'Franchise Wastage '!B:B,Sheet1!H1063,'Franchise Wastage '!C:C,Sheet1!I1063,'Franchise Wastage '!D:D,Sheet1!J1063,'Franchise Wastage '!E:E,Sheet1!K1063)</f>
        <v>4.5</v>
      </c>
      <c r="D1063" s="23">
        <f t="shared" si="48"/>
        <v>0</v>
      </c>
      <c r="E1063" s="23">
        <f t="shared" si="49"/>
        <v>0</v>
      </c>
      <c r="F1063" s="23">
        <f t="shared" si="50"/>
        <v>0</v>
      </c>
      <c r="H1063" s="25" t="s">
        <v>2142</v>
      </c>
      <c r="I1063" s="1" t="s">
        <v>264</v>
      </c>
      <c r="J1063" s="1" t="s">
        <v>275</v>
      </c>
      <c r="K1063">
        <v>92.5</v>
      </c>
      <c r="L1063" t="s">
        <v>9</v>
      </c>
      <c r="M1063" t="s">
        <v>9</v>
      </c>
      <c r="N1063">
        <v>4.5</v>
      </c>
      <c r="O1063" t="s">
        <v>10</v>
      </c>
      <c r="P1063">
        <v>7.5</v>
      </c>
      <c r="Q1063" t="s">
        <v>10</v>
      </c>
      <c r="R1063">
        <v>0</v>
      </c>
    </row>
    <row r="1064" spans="1:18" hidden="1" x14ac:dyDescent="0.25">
      <c r="A1064" s="1">
        <f>SUMIFS('Franchise Wastage '!H:H,'Franchise Wastage '!B:B,Sheet1!H1064,'Franchise Wastage '!C:C,Sheet1!I1064,'Franchise Wastage '!D:D,Sheet1!J1064,'Franchise Wastage '!E:E,Sheet1!K1064)</f>
        <v>7.5</v>
      </c>
      <c r="B1064" s="1">
        <f>SUMIFS('Franchise Wastage '!F:F,'Franchise Wastage '!B:B,Sheet1!H1064,'Franchise Wastage '!C:C,Sheet1!I1064,'Franchise Wastage '!D:D,Sheet1!J1064,'Franchise Wastage '!E:E,Sheet1!K1064)</f>
        <v>4.5</v>
      </c>
      <c r="D1064" s="23">
        <f t="shared" si="48"/>
        <v>0</v>
      </c>
      <c r="E1064" s="23">
        <f t="shared" si="49"/>
        <v>0</v>
      </c>
      <c r="F1064" s="23">
        <f t="shared" si="50"/>
        <v>0</v>
      </c>
      <c r="H1064" s="25" t="s">
        <v>2142</v>
      </c>
      <c r="I1064" s="1" t="s">
        <v>264</v>
      </c>
      <c r="J1064" s="1" t="s">
        <v>276</v>
      </c>
      <c r="K1064">
        <v>92.5</v>
      </c>
      <c r="L1064" t="s">
        <v>9</v>
      </c>
      <c r="M1064" t="s">
        <v>9</v>
      </c>
      <c r="N1064">
        <v>4.5</v>
      </c>
      <c r="O1064" t="s">
        <v>10</v>
      </c>
      <c r="P1064">
        <v>7.5</v>
      </c>
      <c r="Q1064" t="s">
        <v>10</v>
      </c>
      <c r="R1064">
        <v>0</v>
      </c>
    </row>
    <row r="1065" spans="1:18" hidden="1" x14ac:dyDescent="0.25">
      <c r="A1065" s="1">
        <f>SUMIFS('Franchise Wastage '!H:H,'Franchise Wastage '!B:B,Sheet1!H1065,'Franchise Wastage '!C:C,Sheet1!I1065,'Franchise Wastage '!D:D,Sheet1!J1065,'Franchise Wastage '!E:E,Sheet1!K1065)</f>
        <v>7.5</v>
      </c>
      <c r="B1065" s="1">
        <f>SUMIFS('Franchise Wastage '!F:F,'Franchise Wastage '!B:B,Sheet1!H1065,'Franchise Wastage '!C:C,Sheet1!I1065,'Franchise Wastage '!D:D,Sheet1!J1065,'Franchise Wastage '!E:E,Sheet1!K1065)</f>
        <v>4.5</v>
      </c>
      <c r="D1065" s="23">
        <f t="shared" si="48"/>
        <v>0</v>
      </c>
      <c r="E1065" s="23">
        <f t="shared" si="49"/>
        <v>0</v>
      </c>
      <c r="F1065" s="23">
        <f t="shared" si="50"/>
        <v>0</v>
      </c>
      <c r="H1065" s="25" t="s">
        <v>2142</v>
      </c>
      <c r="I1065" s="1" t="s">
        <v>264</v>
      </c>
      <c r="J1065" s="1" t="s">
        <v>277</v>
      </c>
      <c r="K1065">
        <v>92.5</v>
      </c>
      <c r="L1065" t="s">
        <v>9</v>
      </c>
      <c r="M1065" t="s">
        <v>9</v>
      </c>
      <c r="N1065">
        <v>4.5</v>
      </c>
      <c r="O1065" t="s">
        <v>10</v>
      </c>
      <c r="P1065">
        <v>7.5</v>
      </c>
      <c r="Q1065" t="s">
        <v>10</v>
      </c>
      <c r="R1065">
        <v>0</v>
      </c>
    </row>
    <row r="1066" spans="1:18" hidden="1" x14ac:dyDescent="0.25">
      <c r="A1066" s="1">
        <f>SUMIFS('Franchise Wastage '!H:H,'Franchise Wastage '!B:B,Sheet1!H1066,'Franchise Wastage '!C:C,Sheet1!I1066,'Franchise Wastage '!D:D,Sheet1!J1066,'Franchise Wastage '!E:E,Sheet1!K1066)</f>
        <v>7.5</v>
      </c>
      <c r="B1066" s="1">
        <f>SUMIFS('Franchise Wastage '!F:F,'Franchise Wastage '!B:B,Sheet1!H1066,'Franchise Wastage '!C:C,Sheet1!I1066,'Franchise Wastage '!D:D,Sheet1!J1066,'Franchise Wastage '!E:E,Sheet1!K1066)</f>
        <v>4.5</v>
      </c>
      <c r="D1066" s="23">
        <f t="shared" si="48"/>
        <v>0</v>
      </c>
      <c r="E1066" s="23">
        <f t="shared" si="49"/>
        <v>0</v>
      </c>
      <c r="F1066" s="23">
        <f t="shared" si="50"/>
        <v>0</v>
      </c>
      <c r="H1066" s="25" t="s">
        <v>2142</v>
      </c>
      <c r="I1066" s="1" t="s">
        <v>264</v>
      </c>
      <c r="J1066" s="1" t="s">
        <v>278</v>
      </c>
      <c r="K1066">
        <v>92.5</v>
      </c>
      <c r="L1066" t="s">
        <v>9</v>
      </c>
      <c r="M1066" t="s">
        <v>9</v>
      </c>
      <c r="N1066">
        <v>4.5</v>
      </c>
      <c r="O1066" t="s">
        <v>10</v>
      </c>
      <c r="P1066">
        <v>7.5</v>
      </c>
      <c r="Q1066" t="s">
        <v>10</v>
      </c>
      <c r="R1066">
        <v>0</v>
      </c>
    </row>
    <row r="1067" spans="1:18" hidden="1" x14ac:dyDescent="0.25">
      <c r="A1067" s="1">
        <f>SUMIFS('Franchise Wastage '!H:H,'Franchise Wastage '!B:B,Sheet1!H1067,'Franchise Wastage '!C:C,Sheet1!I1067,'Franchise Wastage '!D:D,Sheet1!J1067,'Franchise Wastage '!E:E,Sheet1!K1067)</f>
        <v>7.5</v>
      </c>
      <c r="B1067" s="1">
        <f>SUMIFS('Franchise Wastage '!F:F,'Franchise Wastage '!B:B,Sheet1!H1067,'Franchise Wastage '!C:C,Sheet1!I1067,'Franchise Wastage '!D:D,Sheet1!J1067,'Franchise Wastage '!E:E,Sheet1!K1067)</f>
        <v>4.5</v>
      </c>
      <c r="D1067" s="23">
        <f t="shared" si="48"/>
        <v>0</v>
      </c>
      <c r="E1067" s="23">
        <f t="shared" si="49"/>
        <v>0</v>
      </c>
      <c r="F1067" s="23">
        <f t="shared" si="50"/>
        <v>0</v>
      </c>
      <c r="H1067" s="25" t="s">
        <v>2142</v>
      </c>
      <c r="I1067" s="1" t="s">
        <v>264</v>
      </c>
      <c r="J1067" s="1" t="s">
        <v>279</v>
      </c>
      <c r="K1067">
        <v>92.5</v>
      </c>
      <c r="L1067" t="s">
        <v>9</v>
      </c>
      <c r="M1067" t="s">
        <v>9</v>
      </c>
      <c r="N1067">
        <v>4.5</v>
      </c>
      <c r="O1067" t="s">
        <v>10</v>
      </c>
      <c r="P1067">
        <v>7.5</v>
      </c>
      <c r="Q1067" t="s">
        <v>10</v>
      </c>
      <c r="R1067">
        <v>0</v>
      </c>
    </row>
    <row r="1068" spans="1:18" hidden="1" x14ac:dyDescent="0.25">
      <c r="A1068" s="1">
        <f>SUMIFS('Franchise Wastage '!H:H,'Franchise Wastage '!B:B,Sheet1!H1068,'Franchise Wastage '!C:C,Sheet1!I1068,'Franchise Wastage '!D:D,Sheet1!J1068,'Franchise Wastage '!E:E,Sheet1!K1068)</f>
        <v>7.5</v>
      </c>
      <c r="B1068" s="1">
        <f>SUMIFS('Franchise Wastage '!F:F,'Franchise Wastage '!B:B,Sheet1!H1068,'Franchise Wastage '!C:C,Sheet1!I1068,'Franchise Wastage '!D:D,Sheet1!J1068,'Franchise Wastage '!E:E,Sheet1!K1068)</f>
        <v>4.5</v>
      </c>
      <c r="D1068" s="23">
        <f t="shared" si="48"/>
        <v>0</v>
      </c>
      <c r="E1068" s="23">
        <f t="shared" si="49"/>
        <v>0</v>
      </c>
      <c r="F1068" s="23">
        <f t="shared" si="50"/>
        <v>0</v>
      </c>
      <c r="H1068" s="25" t="s">
        <v>2142</v>
      </c>
      <c r="I1068" s="1" t="s">
        <v>264</v>
      </c>
      <c r="J1068" s="1" t="s">
        <v>280</v>
      </c>
      <c r="K1068">
        <v>92.5</v>
      </c>
      <c r="L1068" t="s">
        <v>9</v>
      </c>
      <c r="M1068" t="s">
        <v>9</v>
      </c>
      <c r="N1068">
        <v>4.5</v>
      </c>
      <c r="O1068" t="s">
        <v>10</v>
      </c>
      <c r="P1068">
        <v>7.5</v>
      </c>
      <c r="Q1068" t="s">
        <v>10</v>
      </c>
      <c r="R1068">
        <v>0</v>
      </c>
    </row>
    <row r="1069" spans="1:18" hidden="1" x14ac:dyDescent="0.25">
      <c r="A1069" s="1">
        <f>SUMIFS('Franchise Wastage '!H:H,'Franchise Wastage '!B:B,Sheet1!H1069,'Franchise Wastage '!C:C,Sheet1!I1069,'Franchise Wastage '!D:D,Sheet1!J1069,'Franchise Wastage '!E:E,Sheet1!K1069)</f>
        <v>7.5</v>
      </c>
      <c r="B1069" s="1">
        <f>SUMIFS('Franchise Wastage '!F:F,'Franchise Wastage '!B:B,Sheet1!H1069,'Franchise Wastage '!C:C,Sheet1!I1069,'Franchise Wastage '!D:D,Sheet1!J1069,'Franchise Wastage '!E:E,Sheet1!K1069)</f>
        <v>4.5</v>
      </c>
      <c r="D1069" s="23">
        <f t="shared" si="48"/>
        <v>0</v>
      </c>
      <c r="E1069" s="23">
        <f t="shared" si="49"/>
        <v>0</v>
      </c>
      <c r="F1069" s="23">
        <f t="shared" si="50"/>
        <v>0</v>
      </c>
      <c r="H1069" s="25" t="s">
        <v>2142</v>
      </c>
      <c r="I1069" s="1" t="s">
        <v>264</v>
      </c>
      <c r="J1069" s="1" t="s">
        <v>281</v>
      </c>
      <c r="K1069">
        <v>92.5</v>
      </c>
      <c r="L1069" t="s">
        <v>9</v>
      </c>
      <c r="M1069" t="s">
        <v>9</v>
      </c>
      <c r="N1069">
        <v>4.5</v>
      </c>
      <c r="O1069" t="s">
        <v>10</v>
      </c>
      <c r="P1069">
        <v>7.5</v>
      </c>
      <c r="Q1069" t="s">
        <v>10</v>
      </c>
      <c r="R1069">
        <v>0</v>
      </c>
    </row>
    <row r="1070" spans="1:18" hidden="1" x14ac:dyDescent="0.25">
      <c r="A1070" s="1">
        <f>SUMIFS('Franchise Wastage '!H:H,'Franchise Wastage '!B:B,Sheet1!H1070,'Franchise Wastage '!C:C,Sheet1!I1070,'Franchise Wastage '!D:D,Sheet1!J1070,'Franchise Wastage '!E:E,Sheet1!K1070)</f>
        <v>7.5</v>
      </c>
      <c r="B1070" s="1">
        <f>SUMIFS('Franchise Wastage '!F:F,'Franchise Wastage '!B:B,Sheet1!H1070,'Franchise Wastage '!C:C,Sheet1!I1070,'Franchise Wastage '!D:D,Sheet1!J1070,'Franchise Wastage '!E:E,Sheet1!K1070)</f>
        <v>4.5</v>
      </c>
      <c r="D1070" s="23">
        <f t="shared" si="48"/>
        <v>0</v>
      </c>
      <c r="E1070" s="23">
        <f t="shared" si="49"/>
        <v>0</v>
      </c>
      <c r="F1070" s="23">
        <f t="shared" si="50"/>
        <v>0</v>
      </c>
      <c r="H1070" s="25" t="s">
        <v>2142</v>
      </c>
      <c r="I1070" s="1" t="s">
        <v>264</v>
      </c>
      <c r="J1070" s="1" t="s">
        <v>282</v>
      </c>
      <c r="K1070">
        <v>92.5</v>
      </c>
      <c r="L1070" t="s">
        <v>9</v>
      </c>
      <c r="M1070" t="s">
        <v>9</v>
      </c>
      <c r="N1070">
        <v>4.5</v>
      </c>
      <c r="O1070" t="s">
        <v>10</v>
      </c>
      <c r="P1070">
        <v>7.5</v>
      </c>
      <c r="Q1070" t="s">
        <v>10</v>
      </c>
      <c r="R1070">
        <v>0</v>
      </c>
    </row>
    <row r="1071" spans="1:18" hidden="1" x14ac:dyDescent="0.25">
      <c r="A1071" s="1">
        <f>SUMIFS('Franchise Wastage '!H:H,'Franchise Wastage '!B:B,Sheet1!H1071,'Franchise Wastage '!C:C,Sheet1!I1071,'Franchise Wastage '!D:D,Sheet1!J1071,'Franchise Wastage '!E:E,Sheet1!K1071)</f>
        <v>7.5</v>
      </c>
      <c r="B1071" s="1">
        <f>SUMIFS('Franchise Wastage '!F:F,'Franchise Wastage '!B:B,Sheet1!H1071,'Franchise Wastage '!C:C,Sheet1!I1071,'Franchise Wastage '!D:D,Sheet1!J1071,'Franchise Wastage '!E:E,Sheet1!K1071)</f>
        <v>4.5</v>
      </c>
      <c r="D1071" s="23">
        <f t="shared" si="48"/>
        <v>0</v>
      </c>
      <c r="E1071" s="23">
        <f t="shared" si="49"/>
        <v>0</v>
      </c>
      <c r="F1071" s="23">
        <f t="shared" si="50"/>
        <v>0</v>
      </c>
      <c r="H1071" s="25" t="s">
        <v>2142</v>
      </c>
      <c r="I1071" s="1" t="s">
        <v>264</v>
      </c>
      <c r="J1071" s="1" t="s">
        <v>283</v>
      </c>
      <c r="K1071">
        <v>92.5</v>
      </c>
      <c r="L1071" t="s">
        <v>9</v>
      </c>
      <c r="M1071" t="s">
        <v>9</v>
      </c>
      <c r="N1071">
        <v>4.5</v>
      </c>
      <c r="O1071" t="s">
        <v>10</v>
      </c>
      <c r="P1071">
        <v>7.5</v>
      </c>
      <c r="Q1071" t="s">
        <v>10</v>
      </c>
      <c r="R1071">
        <v>0</v>
      </c>
    </row>
    <row r="1072" spans="1:18" hidden="1" x14ac:dyDescent="0.25">
      <c r="A1072" s="1">
        <f>SUMIFS('Franchise Wastage '!H:H,'Franchise Wastage '!B:B,Sheet1!H1072,'Franchise Wastage '!C:C,Sheet1!I1072,'Franchise Wastage '!D:D,Sheet1!J1072,'Franchise Wastage '!E:E,Sheet1!K1072)</f>
        <v>7.5</v>
      </c>
      <c r="B1072" s="1">
        <f>SUMIFS('Franchise Wastage '!F:F,'Franchise Wastage '!B:B,Sheet1!H1072,'Franchise Wastage '!C:C,Sheet1!I1072,'Franchise Wastage '!D:D,Sheet1!J1072,'Franchise Wastage '!E:E,Sheet1!K1072)</f>
        <v>4.5</v>
      </c>
      <c r="D1072" s="23">
        <f t="shared" si="48"/>
        <v>0</v>
      </c>
      <c r="E1072" s="23">
        <f t="shared" si="49"/>
        <v>0</v>
      </c>
      <c r="F1072" s="23">
        <f t="shared" si="50"/>
        <v>0</v>
      </c>
      <c r="H1072" s="25" t="s">
        <v>2142</v>
      </c>
      <c r="I1072" s="1" t="s">
        <v>264</v>
      </c>
      <c r="J1072" s="1" t="s">
        <v>284</v>
      </c>
      <c r="K1072">
        <v>92.5</v>
      </c>
      <c r="L1072" t="s">
        <v>9</v>
      </c>
      <c r="M1072" t="s">
        <v>9</v>
      </c>
      <c r="N1072">
        <v>4.5</v>
      </c>
      <c r="O1072" t="s">
        <v>10</v>
      </c>
      <c r="P1072">
        <v>7.5</v>
      </c>
      <c r="Q1072" t="s">
        <v>10</v>
      </c>
      <c r="R1072">
        <v>0</v>
      </c>
    </row>
    <row r="1073" spans="1:18" hidden="1" x14ac:dyDescent="0.25">
      <c r="A1073" s="1">
        <f>SUMIFS('Franchise Wastage '!H:H,'Franchise Wastage '!B:B,Sheet1!H1073,'Franchise Wastage '!C:C,Sheet1!I1073,'Franchise Wastage '!D:D,Sheet1!J1073,'Franchise Wastage '!E:E,Sheet1!K1073)</f>
        <v>7.5</v>
      </c>
      <c r="B1073" s="1">
        <f>SUMIFS('Franchise Wastage '!F:F,'Franchise Wastage '!B:B,Sheet1!H1073,'Franchise Wastage '!C:C,Sheet1!I1073,'Franchise Wastage '!D:D,Sheet1!J1073,'Franchise Wastage '!E:E,Sheet1!K1073)</f>
        <v>4.5</v>
      </c>
      <c r="D1073" s="23">
        <f t="shared" si="48"/>
        <v>0</v>
      </c>
      <c r="E1073" s="23">
        <f t="shared" si="49"/>
        <v>0</v>
      </c>
      <c r="F1073" s="23">
        <f t="shared" si="50"/>
        <v>0</v>
      </c>
      <c r="H1073" s="25" t="s">
        <v>2142</v>
      </c>
      <c r="I1073" s="1" t="s">
        <v>264</v>
      </c>
      <c r="J1073" s="1" t="s">
        <v>285</v>
      </c>
      <c r="K1073">
        <v>92.5</v>
      </c>
      <c r="L1073" t="s">
        <v>9</v>
      </c>
      <c r="M1073" t="s">
        <v>9</v>
      </c>
      <c r="N1073">
        <v>4.5</v>
      </c>
      <c r="O1073" t="s">
        <v>10</v>
      </c>
      <c r="P1073">
        <v>7.5</v>
      </c>
      <c r="Q1073" t="s">
        <v>10</v>
      </c>
      <c r="R1073">
        <v>0</v>
      </c>
    </row>
    <row r="1074" spans="1:18" hidden="1" x14ac:dyDescent="0.25">
      <c r="A1074" s="1">
        <f>SUMIFS('Franchise Wastage '!H:H,'Franchise Wastage '!B:B,Sheet1!H1074,'Franchise Wastage '!C:C,Sheet1!I1074,'Franchise Wastage '!D:D,Sheet1!J1074,'Franchise Wastage '!E:E,Sheet1!K1074)</f>
        <v>7.5</v>
      </c>
      <c r="B1074" s="1">
        <f>SUMIFS('Franchise Wastage '!F:F,'Franchise Wastage '!B:B,Sheet1!H1074,'Franchise Wastage '!C:C,Sheet1!I1074,'Franchise Wastage '!D:D,Sheet1!J1074,'Franchise Wastage '!E:E,Sheet1!K1074)</f>
        <v>4.5</v>
      </c>
      <c r="D1074" s="23">
        <f t="shared" si="48"/>
        <v>0</v>
      </c>
      <c r="E1074" s="23">
        <f t="shared" si="49"/>
        <v>0</v>
      </c>
      <c r="F1074" s="23">
        <f t="shared" si="50"/>
        <v>0</v>
      </c>
      <c r="H1074" s="25" t="s">
        <v>2142</v>
      </c>
      <c r="I1074" s="1" t="s">
        <v>264</v>
      </c>
      <c r="J1074" s="1" t="s">
        <v>286</v>
      </c>
      <c r="K1074">
        <v>92.5</v>
      </c>
      <c r="L1074" t="s">
        <v>9</v>
      </c>
      <c r="M1074" t="s">
        <v>9</v>
      </c>
      <c r="N1074">
        <v>4.5</v>
      </c>
      <c r="O1074" t="s">
        <v>10</v>
      </c>
      <c r="P1074">
        <v>7.5</v>
      </c>
      <c r="Q1074" t="s">
        <v>10</v>
      </c>
      <c r="R1074">
        <v>0</v>
      </c>
    </row>
    <row r="1075" spans="1:18" hidden="1" x14ac:dyDescent="0.25">
      <c r="A1075" s="1">
        <f>SUMIFS('Franchise Wastage '!H:H,'Franchise Wastage '!B:B,Sheet1!H1075,'Franchise Wastage '!C:C,Sheet1!I1075,'Franchise Wastage '!D:D,Sheet1!J1075,'Franchise Wastage '!E:E,Sheet1!K1075)</f>
        <v>7.5</v>
      </c>
      <c r="B1075" s="1">
        <f>SUMIFS('Franchise Wastage '!F:F,'Franchise Wastage '!B:B,Sheet1!H1075,'Franchise Wastage '!C:C,Sheet1!I1075,'Franchise Wastage '!D:D,Sheet1!J1075,'Franchise Wastage '!E:E,Sheet1!K1075)</f>
        <v>4.5</v>
      </c>
      <c r="D1075" s="23">
        <f t="shared" si="48"/>
        <v>0</v>
      </c>
      <c r="E1075" s="23">
        <f t="shared" si="49"/>
        <v>0</v>
      </c>
      <c r="F1075" s="23">
        <f t="shared" si="50"/>
        <v>0</v>
      </c>
      <c r="H1075" s="25" t="s">
        <v>2142</v>
      </c>
      <c r="I1075" s="1" t="s">
        <v>264</v>
      </c>
      <c r="J1075" s="1" t="s">
        <v>287</v>
      </c>
      <c r="K1075">
        <v>92.5</v>
      </c>
      <c r="L1075" t="s">
        <v>9</v>
      </c>
      <c r="M1075" t="s">
        <v>9</v>
      </c>
      <c r="N1075">
        <v>4.5</v>
      </c>
      <c r="O1075" t="s">
        <v>10</v>
      </c>
      <c r="P1075">
        <v>7.5</v>
      </c>
      <c r="Q1075" t="s">
        <v>10</v>
      </c>
      <c r="R1075">
        <v>0</v>
      </c>
    </row>
    <row r="1076" spans="1:18" hidden="1" x14ac:dyDescent="0.25">
      <c r="A1076" s="1">
        <f>SUMIFS('Franchise Wastage '!H:H,'Franchise Wastage '!B:B,Sheet1!H1076,'Franchise Wastage '!C:C,Sheet1!I1076,'Franchise Wastage '!D:D,Sheet1!J1076,'Franchise Wastage '!E:E,Sheet1!K1076)</f>
        <v>7.5</v>
      </c>
      <c r="B1076" s="1">
        <f>SUMIFS('Franchise Wastage '!F:F,'Franchise Wastage '!B:B,Sheet1!H1076,'Franchise Wastage '!C:C,Sheet1!I1076,'Franchise Wastage '!D:D,Sheet1!J1076,'Franchise Wastage '!E:E,Sheet1!K1076)</f>
        <v>4.5</v>
      </c>
      <c r="D1076" s="23">
        <f t="shared" si="48"/>
        <v>0</v>
      </c>
      <c r="E1076" s="23">
        <f t="shared" si="49"/>
        <v>0</v>
      </c>
      <c r="F1076" s="23">
        <f t="shared" si="50"/>
        <v>0</v>
      </c>
      <c r="H1076" s="25" t="s">
        <v>2142</v>
      </c>
      <c r="I1076" s="1" t="s">
        <v>264</v>
      </c>
      <c r="J1076" s="1" t="s">
        <v>288</v>
      </c>
      <c r="K1076">
        <v>92.5</v>
      </c>
      <c r="L1076" t="s">
        <v>9</v>
      </c>
      <c r="M1076" t="s">
        <v>9</v>
      </c>
      <c r="N1076">
        <v>4.5</v>
      </c>
      <c r="O1076" t="s">
        <v>10</v>
      </c>
      <c r="P1076">
        <v>7.5</v>
      </c>
      <c r="Q1076" t="s">
        <v>10</v>
      </c>
      <c r="R1076">
        <v>0</v>
      </c>
    </row>
    <row r="1077" spans="1:18" hidden="1" x14ac:dyDescent="0.25">
      <c r="A1077" s="1">
        <f>SUMIFS('Franchise Wastage '!H:H,'Franchise Wastage '!B:B,Sheet1!H1077,'Franchise Wastage '!C:C,Sheet1!I1077,'Franchise Wastage '!D:D,Sheet1!J1077,'Franchise Wastage '!E:E,Sheet1!K1077)</f>
        <v>7.5</v>
      </c>
      <c r="B1077" s="1">
        <f>SUMIFS('Franchise Wastage '!F:F,'Franchise Wastage '!B:B,Sheet1!H1077,'Franchise Wastage '!C:C,Sheet1!I1077,'Franchise Wastage '!D:D,Sheet1!J1077,'Franchise Wastage '!E:E,Sheet1!K1077)</f>
        <v>4.5</v>
      </c>
      <c r="D1077" s="23">
        <f t="shared" si="48"/>
        <v>0</v>
      </c>
      <c r="E1077" s="23">
        <f t="shared" si="49"/>
        <v>0</v>
      </c>
      <c r="F1077" s="23">
        <f t="shared" si="50"/>
        <v>0</v>
      </c>
      <c r="H1077" s="25" t="s">
        <v>2142</v>
      </c>
      <c r="I1077" s="1" t="s">
        <v>264</v>
      </c>
      <c r="J1077" s="1" t="s">
        <v>289</v>
      </c>
      <c r="K1077">
        <v>92.5</v>
      </c>
      <c r="L1077" t="s">
        <v>9</v>
      </c>
      <c r="M1077" t="s">
        <v>9</v>
      </c>
      <c r="N1077">
        <v>4.5</v>
      </c>
      <c r="O1077" t="s">
        <v>10</v>
      </c>
      <c r="P1077">
        <v>7.5</v>
      </c>
      <c r="Q1077" t="s">
        <v>10</v>
      </c>
      <c r="R1077">
        <v>0</v>
      </c>
    </row>
    <row r="1078" spans="1:18" hidden="1" x14ac:dyDescent="0.25">
      <c r="A1078" s="1">
        <f>SUMIFS('Franchise Wastage '!H:H,'Franchise Wastage '!B:B,Sheet1!H1078,'Franchise Wastage '!C:C,Sheet1!I1078,'Franchise Wastage '!D:D,Sheet1!J1078,'Franchise Wastage '!E:E,Sheet1!K1078)</f>
        <v>7.5</v>
      </c>
      <c r="B1078" s="1">
        <f>SUMIFS('Franchise Wastage '!F:F,'Franchise Wastage '!B:B,Sheet1!H1078,'Franchise Wastage '!C:C,Sheet1!I1078,'Franchise Wastage '!D:D,Sheet1!J1078,'Franchise Wastage '!E:E,Sheet1!K1078)</f>
        <v>4.5</v>
      </c>
      <c r="D1078" s="23">
        <f t="shared" si="48"/>
        <v>0</v>
      </c>
      <c r="E1078" s="23">
        <f t="shared" si="49"/>
        <v>0</v>
      </c>
      <c r="F1078" s="23">
        <f t="shared" si="50"/>
        <v>0</v>
      </c>
      <c r="H1078" s="25" t="s">
        <v>2142</v>
      </c>
      <c r="I1078" s="1" t="s">
        <v>264</v>
      </c>
      <c r="J1078" s="1" t="s">
        <v>290</v>
      </c>
      <c r="K1078">
        <v>92.5</v>
      </c>
      <c r="L1078" t="s">
        <v>9</v>
      </c>
      <c r="M1078" t="s">
        <v>9</v>
      </c>
      <c r="N1078">
        <v>4.5</v>
      </c>
      <c r="O1078" t="s">
        <v>10</v>
      </c>
      <c r="P1078">
        <v>7.5</v>
      </c>
      <c r="Q1078" t="s">
        <v>10</v>
      </c>
      <c r="R1078">
        <v>0</v>
      </c>
    </row>
    <row r="1079" spans="1:18" hidden="1" x14ac:dyDescent="0.25">
      <c r="A1079" s="1">
        <f>SUMIFS('Franchise Wastage '!H:H,'Franchise Wastage '!B:B,Sheet1!H1079,'Franchise Wastage '!C:C,Sheet1!I1079,'Franchise Wastage '!D:D,Sheet1!J1079,'Franchise Wastage '!E:E,Sheet1!K1079)</f>
        <v>7.5</v>
      </c>
      <c r="B1079" s="1">
        <f>SUMIFS('Franchise Wastage '!F:F,'Franchise Wastage '!B:B,Sheet1!H1079,'Franchise Wastage '!C:C,Sheet1!I1079,'Franchise Wastage '!D:D,Sheet1!J1079,'Franchise Wastage '!E:E,Sheet1!K1079)</f>
        <v>4.5</v>
      </c>
      <c r="D1079" s="23">
        <f t="shared" si="48"/>
        <v>0</v>
      </c>
      <c r="E1079" s="23">
        <f t="shared" si="49"/>
        <v>0</v>
      </c>
      <c r="F1079" s="23">
        <f t="shared" si="50"/>
        <v>0</v>
      </c>
      <c r="H1079" s="25" t="s">
        <v>2142</v>
      </c>
      <c r="I1079" s="1" t="s">
        <v>264</v>
      </c>
      <c r="J1079" s="1" t="s">
        <v>291</v>
      </c>
      <c r="K1079">
        <v>92.5</v>
      </c>
      <c r="L1079" t="s">
        <v>9</v>
      </c>
      <c r="M1079" t="s">
        <v>9</v>
      </c>
      <c r="N1079">
        <v>4.5</v>
      </c>
      <c r="O1079" t="s">
        <v>10</v>
      </c>
      <c r="P1079">
        <v>7.5</v>
      </c>
      <c r="Q1079" t="s">
        <v>10</v>
      </c>
      <c r="R1079">
        <v>0</v>
      </c>
    </row>
    <row r="1080" spans="1:18" hidden="1" x14ac:dyDescent="0.25">
      <c r="A1080" s="1">
        <f>SUMIFS('Franchise Wastage '!H:H,'Franchise Wastage '!B:B,Sheet1!H1080,'Franchise Wastage '!C:C,Sheet1!I1080,'Franchise Wastage '!D:D,Sheet1!J1080,'Franchise Wastage '!E:E,Sheet1!K1080)</f>
        <v>7.5</v>
      </c>
      <c r="B1080" s="1">
        <f>SUMIFS('Franchise Wastage '!F:F,'Franchise Wastage '!B:B,Sheet1!H1080,'Franchise Wastage '!C:C,Sheet1!I1080,'Franchise Wastage '!D:D,Sheet1!J1080,'Franchise Wastage '!E:E,Sheet1!K1080)</f>
        <v>4.5</v>
      </c>
      <c r="D1080" s="23">
        <f t="shared" si="48"/>
        <v>0</v>
      </c>
      <c r="E1080" s="23">
        <f t="shared" si="49"/>
        <v>0</v>
      </c>
      <c r="F1080" s="23">
        <f t="shared" si="50"/>
        <v>0</v>
      </c>
      <c r="H1080" s="25" t="s">
        <v>2142</v>
      </c>
      <c r="I1080" s="1" t="s">
        <v>264</v>
      </c>
      <c r="J1080" s="1" t="s">
        <v>292</v>
      </c>
      <c r="K1080">
        <v>92.5</v>
      </c>
      <c r="L1080" t="s">
        <v>9</v>
      </c>
      <c r="M1080" t="s">
        <v>9</v>
      </c>
      <c r="N1080">
        <v>4.5</v>
      </c>
      <c r="O1080" t="s">
        <v>10</v>
      </c>
      <c r="P1080">
        <v>7.5</v>
      </c>
      <c r="Q1080" t="s">
        <v>10</v>
      </c>
      <c r="R1080">
        <v>0</v>
      </c>
    </row>
    <row r="1081" spans="1:18" hidden="1" x14ac:dyDescent="0.25">
      <c r="A1081" s="1">
        <f>SUMIFS('Franchise Wastage '!H:H,'Franchise Wastage '!B:B,Sheet1!H1081,'Franchise Wastage '!C:C,Sheet1!I1081,'Franchise Wastage '!D:D,Sheet1!J1081,'Franchise Wastage '!E:E,Sheet1!K1081)</f>
        <v>7.5</v>
      </c>
      <c r="B1081" s="1">
        <f>SUMIFS('Franchise Wastage '!F:F,'Franchise Wastage '!B:B,Sheet1!H1081,'Franchise Wastage '!C:C,Sheet1!I1081,'Franchise Wastage '!D:D,Sheet1!J1081,'Franchise Wastage '!E:E,Sheet1!K1081)</f>
        <v>4.5</v>
      </c>
      <c r="D1081" s="23">
        <f t="shared" si="48"/>
        <v>0</v>
      </c>
      <c r="E1081" s="23">
        <f t="shared" si="49"/>
        <v>0</v>
      </c>
      <c r="F1081" s="23">
        <f t="shared" si="50"/>
        <v>0</v>
      </c>
      <c r="H1081" s="25" t="s">
        <v>2142</v>
      </c>
      <c r="I1081" s="1" t="s">
        <v>264</v>
      </c>
      <c r="J1081" s="1" t="s">
        <v>293</v>
      </c>
      <c r="K1081">
        <v>92.5</v>
      </c>
      <c r="L1081" t="s">
        <v>9</v>
      </c>
      <c r="M1081" t="s">
        <v>9</v>
      </c>
      <c r="N1081">
        <v>4.5</v>
      </c>
      <c r="O1081" t="s">
        <v>10</v>
      </c>
      <c r="P1081">
        <v>7.5</v>
      </c>
      <c r="Q1081" t="s">
        <v>10</v>
      </c>
      <c r="R1081">
        <v>0</v>
      </c>
    </row>
    <row r="1082" spans="1:18" hidden="1" x14ac:dyDescent="0.25">
      <c r="A1082" s="1">
        <f>SUMIFS('Franchise Wastage '!H:H,'Franchise Wastage '!B:B,Sheet1!H1082,'Franchise Wastage '!C:C,Sheet1!I1082,'Franchise Wastage '!D:D,Sheet1!J1082,'Franchise Wastage '!E:E,Sheet1!K1082)</f>
        <v>7.5</v>
      </c>
      <c r="B1082" s="1">
        <f>SUMIFS('Franchise Wastage '!F:F,'Franchise Wastage '!B:B,Sheet1!H1082,'Franchise Wastage '!C:C,Sheet1!I1082,'Franchise Wastage '!D:D,Sheet1!J1082,'Franchise Wastage '!E:E,Sheet1!K1082)</f>
        <v>4.5</v>
      </c>
      <c r="D1082" s="23">
        <f t="shared" si="48"/>
        <v>0</v>
      </c>
      <c r="E1082" s="23">
        <f t="shared" si="49"/>
        <v>0</v>
      </c>
      <c r="F1082" s="23">
        <f t="shared" si="50"/>
        <v>0</v>
      </c>
      <c r="H1082" s="25" t="s">
        <v>2142</v>
      </c>
      <c r="I1082" s="1" t="s">
        <v>264</v>
      </c>
      <c r="J1082" s="1" t="s">
        <v>294</v>
      </c>
      <c r="K1082">
        <v>92.5</v>
      </c>
      <c r="L1082" t="s">
        <v>9</v>
      </c>
      <c r="M1082" t="s">
        <v>9</v>
      </c>
      <c r="N1082">
        <v>4.5</v>
      </c>
      <c r="O1082" t="s">
        <v>10</v>
      </c>
      <c r="P1082">
        <v>7.5</v>
      </c>
      <c r="Q1082" t="s">
        <v>10</v>
      </c>
      <c r="R1082">
        <v>0</v>
      </c>
    </row>
    <row r="1083" spans="1:18" hidden="1" x14ac:dyDescent="0.25">
      <c r="A1083" s="1">
        <f>SUMIFS('Franchise Wastage '!H:H,'Franchise Wastage '!B:B,Sheet1!H1083,'Franchise Wastage '!C:C,Sheet1!I1083,'Franchise Wastage '!D:D,Sheet1!J1083,'Franchise Wastage '!E:E,Sheet1!K1083)</f>
        <v>7.5</v>
      </c>
      <c r="B1083" s="1">
        <f>SUMIFS('Franchise Wastage '!F:F,'Franchise Wastage '!B:B,Sheet1!H1083,'Franchise Wastage '!C:C,Sheet1!I1083,'Franchise Wastage '!D:D,Sheet1!J1083,'Franchise Wastage '!E:E,Sheet1!K1083)</f>
        <v>4.5</v>
      </c>
      <c r="D1083" s="23">
        <f t="shared" si="48"/>
        <v>0</v>
      </c>
      <c r="E1083" s="23">
        <f t="shared" si="49"/>
        <v>0</v>
      </c>
      <c r="F1083" s="23">
        <f t="shared" si="50"/>
        <v>0</v>
      </c>
      <c r="H1083" s="25" t="s">
        <v>2142</v>
      </c>
      <c r="I1083" s="1" t="s">
        <v>264</v>
      </c>
      <c r="J1083" s="1" t="s">
        <v>562</v>
      </c>
      <c r="K1083">
        <v>92.5</v>
      </c>
      <c r="L1083" t="s">
        <v>9</v>
      </c>
      <c r="M1083" t="s">
        <v>9</v>
      </c>
      <c r="N1083">
        <v>4.5</v>
      </c>
      <c r="O1083" t="s">
        <v>10</v>
      </c>
      <c r="P1083">
        <v>7.5</v>
      </c>
      <c r="Q1083" t="s">
        <v>10</v>
      </c>
      <c r="R1083">
        <v>0</v>
      </c>
    </row>
    <row r="1084" spans="1:18" hidden="1" x14ac:dyDescent="0.25">
      <c r="A1084" s="1">
        <f>SUMIFS('Franchise Wastage '!H:H,'Franchise Wastage '!B:B,Sheet1!H1084,'Franchise Wastage '!C:C,Sheet1!I1084,'Franchise Wastage '!D:D,Sheet1!J1084,'Franchise Wastage '!E:E,Sheet1!K1084)</f>
        <v>7.5</v>
      </c>
      <c r="B1084" s="1">
        <f>SUMIFS('Franchise Wastage '!F:F,'Franchise Wastage '!B:B,Sheet1!H1084,'Franchise Wastage '!C:C,Sheet1!I1084,'Franchise Wastage '!D:D,Sheet1!J1084,'Franchise Wastage '!E:E,Sheet1!K1084)</f>
        <v>4.5</v>
      </c>
      <c r="D1084" s="23">
        <f t="shared" si="48"/>
        <v>0</v>
      </c>
      <c r="E1084" s="23">
        <f t="shared" si="49"/>
        <v>0</v>
      </c>
      <c r="F1084" s="23">
        <f t="shared" si="50"/>
        <v>0</v>
      </c>
      <c r="H1084" s="25" t="s">
        <v>2142</v>
      </c>
      <c r="I1084" s="1" t="s">
        <v>264</v>
      </c>
      <c r="J1084" s="1" t="s">
        <v>295</v>
      </c>
      <c r="K1084">
        <v>92.5</v>
      </c>
      <c r="L1084" t="s">
        <v>9</v>
      </c>
      <c r="M1084" t="s">
        <v>9</v>
      </c>
      <c r="N1084">
        <v>4.5</v>
      </c>
      <c r="O1084" t="s">
        <v>10</v>
      </c>
      <c r="P1084">
        <v>7.5</v>
      </c>
      <c r="Q1084" t="s">
        <v>10</v>
      </c>
      <c r="R1084">
        <v>0</v>
      </c>
    </row>
    <row r="1085" spans="1:18" hidden="1" x14ac:dyDescent="0.25">
      <c r="A1085" s="1">
        <f>SUMIFS('Franchise Wastage '!H:H,'Franchise Wastage '!B:B,Sheet1!H1085,'Franchise Wastage '!C:C,Sheet1!I1085,'Franchise Wastage '!D:D,Sheet1!J1085,'Franchise Wastage '!E:E,Sheet1!K1085)</f>
        <v>7.5</v>
      </c>
      <c r="B1085" s="1">
        <f>SUMIFS('Franchise Wastage '!F:F,'Franchise Wastage '!B:B,Sheet1!H1085,'Franchise Wastage '!C:C,Sheet1!I1085,'Franchise Wastage '!D:D,Sheet1!J1085,'Franchise Wastage '!E:E,Sheet1!K1085)</f>
        <v>4.5</v>
      </c>
      <c r="D1085" s="23">
        <f t="shared" si="48"/>
        <v>0</v>
      </c>
      <c r="E1085" s="23">
        <f t="shared" si="49"/>
        <v>0</v>
      </c>
      <c r="F1085" s="23">
        <f t="shared" si="50"/>
        <v>0</v>
      </c>
      <c r="H1085" s="25" t="s">
        <v>2142</v>
      </c>
      <c r="I1085" s="1" t="s">
        <v>264</v>
      </c>
      <c r="J1085" s="1" t="s">
        <v>296</v>
      </c>
      <c r="K1085">
        <v>92.5</v>
      </c>
      <c r="L1085" t="s">
        <v>9</v>
      </c>
      <c r="M1085" t="s">
        <v>9</v>
      </c>
      <c r="N1085">
        <v>4.5</v>
      </c>
      <c r="O1085" t="s">
        <v>10</v>
      </c>
      <c r="P1085">
        <v>7.5</v>
      </c>
      <c r="Q1085" t="s">
        <v>10</v>
      </c>
      <c r="R1085">
        <v>0</v>
      </c>
    </row>
    <row r="1086" spans="1:18" hidden="1" x14ac:dyDescent="0.25">
      <c r="A1086" s="1">
        <f>SUMIFS('Franchise Wastage '!H:H,'Franchise Wastage '!B:B,Sheet1!H1086,'Franchise Wastage '!C:C,Sheet1!I1086,'Franchise Wastage '!D:D,Sheet1!J1086,'Franchise Wastage '!E:E,Sheet1!K1086)</f>
        <v>7.5</v>
      </c>
      <c r="B1086" s="1">
        <f>SUMIFS('Franchise Wastage '!F:F,'Franchise Wastage '!B:B,Sheet1!H1086,'Franchise Wastage '!C:C,Sheet1!I1086,'Franchise Wastage '!D:D,Sheet1!J1086,'Franchise Wastage '!E:E,Sheet1!K1086)</f>
        <v>4.5</v>
      </c>
      <c r="D1086" s="23">
        <f t="shared" si="48"/>
        <v>0</v>
      </c>
      <c r="E1086" s="23">
        <f t="shared" si="49"/>
        <v>0</v>
      </c>
      <c r="F1086" s="23">
        <f t="shared" si="50"/>
        <v>0</v>
      </c>
      <c r="H1086" s="25" t="s">
        <v>2142</v>
      </c>
      <c r="I1086" s="1" t="s">
        <v>264</v>
      </c>
      <c r="J1086" s="1" t="s">
        <v>563</v>
      </c>
      <c r="K1086">
        <v>92.5</v>
      </c>
      <c r="L1086" t="s">
        <v>9</v>
      </c>
      <c r="M1086" t="s">
        <v>9</v>
      </c>
      <c r="N1086">
        <v>4.5</v>
      </c>
      <c r="O1086" t="s">
        <v>10</v>
      </c>
      <c r="P1086">
        <v>7.5</v>
      </c>
      <c r="Q1086" t="s">
        <v>10</v>
      </c>
      <c r="R1086">
        <v>0</v>
      </c>
    </row>
    <row r="1087" spans="1:18" hidden="1" x14ac:dyDescent="0.25">
      <c r="A1087" s="1">
        <f>SUMIFS('Franchise Wastage '!H:H,'Franchise Wastage '!B:B,Sheet1!H1087,'Franchise Wastage '!C:C,Sheet1!I1087,'Franchise Wastage '!D:D,Sheet1!J1087,'Franchise Wastage '!E:E,Sheet1!K1087)</f>
        <v>10</v>
      </c>
      <c r="B1087" s="1">
        <f>SUMIFS('Franchise Wastage '!F:F,'Franchise Wastage '!B:B,Sheet1!H1087,'Franchise Wastage '!C:C,Sheet1!I1087,'Franchise Wastage '!D:D,Sheet1!J1087,'Franchise Wastage '!E:E,Sheet1!K1087)</f>
        <v>1.2</v>
      </c>
      <c r="D1087" s="23">
        <f t="shared" si="48"/>
        <v>0</v>
      </c>
      <c r="E1087" s="23">
        <f t="shared" si="49"/>
        <v>0</v>
      </c>
      <c r="F1087" s="23">
        <f t="shared" si="50"/>
        <v>0</v>
      </c>
      <c r="H1087" s="25" t="s">
        <v>2142</v>
      </c>
      <c r="I1087" s="1" t="s">
        <v>164</v>
      </c>
      <c r="J1087" s="1" t="s">
        <v>165</v>
      </c>
      <c r="K1087">
        <v>80</v>
      </c>
      <c r="L1087" t="s">
        <v>9</v>
      </c>
      <c r="M1087" t="s">
        <v>12</v>
      </c>
      <c r="N1087">
        <v>1.2</v>
      </c>
      <c r="O1087" t="s">
        <v>10</v>
      </c>
      <c r="P1087">
        <v>10</v>
      </c>
      <c r="Q1087" t="s">
        <v>10</v>
      </c>
      <c r="R1087">
        <v>0</v>
      </c>
    </row>
    <row r="1088" spans="1:18" hidden="1" x14ac:dyDescent="0.25">
      <c r="A1088" s="1">
        <f>SUMIFS('Franchise Wastage '!H:H,'Franchise Wastage '!B:B,Sheet1!H1088,'Franchise Wastage '!C:C,Sheet1!I1088,'Franchise Wastage '!D:D,Sheet1!J1088,'Franchise Wastage '!E:E,Sheet1!K1088)</f>
        <v>10</v>
      </c>
      <c r="B1088" s="1">
        <f>SUMIFS('Franchise Wastage '!F:F,'Franchise Wastage '!B:B,Sheet1!H1088,'Franchise Wastage '!C:C,Sheet1!I1088,'Franchise Wastage '!D:D,Sheet1!J1088,'Franchise Wastage '!E:E,Sheet1!K1088)</f>
        <v>1.2</v>
      </c>
      <c r="D1088" s="23">
        <f t="shared" si="48"/>
        <v>0</v>
      </c>
      <c r="E1088" s="23">
        <f t="shared" si="49"/>
        <v>0</v>
      </c>
      <c r="F1088" s="23">
        <f t="shared" si="50"/>
        <v>0</v>
      </c>
      <c r="H1088" s="25" t="s">
        <v>2142</v>
      </c>
      <c r="I1088" s="1" t="s">
        <v>164</v>
      </c>
      <c r="J1088" s="1" t="s">
        <v>564</v>
      </c>
      <c r="K1088">
        <v>80</v>
      </c>
      <c r="L1088" t="s">
        <v>9</v>
      </c>
      <c r="M1088" t="s">
        <v>12</v>
      </c>
      <c r="N1088">
        <v>1.2</v>
      </c>
      <c r="O1088" t="s">
        <v>10</v>
      </c>
      <c r="P1088">
        <v>10</v>
      </c>
      <c r="Q1088" t="s">
        <v>10</v>
      </c>
      <c r="R1088">
        <v>0</v>
      </c>
    </row>
    <row r="1089" spans="1:18" hidden="1" x14ac:dyDescent="0.25">
      <c r="A1089" s="1">
        <f>SUMIFS('Franchise Wastage '!H:H,'Franchise Wastage '!B:B,Sheet1!H1089,'Franchise Wastage '!C:C,Sheet1!I1089,'Franchise Wastage '!D:D,Sheet1!J1089,'Franchise Wastage '!E:E,Sheet1!K1089)</f>
        <v>10</v>
      </c>
      <c r="B1089" s="1">
        <f>SUMIFS('Franchise Wastage '!F:F,'Franchise Wastage '!B:B,Sheet1!H1089,'Franchise Wastage '!C:C,Sheet1!I1089,'Franchise Wastage '!D:D,Sheet1!J1089,'Franchise Wastage '!E:E,Sheet1!K1089)</f>
        <v>1.2</v>
      </c>
      <c r="D1089" s="23">
        <f t="shared" si="48"/>
        <v>0</v>
      </c>
      <c r="E1089" s="23">
        <f t="shared" si="49"/>
        <v>0</v>
      </c>
      <c r="F1089" s="23">
        <f t="shared" si="50"/>
        <v>0</v>
      </c>
      <c r="H1089" s="25" t="s">
        <v>2142</v>
      </c>
      <c r="I1089" s="1" t="s">
        <v>164</v>
      </c>
      <c r="J1089" s="1" t="s">
        <v>166</v>
      </c>
      <c r="K1089">
        <v>80</v>
      </c>
      <c r="L1089" t="s">
        <v>9</v>
      </c>
      <c r="M1089" t="s">
        <v>12</v>
      </c>
      <c r="N1089">
        <v>1.2</v>
      </c>
      <c r="O1089" t="s">
        <v>10</v>
      </c>
      <c r="P1089">
        <v>10</v>
      </c>
      <c r="Q1089" t="s">
        <v>10</v>
      </c>
      <c r="R1089">
        <v>0</v>
      </c>
    </row>
    <row r="1090" spans="1:18" x14ac:dyDescent="0.25">
      <c r="A1090" s="1">
        <f>SUMIFS('Franchise Wastage '!H:H,'Franchise Wastage '!B:B,Sheet1!H1090,'Franchise Wastage '!C:C,Sheet1!I1090,'Franchise Wastage '!D:D,Sheet1!J1090,'Franchise Wastage '!E:E,Sheet1!K1090)</f>
        <v>0</v>
      </c>
      <c r="B1090" s="1">
        <f>SUMIFS('Franchise Wastage '!F:F,'Franchise Wastage '!B:B,Sheet1!H1090,'Franchise Wastage '!C:C,Sheet1!I1090,'Franchise Wastage '!D:D,Sheet1!J1090,'Franchise Wastage '!E:E,Sheet1!K1090)</f>
        <v>0</v>
      </c>
      <c r="D1090" s="23">
        <f t="shared" si="48"/>
        <v>17</v>
      </c>
      <c r="E1090" s="23">
        <f t="shared" si="49"/>
        <v>2.2000000000000002</v>
      </c>
      <c r="F1090" s="23">
        <f t="shared" si="50"/>
        <v>19.2</v>
      </c>
      <c r="H1090" s="25" t="s">
        <v>2142</v>
      </c>
      <c r="I1090" s="1" t="s">
        <v>663</v>
      </c>
      <c r="J1090" s="1" t="s">
        <v>680</v>
      </c>
      <c r="K1090">
        <v>65</v>
      </c>
      <c r="L1090" t="s">
        <v>9</v>
      </c>
      <c r="M1090" t="s">
        <v>12</v>
      </c>
      <c r="N1090">
        <v>2.2000000000000002</v>
      </c>
      <c r="O1090" t="s">
        <v>10</v>
      </c>
      <c r="P1090">
        <v>17</v>
      </c>
      <c r="Q1090" t="s">
        <v>10</v>
      </c>
      <c r="R1090">
        <v>0</v>
      </c>
    </row>
    <row r="1091" spans="1:18" hidden="1" x14ac:dyDescent="0.25">
      <c r="A1091" s="1">
        <f>SUMIFS('Franchise Wastage '!H:H,'Franchise Wastage '!B:B,Sheet1!H1091,'Franchise Wastage '!C:C,Sheet1!I1091,'Franchise Wastage '!D:D,Sheet1!J1091,'Franchise Wastage '!E:E,Sheet1!K1091)</f>
        <v>11</v>
      </c>
      <c r="B1091" s="1">
        <f>SUMIFS('Franchise Wastage '!F:F,'Franchise Wastage '!B:B,Sheet1!H1091,'Franchise Wastage '!C:C,Sheet1!I1091,'Franchise Wastage '!D:D,Sheet1!J1091,'Franchise Wastage '!E:E,Sheet1!K1091)</f>
        <v>1.5</v>
      </c>
      <c r="D1091" s="23">
        <f t="shared" si="48"/>
        <v>0</v>
      </c>
      <c r="E1091" s="23">
        <f t="shared" si="49"/>
        <v>0</v>
      </c>
      <c r="F1091" s="23">
        <f t="shared" si="50"/>
        <v>0</v>
      </c>
      <c r="H1091" s="25" t="s">
        <v>2142</v>
      </c>
      <c r="I1091" s="1" t="s">
        <v>221</v>
      </c>
      <c r="J1091" s="1" t="s">
        <v>565</v>
      </c>
      <c r="K1091">
        <v>65</v>
      </c>
      <c r="L1091" t="s">
        <v>9</v>
      </c>
      <c r="M1091" t="s">
        <v>12</v>
      </c>
      <c r="N1091">
        <v>1.5</v>
      </c>
      <c r="O1091" t="s">
        <v>10</v>
      </c>
      <c r="P1091">
        <v>11</v>
      </c>
      <c r="Q1091" t="s">
        <v>10</v>
      </c>
      <c r="R1091">
        <v>0</v>
      </c>
    </row>
    <row r="1092" spans="1:18" hidden="1" x14ac:dyDescent="0.25">
      <c r="A1092" s="1">
        <f>SUMIFS('Franchise Wastage '!H:H,'Franchise Wastage '!B:B,Sheet1!H1092,'Franchise Wastage '!C:C,Sheet1!I1092,'Franchise Wastage '!D:D,Sheet1!J1092,'Franchise Wastage '!E:E,Sheet1!K1092)</f>
        <v>0</v>
      </c>
      <c r="B1092" s="1">
        <f>SUMIFS('Franchise Wastage '!F:F,'Franchise Wastage '!B:B,Sheet1!H1092,'Franchise Wastage '!C:C,Sheet1!I1092,'Franchise Wastage '!D:D,Sheet1!J1092,'Franchise Wastage '!E:E,Sheet1!K1092)</f>
        <v>12</v>
      </c>
      <c r="D1092" s="23">
        <f t="shared" si="48"/>
        <v>0</v>
      </c>
      <c r="E1092" s="23">
        <f t="shared" si="49"/>
        <v>0</v>
      </c>
      <c r="F1092" s="23">
        <f t="shared" si="50"/>
        <v>0</v>
      </c>
      <c r="H1092" s="24" t="s">
        <v>2142</v>
      </c>
      <c r="I1092" s="1" t="s">
        <v>443</v>
      </c>
      <c r="J1092" s="1" t="s">
        <v>446</v>
      </c>
      <c r="K1092">
        <v>100</v>
      </c>
      <c r="L1092" t="s">
        <v>9</v>
      </c>
      <c r="M1092" t="s">
        <v>9</v>
      </c>
      <c r="N1092">
        <v>12</v>
      </c>
      <c r="O1092" t="s">
        <v>10</v>
      </c>
      <c r="P1092">
        <v>0</v>
      </c>
      <c r="Q1092" t="s">
        <v>10</v>
      </c>
      <c r="R1092">
        <v>0</v>
      </c>
    </row>
    <row r="1093" spans="1:18" hidden="1" x14ac:dyDescent="0.25">
      <c r="A1093" s="1">
        <f>SUMIFS('Franchise Wastage '!H:H,'Franchise Wastage '!B:B,Sheet1!H1093,'Franchise Wastage '!C:C,Sheet1!I1093,'Franchise Wastage '!D:D,Sheet1!J1093,'Franchise Wastage '!E:E,Sheet1!K1093)</f>
        <v>5</v>
      </c>
      <c r="B1093" s="1">
        <f>SUMIFS('Franchise Wastage '!F:F,'Franchise Wastage '!B:B,Sheet1!H1093,'Franchise Wastage '!C:C,Sheet1!I1093,'Franchise Wastage '!D:D,Sheet1!J1093,'Franchise Wastage '!E:E,Sheet1!K1093)</f>
        <v>10</v>
      </c>
      <c r="D1093" s="23">
        <f t="shared" si="48"/>
        <v>0</v>
      </c>
      <c r="E1093" s="23">
        <f t="shared" si="49"/>
        <v>0</v>
      </c>
      <c r="F1093" s="23">
        <f t="shared" si="50"/>
        <v>0</v>
      </c>
      <c r="H1093" s="25" t="s">
        <v>2142</v>
      </c>
      <c r="I1093" s="1" t="s">
        <v>443</v>
      </c>
      <c r="J1093" s="1" t="s">
        <v>566</v>
      </c>
      <c r="K1093">
        <v>95</v>
      </c>
      <c r="L1093" t="s">
        <v>9</v>
      </c>
      <c r="M1093" t="s">
        <v>9</v>
      </c>
      <c r="N1093">
        <v>10</v>
      </c>
      <c r="O1093" t="s">
        <v>10</v>
      </c>
      <c r="P1093">
        <v>5</v>
      </c>
      <c r="Q1093" t="s">
        <v>10</v>
      </c>
      <c r="R1093">
        <v>0</v>
      </c>
    </row>
    <row r="1094" spans="1:18" hidden="1" x14ac:dyDescent="0.25">
      <c r="A1094" s="1">
        <f>SUMIFS('Franchise Wastage '!H:H,'Franchise Wastage '!B:B,Sheet1!H1094,'Franchise Wastage '!C:C,Sheet1!I1094,'Franchise Wastage '!D:D,Sheet1!J1094,'Franchise Wastage '!E:E,Sheet1!K1094)</f>
        <v>18</v>
      </c>
      <c r="B1094" s="1">
        <f>SUMIFS('Franchise Wastage '!F:F,'Franchise Wastage '!B:B,Sheet1!H1094,'Franchise Wastage '!C:C,Sheet1!I1094,'Franchise Wastage '!D:D,Sheet1!J1094,'Franchise Wastage '!E:E,Sheet1!K1094)</f>
        <v>1.5</v>
      </c>
      <c r="D1094" s="23">
        <f t="shared" si="48"/>
        <v>0</v>
      </c>
      <c r="E1094" s="23">
        <f t="shared" si="49"/>
        <v>0</v>
      </c>
      <c r="F1094" s="23">
        <f t="shared" si="50"/>
        <v>0</v>
      </c>
      <c r="H1094" s="25" t="s">
        <v>2142</v>
      </c>
      <c r="I1094" s="1" t="s">
        <v>443</v>
      </c>
      <c r="J1094" s="1" t="s">
        <v>567</v>
      </c>
      <c r="K1094">
        <v>60</v>
      </c>
      <c r="L1094" t="s">
        <v>9</v>
      </c>
      <c r="M1094" t="s">
        <v>9</v>
      </c>
      <c r="N1094">
        <v>1.5</v>
      </c>
      <c r="O1094" t="s">
        <v>10</v>
      </c>
      <c r="P1094">
        <v>18</v>
      </c>
      <c r="Q1094" t="s">
        <v>10</v>
      </c>
      <c r="R1094">
        <v>0</v>
      </c>
    </row>
    <row r="1095" spans="1:18" hidden="1" x14ac:dyDescent="0.25">
      <c r="A1095" s="1">
        <f>SUMIFS('Franchise Wastage '!H:H,'Franchise Wastage '!B:B,Sheet1!H1095,'Franchise Wastage '!C:C,Sheet1!I1095,'Franchise Wastage '!D:D,Sheet1!J1095,'Franchise Wastage '!E:E,Sheet1!K1095)</f>
        <v>5</v>
      </c>
      <c r="B1095" s="1">
        <f>SUMIFS('Franchise Wastage '!F:F,'Franchise Wastage '!B:B,Sheet1!H1095,'Franchise Wastage '!C:C,Sheet1!I1095,'Franchise Wastage '!D:D,Sheet1!J1095,'Franchise Wastage '!E:E,Sheet1!K1095)</f>
        <v>8</v>
      </c>
      <c r="D1095" s="23">
        <f t="shared" si="48"/>
        <v>0</v>
      </c>
      <c r="E1095" s="23">
        <f t="shared" si="49"/>
        <v>0</v>
      </c>
      <c r="F1095" s="23">
        <f t="shared" si="50"/>
        <v>0</v>
      </c>
      <c r="H1095" s="25" t="s">
        <v>2142</v>
      </c>
      <c r="I1095" s="1" t="s">
        <v>443</v>
      </c>
      <c r="J1095" s="1" t="s">
        <v>567</v>
      </c>
      <c r="K1095">
        <v>95</v>
      </c>
      <c r="L1095" t="s">
        <v>9</v>
      </c>
      <c r="M1095" t="s">
        <v>9</v>
      </c>
      <c r="N1095">
        <v>8</v>
      </c>
      <c r="O1095" t="s">
        <v>10</v>
      </c>
      <c r="P1095">
        <v>5</v>
      </c>
      <c r="Q1095" t="s">
        <v>10</v>
      </c>
      <c r="R1095">
        <v>0</v>
      </c>
    </row>
    <row r="1096" spans="1:18" hidden="1" x14ac:dyDescent="0.25">
      <c r="A1096" s="1">
        <f>SUMIFS('Franchise Wastage '!H:H,'Franchise Wastage '!B:B,Sheet1!H1096,'Franchise Wastage '!C:C,Sheet1!I1096,'Franchise Wastage '!D:D,Sheet1!J1096,'Franchise Wastage '!E:E,Sheet1!K1096)</f>
        <v>18</v>
      </c>
      <c r="B1096" s="1">
        <f>SUMIFS('Franchise Wastage '!F:F,'Franchise Wastage '!B:B,Sheet1!H1096,'Franchise Wastage '!C:C,Sheet1!I1096,'Franchise Wastage '!D:D,Sheet1!J1096,'Franchise Wastage '!E:E,Sheet1!K1096)</f>
        <v>4</v>
      </c>
      <c r="D1096" s="23">
        <f t="shared" ref="D1096:D1159" si="51">P1096-A1096</f>
        <v>0</v>
      </c>
      <c r="E1096" s="23">
        <f t="shared" ref="E1096:E1159" si="52">N1096-B1096</f>
        <v>0</v>
      </c>
      <c r="F1096" s="23">
        <f t="shared" ref="F1096:F1159" si="53">D1096+E1096</f>
        <v>0</v>
      </c>
      <c r="H1096" s="25" t="s">
        <v>2142</v>
      </c>
      <c r="I1096" s="1" t="s">
        <v>443</v>
      </c>
      <c r="J1096" s="1" t="s">
        <v>568</v>
      </c>
      <c r="K1096">
        <v>60</v>
      </c>
      <c r="L1096" t="s">
        <v>9</v>
      </c>
      <c r="M1096" t="s">
        <v>9</v>
      </c>
      <c r="N1096">
        <v>4</v>
      </c>
      <c r="O1096" t="s">
        <v>10</v>
      </c>
      <c r="P1096">
        <v>18</v>
      </c>
      <c r="Q1096" t="s">
        <v>10</v>
      </c>
      <c r="R1096">
        <v>0</v>
      </c>
    </row>
    <row r="1097" spans="1:18" hidden="1" x14ac:dyDescent="0.25">
      <c r="A1097" s="1">
        <f>SUMIFS('Franchise Wastage '!H:H,'Franchise Wastage '!B:B,Sheet1!H1097,'Franchise Wastage '!C:C,Sheet1!I1097,'Franchise Wastage '!D:D,Sheet1!J1097,'Franchise Wastage '!E:E,Sheet1!K1097)</f>
        <v>18</v>
      </c>
      <c r="B1097" s="1">
        <f>SUMIFS('Franchise Wastage '!F:F,'Franchise Wastage '!B:B,Sheet1!H1097,'Franchise Wastage '!C:C,Sheet1!I1097,'Franchise Wastage '!D:D,Sheet1!J1097,'Franchise Wastage '!E:E,Sheet1!K1097)</f>
        <v>4.5</v>
      </c>
      <c r="D1097" s="23">
        <f t="shared" si="51"/>
        <v>0</v>
      </c>
      <c r="E1097" s="23">
        <f t="shared" si="52"/>
        <v>0</v>
      </c>
      <c r="F1097" s="23">
        <f t="shared" si="53"/>
        <v>0</v>
      </c>
      <c r="H1097" s="25" t="s">
        <v>2142</v>
      </c>
      <c r="I1097" s="1" t="s">
        <v>443</v>
      </c>
      <c r="J1097" s="1" t="s">
        <v>569</v>
      </c>
      <c r="K1097">
        <v>60</v>
      </c>
      <c r="L1097" t="s">
        <v>9</v>
      </c>
      <c r="M1097" t="s">
        <v>9</v>
      </c>
      <c r="N1097">
        <v>4.5</v>
      </c>
      <c r="O1097" t="s">
        <v>10</v>
      </c>
      <c r="P1097">
        <v>18</v>
      </c>
      <c r="Q1097" t="s">
        <v>10</v>
      </c>
      <c r="R1097">
        <v>0</v>
      </c>
    </row>
    <row r="1098" spans="1:18" hidden="1" x14ac:dyDescent="0.25">
      <c r="A1098" s="1">
        <f>SUMIFS('Franchise Wastage '!H:H,'Franchise Wastage '!B:B,Sheet1!H1098,'Franchise Wastage '!C:C,Sheet1!I1098,'Franchise Wastage '!D:D,Sheet1!J1098,'Franchise Wastage '!E:E,Sheet1!K1098)</f>
        <v>18</v>
      </c>
      <c r="B1098" s="1">
        <f>SUMIFS('Franchise Wastage '!F:F,'Franchise Wastage '!B:B,Sheet1!H1098,'Franchise Wastage '!C:C,Sheet1!I1098,'Franchise Wastage '!D:D,Sheet1!J1098,'Franchise Wastage '!E:E,Sheet1!K1098)</f>
        <v>3.5</v>
      </c>
      <c r="D1098" s="23">
        <f t="shared" si="51"/>
        <v>0</v>
      </c>
      <c r="E1098" s="23">
        <f t="shared" si="52"/>
        <v>0</v>
      </c>
      <c r="F1098" s="23">
        <f t="shared" si="53"/>
        <v>0</v>
      </c>
      <c r="H1098" s="25" t="s">
        <v>2142</v>
      </c>
      <c r="I1098" s="1" t="s">
        <v>443</v>
      </c>
      <c r="J1098" s="1" t="s">
        <v>570</v>
      </c>
      <c r="K1098">
        <v>60</v>
      </c>
      <c r="L1098" t="s">
        <v>9</v>
      </c>
      <c r="M1098" t="s">
        <v>9</v>
      </c>
      <c r="N1098">
        <v>3.5</v>
      </c>
      <c r="O1098" t="s">
        <v>10</v>
      </c>
      <c r="P1098">
        <v>18</v>
      </c>
      <c r="Q1098" t="s">
        <v>10</v>
      </c>
      <c r="R1098">
        <v>0</v>
      </c>
    </row>
    <row r="1099" spans="1:18" hidden="1" x14ac:dyDescent="0.25">
      <c r="A1099" s="1">
        <f>SUMIFS('Franchise Wastage '!H:H,'Franchise Wastage '!B:B,Sheet1!H1099,'Franchise Wastage '!C:C,Sheet1!I1099,'Franchise Wastage '!D:D,Sheet1!J1099,'Franchise Wastage '!E:E,Sheet1!K1099)</f>
        <v>5</v>
      </c>
      <c r="B1099" s="1">
        <f>SUMIFS('Franchise Wastage '!F:F,'Franchise Wastage '!B:B,Sheet1!H1099,'Franchise Wastage '!C:C,Sheet1!I1099,'Franchise Wastage '!D:D,Sheet1!J1099,'Franchise Wastage '!E:E,Sheet1!K1099)</f>
        <v>8</v>
      </c>
      <c r="D1099" s="23">
        <f t="shared" si="51"/>
        <v>0</v>
      </c>
      <c r="E1099" s="23">
        <f t="shared" si="52"/>
        <v>0</v>
      </c>
      <c r="F1099" s="23">
        <f t="shared" si="53"/>
        <v>0</v>
      </c>
      <c r="H1099" s="25" t="s">
        <v>2142</v>
      </c>
      <c r="I1099" s="1" t="s">
        <v>443</v>
      </c>
      <c r="J1099" s="1" t="s">
        <v>570</v>
      </c>
      <c r="K1099">
        <v>95</v>
      </c>
      <c r="L1099" t="s">
        <v>9</v>
      </c>
      <c r="M1099" t="s">
        <v>9</v>
      </c>
      <c r="N1099">
        <v>8</v>
      </c>
      <c r="O1099" t="s">
        <v>10</v>
      </c>
      <c r="P1099">
        <v>5</v>
      </c>
      <c r="Q1099" t="s">
        <v>10</v>
      </c>
      <c r="R1099">
        <v>0</v>
      </c>
    </row>
    <row r="1100" spans="1:18" hidden="1" x14ac:dyDescent="0.25">
      <c r="A1100" s="1">
        <f>SUMIFS('Franchise Wastage '!H:H,'Franchise Wastage '!B:B,Sheet1!H1100,'Franchise Wastage '!C:C,Sheet1!I1100,'Franchise Wastage '!D:D,Sheet1!J1100,'Franchise Wastage '!E:E,Sheet1!K1100)</f>
        <v>9</v>
      </c>
      <c r="B1100" s="1">
        <f>SUMIFS('Franchise Wastage '!F:F,'Franchise Wastage '!B:B,Sheet1!H1100,'Franchise Wastage '!C:C,Sheet1!I1100,'Franchise Wastage '!D:D,Sheet1!J1100,'Franchise Wastage '!E:E,Sheet1!K1100)</f>
        <v>6</v>
      </c>
      <c r="D1100" s="23">
        <f t="shared" si="51"/>
        <v>0</v>
      </c>
      <c r="E1100" s="23">
        <f t="shared" si="52"/>
        <v>0</v>
      </c>
      <c r="F1100" s="23">
        <f t="shared" si="53"/>
        <v>0</v>
      </c>
      <c r="H1100" s="25" t="s">
        <v>2142</v>
      </c>
      <c r="I1100" s="1" t="s">
        <v>443</v>
      </c>
      <c r="J1100" s="1" t="s">
        <v>571</v>
      </c>
      <c r="K1100">
        <v>60</v>
      </c>
      <c r="L1100" t="s">
        <v>9</v>
      </c>
      <c r="M1100" t="s">
        <v>9</v>
      </c>
      <c r="N1100">
        <v>6</v>
      </c>
      <c r="O1100" t="s">
        <v>10</v>
      </c>
      <c r="P1100">
        <v>9</v>
      </c>
      <c r="Q1100" t="s">
        <v>10</v>
      </c>
      <c r="R1100">
        <v>0</v>
      </c>
    </row>
    <row r="1101" spans="1:18" hidden="1" x14ac:dyDescent="0.25">
      <c r="A1101" s="1">
        <f>SUMIFS('Franchise Wastage '!H:H,'Franchise Wastage '!B:B,Sheet1!H1101,'Franchise Wastage '!C:C,Sheet1!I1101,'Franchise Wastage '!D:D,Sheet1!J1101,'Franchise Wastage '!E:E,Sheet1!K1101)</f>
        <v>9</v>
      </c>
      <c r="B1101" s="1">
        <f>SUMIFS('Franchise Wastage '!F:F,'Franchise Wastage '!B:B,Sheet1!H1101,'Franchise Wastage '!C:C,Sheet1!I1101,'Franchise Wastage '!D:D,Sheet1!J1101,'Franchise Wastage '!E:E,Sheet1!K1101)</f>
        <v>6</v>
      </c>
      <c r="D1101" s="23">
        <f t="shared" si="51"/>
        <v>0</v>
      </c>
      <c r="E1101" s="23">
        <f t="shared" si="52"/>
        <v>0</v>
      </c>
      <c r="F1101" s="23">
        <f t="shared" si="53"/>
        <v>0</v>
      </c>
      <c r="H1101" s="25" t="s">
        <v>2142</v>
      </c>
      <c r="I1101" s="1" t="s">
        <v>443</v>
      </c>
      <c r="J1101" s="1" t="s">
        <v>571</v>
      </c>
      <c r="K1101">
        <v>80</v>
      </c>
      <c r="L1101" t="s">
        <v>9</v>
      </c>
      <c r="M1101" t="s">
        <v>9</v>
      </c>
      <c r="N1101">
        <v>6</v>
      </c>
      <c r="O1101" t="s">
        <v>10</v>
      </c>
      <c r="P1101">
        <v>9</v>
      </c>
      <c r="Q1101" t="s">
        <v>10</v>
      </c>
      <c r="R1101">
        <v>0</v>
      </c>
    </row>
    <row r="1102" spans="1:18" hidden="1" x14ac:dyDescent="0.25">
      <c r="A1102" s="1">
        <f>SUMIFS('Franchise Wastage '!H:H,'Franchise Wastage '!B:B,Sheet1!H1102,'Franchise Wastage '!C:C,Sheet1!I1102,'Franchise Wastage '!D:D,Sheet1!J1102,'Franchise Wastage '!E:E,Sheet1!K1102)</f>
        <v>15</v>
      </c>
      <c r="B1102" s="1">
        <f>SUMIFS('Franchise Wastage '!F:F,'Franchise Wastage '!B:B,Sheet1!H1102,'Franchise Wastage '!C:C,Sheet1!I1102,'Franchise Wastage '!D:D,Sheet1!J1102,'Franchise Wastage '!E:E,Sheet1!K1102)</f>
        <v>1.5</v>
      </c>
      <c r="D1102" s="23">
        <f t="shared" si="51"/>
        <v>0</v>
      </c>
      <c r="E1102" s="23">
        <f t="shared" si="52"/>
        <v>0</v>
      </c>
      <c r="F1102" s="23">
        <f t="shared" si="53"/>
        <v>0</v>
      </c>
      <c r="H1102" s="25" t="s">
        <v>2142</v>
      </c>
      <c r="I1102" s="1" t="s">
        <v>443</v>
      </c>
      <c r="J1102" s="1" t="s">
        <v>340</v>
      </c>
      <c r="K1102">
        <v>70</v>
      </c>
      <c r="L1102" t="s">
        <v>9</v>
      </c>
      <c r="M1102" t="s">
        <v>9</v>
      </c>
      <c r="N1102">
        <v>1.5</v>
      </c>
      <c r="O1102" t="s">
        <v>10</v>
      </c>
      <c r="P1102">
        <v>15</v>
      </c>
      <c r="Q1102" t="s">
        <v>10</v>
      </c>
      <c r="R1102">
        <v>0</v>
      </c>
    </row>
    <row r="1103" spans="1:18" hidden="1" x14ac:dyDescent="0.25">
      <c r="A1103" s="1">
        <f>SUMIFS('Franchise Wastage '!H:H,'Franchise Wastage '!B:B,Sheet1!H1103,'Franchise Wastage '!C:C,Sheet1!I1103,'Franchise Wastage '!D:D,Sheet1!J1103,'Franchise Wastage '!E:E,Sheet1!K1103)</f>
        <v>18</v>
      </c>
      <c r="B1103" s="1">
        <f>SUMIFS('Franchise Wastage '!F:F,'Franchise Wastage '!B:B,Sheet1!H1103,'Franchise Wastage '!C:C,Sheet1!I1103,'Franchise Wastage '!D:D,Sheet1!J1103,'Franchise Wastage '!E:E,Sheet1!K1103)</f>
        <v>4</v>
      </c>
      <c r="D1103" s="23">
        <f t="shared" si="51"/>
        <v>0</v>
      </c>
      <c r="E1103" s="23">
        <f t="shared" si="52"/>
        <v>0</v>
      </c>
      <c r="F1103" s="23">
        <f t="shared" si="53"/>
        <v>0</v>
      </c>
      <c r="H1103" s="25" t="s">
        <v>2142</v>
      </c>
      <c r="I1103" s="1" t="s">
        <v>443</v>
      </c>
      <c r="J1103" s="1" t="s">
        <v>572</v>
      </c>
      <c r="K1103">
        <v>60</v>
      </c>
      <c r="L1103" t="s">
        <v>9</v>
      </c>
      <c r="M1103" t="s">
        <v>9</v>
      </c>
      <c r="N1103">
        <v>4</v>
      </c>
      <c r="O1103" t="s">
        <v>10</v>
      </c>
      <c r="P1103">
        <v>18</v>
      </c>
      <c r="Q1103" t="s">
        <v>10</v>
      </c>
      <c r="R1103">
        <v>0</v>
      </c>
    </row>
    <row r="1104" spans="1:18" hidden="1" x14ac:dyDescent="0.25">
      <c r="A1104" s="1">
        <f>SUMIFS('Franchise Wastage '!H:H,'Franchise Wastage '!B:B,Sheet1!H1104,'Franchise Wastage '!C:C,Sheet1!I1104,'Franchise Wastage '!D:D,Sheet1!J1104,'Franchise Wastage '!E:E,Sheet1!K1104)</f>
        <v>0</v>
      </c>
      <c r="B1104" s="1">
        <f>SUMIFS('Franchise Wastage '!F:F,'Franchise Wastage '!B:B,Sheet1!H1104,'Franchise Wastage '!C:C,Sheet1!I1104,'Franchise Wastage '!D:D,Sheet1!J1104,'Franchise Wastage '!E:E,Sheet1!K1104)</f>
        <v>10</v>
      </c>
      <c r="D1104" s="23">
        <f t="shared" si="51"/>
        <v>0</v>
      </c>
      <c r="E1104" s="23">
        <f t="shared" si="52"/>
        <v>0</v>
      </c>
      <c r="F1104" s="23">
        <f t="shared" si="53"/>
        <v>0</v>
      </c>
      <c r="H1104" s="24" t="s">
        <v>2142</v>
      </c>
      <c r="I1104" s="1" t="s">
        <v>443</v>
      </c>
      <c r="J1104" s="1" t="s">
        <v>573</v>
      </c>
      <c r="K1104">
        <v>100</v>
      </c>
      <c r="L1104" t="s">
        <v>9</v>
      </c>
      <c r="M1104" t="s">
        <v>9</v>
      </c>
      <c r="N1104">
        <v>10</v>
      </c>
      <c r="O1104" t="s">
        <v>10</v>
      </c>
      <c r="P1104">
        <v>0</v>
      </c>
      <c r="Q1104" t="s">
        <v>10</v>
      </c>
      <c r="R1104">
        <v>0</v>
      </c>
    </row>
    <row r="1105" spans="1:18" hidden="1" x14ac:dyDescent="0.25">
      <c r="A1105" s="1">
        <f>SUMIFS('Franchise Wastage '!H:H,'Franchise Wastage '!B:B,Sheet1!H1105,'Franchise Wastage '!C:C,Sheet1!I1105,'Franchise Wastage '!D:D,Sheet1!J1105,'Franchise Wastage '!E:E,Sheet1!K1105)</f>
        <v>18</v>
      </c>
      <c r="B1105" s="1">
        <f>SUMIFS('Franchise Wastage '!F:F,'Franchise Wastage '!B:B,Sheet1!H1105,'Franchise Wastage '!C:C,Sheet1!I1105,'Franchise Wastage '!D:D,Sheet1!J1105,'Franchise Wastage '!E:E,Sheet1!K1105)</f>
        <v>3.5</v>
      </c>
      <c r="D1105" s="23">
        <f t="shared" si="51"/>
        <v>0</v>
      </c>
      <c r="E1105" s="23">
        <f t="shared" si="52"/>
        <v>0</v>
      </c>
      <c r="F1105" s="23">
        <f t="shared" si="53"/>
        <v>0</v>
      </c>
      <c r="H1105" s="25" t="s">
        <v>2142</v>
      </c>
      <c r="I1105" s="1" t="s">
        <v>443</v>
      </c>
      <c r="J1105" s="1" t="s">
        <v>573</v>
      </c>
      <c r="K1105">
        <v>60</v>
      </c>
      <c r="L1105" t="s">
        <v>9</v>
      </c>
      <c r="M1105" t="s">
        <v>9</v>
      </c>
      <c r="N1105">
        <v>3.5</v>
      </c>
      <c r="O1105" t="s">
        <v>10</v>
      </c>
      <c r="P1105">
        <v>18</v>
      </c>
      <c r="Q1105" t="s">
        <v>10</v>
      </c>
      <c r="R1105">
        <v>0</v>
      </c>
    </row>
    <row r="1106" spans="1:18" hidden="1" x14ac:dyDescent="0.25">
      <c r="A1106" s="1">
        <f>SUMIFS('Franchise Wastage '!H:H,'Franchise Wastage '!B:B,Sheet1!H1106,'Franchise Wastage '!C:C,Sheet1!I1106,'Franchise Wastage '!D:D,Sheet1!J1106,'Franchise Wastage '!E:E,Sheet1!K1106)</f>
        <v>5</v>
      </c>
      <c r="B1106" s="1">
        <f>SUMIFS('Franchise Wastage '!F:F,'Franchise Wastage '!B:B,Sheet1!H1106,'Franchise Wastage '!C:C,Sheet1!I1106,'Franchise Wastage '!D:D,Sheet1!J1106,'Franchise Wastage '!E:E,Sheet1!K1106)</f>
        <v>8</v>
      </c>
      <c r="D1106" s="23">
        <f t="shared" si="51"/>
        <v>0</v>
      </c>
      <c r="E1106" s="23">
        <f t="shared" si="52"/>
        <v>0</v>
      </c>
      <c r="F1106" s="23">
        <f t="shared" si="53"/>
        <v>0</v>
      </c>
      <c r="H1106" s="25" t="s">
        <v>2142</v>
      </c>
      <c r="I1106" s="1" t="s">
        <v>443</v>
      </c>
      <c r="J1106" s="1" t="s">
        <v>573</v>
      </c>
      <c r="K1106">
        <v>95</v>
      </c>
      <c r="L1106" t="s">
        <v>9</v>
      </c>
      <c r="M1106" t="s">
        <v>9</v>
      </c>
      <c r="N1106">
        <v>8</v>
      </c>
      <c r="O1106" t="s">
        <v>10</v>
      </c>
      <c r="P1106">
        <v>5</v>
      </c>
      <c r="Q1106" t="s">
        <v>10</v>
      </c>
      <c r="R1106">
        <v>0</v>
      </c>
    </row>
    <row r="1107" spans="1:18" hidden="1" x14ac:dyDescent="0.25">
      <c r="A1107" s="1">
        <f>SUMIFS('Franchise Wastage '!H:H,'Franchise Wastage '!B:B,Sheet1!H1107,'Franchise Wastage '!C:C,Sheet1!I1107,'Franchise Wastage '!D:D,Sheet1!J1107,'Franchise Wastage '!E:E,Sheet1!K1107)</f>
        <v>0</v>
      </c>
      <c r="B1107" s="1">
        <f>SUMIFS('Franchise Wastage '!F:F,'Franchise Wastage '!B:B,Sheet1!H1107,'Franchise Wastage '!C:C,Sheet1!I1107,'Franchise Wastage '!D:D,Sheet1!J1107,'Franchise Wastage '!E:E,Sheet1!K1107)</f>
        <v>8</v>
      </c>
      <c r="D1107" s="23">
        <f t="shared" si="51"/>
        <v>0</v>
      </c>
      <c r="E1107" s="23">
        <f t="shared" si="52"/>
        <v>0</v>
      </c>
      <c r="F1107" s="23">
        <f t="shared" si="53"/>
        <v>0</v>
      </c>
      <c r="H1107" s="24" t="s">
        <v>2142</v>
      </c>
      <c r="I1107" s="1" t="s">
        <v>443</v>
      </c>
      <c r="J1107" s="1" t="s">
        <v>574</v>
      </c>
      <c r="K1107">
        <v>100</v>
      </c>
      <c r="L1107" t="s">
        <v>9</v>
      </c>
      <c r="M1107" t="s">
        <v>9</v>
      </c>
      <c r="N1107">
        <v>8</v>
      </c>
      <c r="O1107" t="s">
        <v>10</v>
      </c>
      <c r="P1107">
        <v>0</v>
      </c>
      <c r="Q1107" t="s">
        <v>10</v>
      </c>
      <c r="R1107">
        <v>0</v>
      </c>
    </row>
    <row r="1108" spans="1:18" hidden="1" x14ac:dyDescent="0.25">
      <c r="A1108" s="1">
        <f>SUMIFS('Franchise Wastage '!H:H,'Franchise Wastage '!B:B,Sheet1!H1108,'Franchise Wastage '!C:C,Sheet1!I1108,'Franchise Wastage '!D:D,Sheet1!J1108,'Franchise Wastage '!E:E,Sheet1!K1108)</f>
        <v>18</v>
      </c>
      <c r="B1108" s="1">
        <f>SUMIFS('Franchise Wastage '!F:F,'Franchise Wastage '!B:B,Sheet1!H1108,'Franchise Wastage '!C:C,Sheet1!I1108,'Franchise Wastage '!D:D,Sheet1!J1108,'Franchise Wastage '!E:E,Sheet1!K1108)</f>
        <v>3.5</v>
      </c>
      <c r="D1108" s="23">
        <f t="shared" si="51"/>
        <v>0</v>
      </c>
      <c r="E1108" s="23">
        <f t="shared" si="52"/>
        <v>0</v>
      </c>
      <c r="F1108" s="23">
        <f t="shared" si="53"/>
        <v>0</v>
      </c>
      <c r="H1108" s="25" t="s">
        <v>2142</v>
      </c>
      <c r="I1108" s="1" t="s">
        <v>443</v>
      </c>
      <c r="J1108" s="1" t="s">
        <v>575</v>
      </c>
      <c r="K1108">
        <v>60</v>
      </c>
      <c r="L1108" t="s">
        <v>9</v>
      </c>
      <c r="M1108" t="s">
        <v>9</v>
      </c>
      <c r="N1108">
        <v>3.5</v>
      </c>
      <c r="O1108" t="s">
        <v>10</v>
      </c>
      <c r="P1108">
        <v>18</v>
      </c>
      <c r="Q1108" t="s">
        <v>10</v>
      </c>
      <c r="R1108">
        <v>0</v>
      </c>
    </row>
    <row r="1109" spans="1:18" x14ac:dyDescent="0.25">
      <c r="A1109" s="1">
        <f>SUMIFS('Franchise Wastage '!H:H,'Franchise Wastage '!B:B,Sheet1!H1109,'Franchise Wastage '!C:C,Sheet1!I1109,'Franchise Wastage '!D:D,Sheet1!J1109,'Franchise Wastage '!E:E,Sheet1!K1109)</f>
        <v>18</v>
      </c>
      <c r="B1109" s="1">
        <f>SUMIFS('Franchise Wastage '!F:F,'Franchise Wastage '!B:B,Sheet1!H1109,'Franchise Wastage '!C:C,Sheet1!I1109,'Franchise Wastage '!D:D,Sheet1!J1109,'Franchise Wastage '!E:E,Sheet1!K1109)</f>
        <v>3.5</v>
      </c>
      <c r="D1109" s="23">
        <f t="shared" si="51"/>
        <v>0</v>
      </c>
      <c r="E1109" s="23">
        <f t="shared" si="52"/>
        <v>0</v>
      </c>
      <c r="F1109" s="23">
        <f t="shared" si="53"/>
        <v>0</v>
      </c>
      <c r="H1109" s="25" t="s">
        <v>2142</v>
      </c>
      <c r="I1109" s="1" t="s">
        <v>443</v>
      </c>
      <c r="J1109" s="1" t="s">
        <v>576</v>
      </c>
      <c r="K1109">
        <v>65</v>
      </c>
      <c r="L1109" t="s">
        <v>9</v>
      </c>
      <c r="M1109" t="s">
        <v>9</v>
      </c>
      <c r="N1109">
        <v>3.5</v>
      </c>
      <c r="O1109" t="s">
        <v>10</v>
      </c>
      <c r="P1109">
        <v>18</v>
      </c>
      <c r="Q1109" t="s">
        <v>10</v>
      </c>
      <c r="R1109">
        <v>0</v>
      </c>
    </row>
    <row r="1110" spans="1:18" hidden="1" x14ac:dyDescent="0.25">
      <c r="A1110" s="1">
        <f>SUMIFS('Franchise Wastage '!H:H,'Franchise Wastage '!B:B,Sheet1!H1110,'Franchise Wastage '!C:C,Sheet1!I1110,'Franchise Wastage '!D:D,Sheet1!J1110,'Franchise Wastage '!E:E,Sheet1!K1110)</f>
        <v>18</v>
      </c>
      <c r="B1110" s="1">
        <f>SUMIFS('Franchise Wastage '!F:F,'Franchise Wastage '!B:B,Sheet1!H1110,'Franchise Wastage '!C:C,Sheet1!I1110,'Franchise Wastage '!D:D,Sheet1!J1110,'Franchise Wastage '!E:E,Sheet1!K1110)</f>
        <v>2</v>
      </c>
      <c r="D1110" s="23">
        <f t="shared" si="51"/>
        <v>0</v>
      </c>
      <c r="E1110" s="23">
        <f t="shared" si="52"/>
        <v>0</v>
      </c>
      <c r="F1110" s="23">
        <f t="shared" si="53"/>
        <v>0</v>
      </c>
      <c r="H1110" s="25" t="s">
        <v>2142</v>
      </c>
      <c r="I1110" s="1" t="s">
        <v>443</v>
      </c>
      <c r="J1110" s="1" t="s">
        <v>576</v>
      </c>
      <c r="K1110">
        <v>60</v>
      </c>
      <c r="L1110" t="s">
        <v>9</v>
      </c>
      <c r="M1110" t="s">
        <v>9</v>
      </c>
      <c r="N1110">
        <v>2</v>
      </c>
      <c r="O1110" t="s">
        <v>10</v>
      </c>
      <c r="P1110">
        <v>18</v>
      </c>
      <c r="Q1110" t="s">
        <v>10</v>
      </c>
      <c r="R1110">
        <v>0</v>
      </c>
    </row>
    <row r="1111" spans="1:18" hidden="1" x14ac:dyDescent="0.25">
      <c r="A1111" s="1">
        <f>SUMIFS('Franchise Wastage '!H:H,'Franchise Wastage '!B:B,Sheet1!H1111,'Franchise Wastage '!C:C,Sheet1!I1111,'Franchise Wastage '!D:D,Sheet1!J1111,'Franchise Wastage '!E:E,Sheet1!K1111)</f>
        <v>12</v>
      </c>
      <c r="B1111" s="1">
        <f>SUMIFS('Franchise Wastage '!F:F,'Franchise Wastage '!B:B,Sheet1!H1111,'Franchise Wastage '!C:C,Sheet1!I1111,'Franchise Wastage '!D:D,Sheet1!J1111,'Franchise Wastage '!E:E,Sheet1!K1111)</f>
        <v>3.5</v>
      </c>
      <c r="D1111" s="23">
        <f t="shared" si="51"/>
        <v>0</v>
      </c>
      <c r="E1111" s="23">
        <f t="shared" si="52"/>
        <v>0</v>
      </c>
      <c r="F1111" s="23">
        <f t="shared" si="53"/>
        <v>0</v>
      </c>
      <c r="H1111" s="25" t="s">
        <v>2142</v>
      </c>
      <c r="I1111" s="1" t="s">
        <v>443</v>
      </c>
      <c r="J1111" s="1" t="s">
        <v>576</v>
      </c>
      <c r="K1111">
        <v>80</v>
      </c>
      <c r="L1111" t="s">
        <v>9</v>
      </c>
      <c r="M1111" t="s">
        <v>9</v>
      </c>
      <c r="N1111">
        <v>3.5</v>
      </c>
      <c r="O1111" t="s">
        <v>10</v>
      </c>
      <c r="P1111">
        <v>12</v>
      </c>
      <c r="Q1111" t="s">
        <v>10</v>
      </c>
      <c r="R1111">
        <v>0</v>
      </c>
    </row>
    <row r="1112" spans="1:18" hidden="1" x14ac:dyDescent="0.25">
      <c r="A1112" s="1">
        <f>SUMIFS('Franchise Wastage '!H:H,'Franchise Wastage '!B:B,Sheet1!H1112,'Franchise Wastage '!C:C,Sheet1!I1112,'Franchise Wastage '!D:D,Sheet1!J1112,'Franchise Wastage '!E:E,Sheet1!K1112)</f>
        <v>18</v>
      </c>
      <c r="B1112" s="1">
        <f>SUMIFS('Franchise Wastage '!F:F,'Franchise Wastage '!B:B,Sheet1!H1112,'Franchise Wastage '!C:C,Sheet1!I1112,'Franchise Wastage '!D:D,Sheet1!J1112,'Franchise Wastage '!E:E,Sheet1!K1112)</f>
        <v>4.5</v>
      </c>
      <c r="D1112" s="23">
        <f t="shared" si="51"/>
        <v>0</v>
      </c>
      <c r="E1112" s="23">
        <f t="shared" si="52"/>
        <v>0</v>
      </c>
      <c r="F1112" s="23">
        <f t="shared" si="53"/>
        <v>0</v>
      </c>
      <c r="H1112" s="25" t="s">
        <v>2142</v>
      </c>
      <c r="I1112" s="1" t="s">
        <v>443</v>
      </c>
      <c r="J1112" s="1" t="s">
        <v>577</v>
      </c>
      <c r="K1112">
        <v>60</v>
      </c>
      <c r="L1112" t="s">
        <v>9</v>
      </c>
      <c r="M1112" t="s">
        <v>9</v>
      </c>
      <c r="N1112">
        <v>4.5</v>
      </c>
      <c r="O1112" t="s">
        <v>10</v>
      </c>
      <c r="P1112">
        <v>18</v>
      </c>
      <c r="Q1112" t="s">
        <v>10</v>
      </c>
      <c r="R1112">
        <v>0</v>
      </c>
    </row>
    <row r="1113" spans="1:18" hidden="1" x14ac:dyDescent="0.25">
      <c r="A1113" s="1">
        <f>SUMIFS('Franchise Wastage '!H:H,'Franchise Wastage '!B:B,Sheet1!H1113,'Franchise Wastage '!C:C,Sheet1!I1113,'Franchise Wastage '!D:D,Sheet1!J1113,'Franchise Wastage '!E:E,Sheet1!K1113)</f>
        <v>0</v>
      </c>
      <c r="B1113" s="1">
        <f>SUMIFS('Franchise Wastage '!F:F,'Franchise Wastage '!B:B,Sheet1!H1113,'Franchise Wastage '!C:C,Sheet1!I1113,'Franchise Wastage '!D:D,Sheet1!J1113,'Franchise Wastage '!E:E,Sheet1!K1113)</f>
        <v>8</v>
      </c>
      <c r="D1113" s="23">
        <f t="shared" si="51"/>
        <v>0</v>
      </c>
      <c r="E1113" s="23">
        <f t="shared" si="52"/>
        <v>0</v>
      </c>
      <c r="F1113" s="23">
        <f t="shared" si="53"/>
        <v>0</v>
      </c>
      <c r="H1113" s="24" t="s">
        <v>2142</v>
      </c>
      <c r="I1113" s="1" t="s">
        <v>443</v>
      </c>
      <c r="J1113" s="1" t="s">
        <v>578</v>
      </c>
      <c r="K1113">
        <v>100</v>
      </c>
      <c r="L1113" t="s">
        <v>9</v>
      </c>
      <c r="M1113" t="s">
        <v>9</v>
      </c>
      <c r="N1113">
        <v>8</v>
      </c>
      <c r="O1113" t="s">
        <v>10</v>
      </c>
      <c r="P1113">
        <v>0</v>
      </c>
      <c r="Q1113" t="s">
        <v>10</v>
      </c>
      <c r="R1113">
        <v>0</v>
      </c>
    </row>
    <row r="1114" spans="1:18" hidden="1" x14ac:dyDescent="0.25">
      <c r="A1114" s="1">
        <f>SUMIFS('Franchise Wastage '!H:H,'Franchise Wastage '!B:B,Sheet1!H1114,'Franchise Wastage '!C:C,Sheet1!I1114,'Franchise Wastage '!D:D,Sheet1!J1114,'Franchise Wastage '!E:E,Sheet1!K1114)</f>
        <v>18</v>
      </c>
      <c r="B1114" s="1">
        <f>SUMIFS('Franchise Wastage '!F:F,'Franchise Wastage '!B:B,Sheet1!H1114,'Franchise Wastage '!C:C,Sheet1!I1114,'Franchise Wastage '!D:D,Sheet1!J1114,'Franchise Wastage '!E:E,Sheet1!K1114)</f>
        <v>3.5</v>
      </c>
      <c r="D1114" s="23">
        <f t="shared" si="51"/>
        <v>0</v>
      </c>
      <c r="E1114" s="23">
        <f t="shared" si="52"/>
        <v>0</v>
      </c>
      <c r="F1114" s="23">
        <f t="shared" si="53"/>
        <v>0</v>
      </c>
      <c r="H1114" s="25" t="s">
        <v>2142</v>
      </c>
      <c r="I1114" s="1" t="s">
        <v>443</v>
      </c>
      <c r="J1114" s="1" t="s">
        <v>578</v>
      </c>
      <c r="K1114">
        <v>60</v>
      </c>
      <c r="L1114" t="s">
        <v>9</v>
      </c>
      <c r="M1114" t="s">
        <v>9</v>
      </c>
      <c r="N1114">
        <v>3.5</v>
      </c>
      <c r="O1114" t="s">
        <v>10</v>
      </c>
      <c r="P1114">
        <v>18</v>
      </c>
      <c r="Q1114" t="s">
        <v>10</v>
      </c>
      <c r="R1114">
        <v>0</v>
      </c>
    </row>
    <row r="1115" spans="1:18" hidden="1" x14ac:dyDescent="0.25">
      <c r="A1115" s="1">
        <f>SUMIFS('Franchise Wastage '!H:H,'Franchise Wastage '!B:B,Sheet1!H1115,'Franchise Wastage '!C:C,Sheet1!I1115,'Franchise Wastage '!D:D,Sheet1!J1115,'Franchise Wastage '!E:E,Sheet1!K1115)</f>
        <v>18</v>
      </c>
      <c r="B1115" s="1">
        <f>SUMIFS('Franchise Wastage '!F:F,'Franchise Wastage '!B:B,Sheet1!H1115,'Franchise Wastage '!C:C,Sheet1!I1115,'Franchise Wastage '!D:D,Sheet1!J1115,'Franchise Wastage '!E:E,Sheet1!K1115)</f>
        <v>3.5</v>
      </c>
      <c r="D1115" s="23">
        <f t="shared" si="51"/>
        <v>0</v>
      </c>
      <c r="E1115" s="23">
        <f t="shared" si="52"/>
        <v>0</v>
      </c>
      <c r="F1115" s="23">
        <f t="shared" si="53"/>
        <v>0</v>
      </c>
      <c r="H1115" s="25" t="s">
        <v>2142</v>
      </c>
      <c r="I1115" s="1" t="s">
        <v>443</v>
      </c>
      <c r="J1115" s="1" t="s">
        <v>579</v>
      </c>
      <c r="K1115">
        <v>60</v>
      </c>
      <c r="L1115" t="s">
        <v>9</v>
      </c>
      <c r="M1115" t="s">
        <v>9</v>
      </c>
      <c r="N1115">
        <v>3.5</v>
      </c>
      <c r="O1115" t="s">
        <v>10</v>
      </c>
      <c r="P1115">
        <v>18</v>
      </c>
      <c r="Q1115" t="s">
        <v>10</v>
      </c>
      <c r="R1115">
        <v>0</v>
      </c>
    </row>
    <row r="1116" spans="1:18" hidden="1" x14ac:dyDescent="0.25">
      <c r="A1116" s="1">
        <f>SUMIFS('Franchise Wastage '!H:H,'Franchise Wastage '!B:B,Sheet1!H1116,'Franchise Wastage '!C:C,Sheet1!I1116,'Franchise Wastage '!D:D,Sheet1!J1116,'Franchise Wastage '!E:E,Sheet1!K1116)</f>
        <v>5</v>
      </c>
      <c r="B1116" s="1">
        <f>SUMIFS('Franchise Wastage '!F:F,'Franchise Wastage '!B:B,Sheet1!H1116,'Franchise Wastage '!C:C,Sheet1!I1116,'Franchise Wastage '!D:D,Sheet1!J1116,'Franchise Wastage '!E:E,Sheet1!K1116)</f>
        <v>8</v>
      </c>
      <c r="D1116" s="23">
        <f t="shared" si="51"/>
        <v>0</v>
      </c>
      <c r="E1116" s="23">
        <f t="shared" si="52"/>
        <v>0</v>
      </c>
      <c r="F1116" s="23">
        <f t="shared" si="53"/>
        <v>0</v>
      </c>
      <c r="H1116" s="25" t="s">
        <v>2142</v>
      </c>
      <c r="I1116" s="1" t="s">
        <v>443</v>
      </c>
      <c r="J1116" s="1" t="s">
        <v>579</v>
      </c>
      <c r="K1116">
        <v>95</v>
      </c>
      <c r="L1116" t="s">
        <v>9</v>
      </c>
      <c r="M1116" t="s">
        <v>9</v>
      </c>
      <c r="N1116">
        <v>8</v>
      </c>
      <c r="O1116" t="s">
        <v>10</v>
      </c>
      <c r="P1116">
        <v>5</v>
      </c>
      <c r="Q1116" t="s">
        <v>10</v>
      </c>
      <c r="R1116">
        <v>0</v>
      </c>
    </row>
    <row r="1117" spans="1:18" hidden="1" x14ac:dyDescent="0.25">
      <c r="A1117" s="1">
        <f>SUMIFS('Franchise Wastage '!H:H,'Franchise Wastage '!B:B,Sheet1!H1117,'Franchise Wastage '!C:C,Sheet1!I1117,'Franchise Wastage '!D:D,Sheet1!J1117,'Franchise Wastage '!E:E,Sheet1!K1117)</f>
        <v>0</v>
      </c>
      <c r="B1117" s="1">
        <f>SUMIFS('Franchise Wastage '!F:F,'Franchise Wastage '!B:B,Sheet1!H1117,'Franchise Wastage '!C:C,Sheet1!I1117,'Franchise Wastage '!D:D,Sheet1!J1117,'Franchise Wastage '!E:E,Sheet1!K1117)</f>
        <v>11</v>
      </c>
      <c r="D1117" s="23">
        <f t="shared" si="51"/>
        <v>0</v>
      </c>
      <c r="E1117" s="23">
        <f t="shared" si="52"/>
        <v>0</v>
      </c>
      <c r="F1117" s="23">
        <f t="shared" si="53"/>
        <v>0</v>
      </c>
      <c r="H1117" s="24" t="s">
        <v>2142</v>
      </c>
      <c r="I1117" s="1" t="s">
        <v>443</v>
      </c>
      <c r="J1117" s="1" t="s">
        <v>580</v>
      </c>
      <c r="K1117">
        <v>100</v>
      </c>
      <c r="L1117" t="s">
        <v>9</v>
      </c>
      <c r="M1117" t="s">
        <v>9</v>
      </c>
      <c r="N1117">
        <v>11</v>
      </c>
      <c r="O1117" t="s">
        <v>10</v>
      </c>
      <c r="P1117">
        <v>0</v>
      </c>
      <c r="Q1117" t="s">
        <v>10</v>
      </c>
      <c r="R1117">
        <v>0</v>
      </c>
    </row>
    <row r="1118" spans="1:18" hidden="1" x14ac:dyDescent="0.25">
      <c r="A1118" s="1">
        <f>SUMIFS('Franchise Wastage '!H:H,'Franchise Wastage '!B:B,Sheet1!H1118,'Franchise Wastage '!C:C,Sheet1!I1118,'Franchise Wastage '!D:D,Sheet1!J1118,'Franchise Wastage '!E:E,Sheet1!K1118)</f>
        <v>5</v>
      </c>
      <c r="B1118" s="1">
        <f>SUMIFS('Franchise Wastage '!F:F,'Franchise Wastage '!B:B,Sheet1!H1118,'Franchise Wastage '!C:C,Sheet1!I1118,'Franchise Wastage '!D:D,Sheet1!J1118,'Franchise Wastage '!E:E,Sheet1!K1118)</f>
        <v>25</v>
      </c>
      <c r="D1118" s="23">
        <f t="shared" si="51"/>
        <v>0</v>
      </c>
      <c r="E1118" s="23">
        <f t="shared" si="52"/>
        <v>0</v>
      </c>
      <c r="F1118" s="23">
        <f t="shared" si="53"/>
        <v>0</v>
      </c>
      <c r="H1118" s="25" t="s">
        <v>2142</v>
      </c>
      <c r="I1118" s="1" t="s">
        <v>443</v>
      </c>
      <c r="J1118" s="1" t="s">
        <v>342</v>
      </c>
      <c r="K1118">
        <v>95</v>
      </c>
      <c r="L1118" t="s">
        <v>9</v>
      </c>
      <c r="M1118" t="s">
        <v>9</v>
      </c>
      <c r="N1118">
        <v>25</v>
      </c>
      <c r="O1118" t="s">
        <v>10</v>
      </c>
      <c r="P1118">
        <v>5</v>
      </c>
      <c r="Q1118" t="s">
        <v>10</v>
      </c>
      <c r="R1118">
        <v>0</v>
      </c>
    </row>
    <row r="1119" spans="1:18" hidden="1" x14ac:dyDescent="0.25">
      <c r="A1119" s="1">
        <f>SUMIFS('Franchise Wastage '!H:H,'Franchise Wastage '!B:B,Sheet1!H1119,'Franchise Wastage '!C:C,Sheet1!I1119,'Franchise Wastage '!D:D,Sheet1!J1119,'Franchise Wastage '!E:E,Sheet1!K1119)</f>
        <v>18</v>
      </c>
      <c r="B1119" s="1">
        <f>SUMIFS('Franchise Wastage '!F:F,'Franchise Wastage '!B:B,Sheet1!H1119,'Franchise Wastage '!C:C,Sheet1!I1119,'Franchise Wastage '!D:D,Sheet1!J1119,'Franchise Wastage '!E:E,Sheet1!K1119)</f>
        <v>4.5</v>
      </c>
      <c r="D1119" s="23">
        <f t="shared" si="51"/>
        <v>0</v>
      </c>
      <c r="E1119" s="23">
        <f t="shared" si="52"/>
        <v>0</v>
      </c>
      <c r="F1119" s="23">
        <f t="shared" si="53"/>
        <v>0</v>
      </c>
      <c r="H1119" s="25" t="s">
        <v>2142</v>
      </c>
      <c r="I1119" s="1" t="s">
        <v>443</v>
      </c>
      <c r="J1119" s="1" t="s">
        <v>581</v>
      </c>
      <c r="K1119">
        <v>60</v>
      </c>
      <c r="L1119" t="s">
        <v>9</v>
      </c>
      <c r="M1119" t="s">
        <v>9</v>
      </c>
      <c r="N1119">
        <v>4.5</v>
      </c>
      <c r="O1119" t="s">
        <v>10</v>
      </c>
      <c r="P1119">
        <v>18</v>
      </c>
      <c r="Q1119" t="s">
        <v>10</v>
      </c>
      <c r="R1119">
        <v>0</v>
      </c>
    </row>
    <row r="1120" spans="1:18" x14ac:dyDescent="0.25">
      <c r="A1120" s="1">
        <f>SUMIFS('Franchise Wastage '!H:H,'Franchise Wastage '!B:B,Sheet1!H1120,'Franchise Wastage '!C:C,Sheet1!I1120,'Franchise Wastage '!D:D,Sheet1!J1120,'Franchise Wastage '!E:E,Sheet1!K1120)</f>
        <v>12</v>
      </c>
      <c r="B1120" s="1">
        <f>SUMIFS('Franchise Wastage '!F:F,'Franchise Wastage '!B:B,Sheet1!H1120,'Franchise Wastage '!C:C,Sheet1!I1120,'Franchise Wastage '!D:D,Sheet1!J1120,'Franchise Wastage '!E:E,Sheet1!K1120)</f>
        <v>0.6</v>
      </c>
      <c r="D1120" s="23">
        <f t="shared" si="51"/>
        <v>0</v>
      </c>
      <c r="E1120" s="23">
        <f t="shared" si="52"/>
        <v>0</v>
      </c>
      <c r="F1120" s="23">
        <f t="shared" si="53"/>
        <v>0</v>
      </c>
      <c r="H1120" s="25" t="s">
        <v>2142</v>
      </c>
      <c r="I1120" s="22" t="s">
        <v>82</v>
      </c>
      <c r="J1120" s="22" t="s">
        <v>244</v>
      </c>
      <c r="K1120">
        <v>70</v>
      </c>
      <c r="L1120" t="s">
        <v>12</v>
      </c>
      <c r="M1120" t="s">
        <v>12</v>
      </c>
      <c r="N1120">
        <v>0.6</v>
      </c>
      <c r="O1120" t="s">
        <v>10</v>
      </c>
      <c r="P1120">
        <v>12</v>
      </c>
      <c r="Q1120" t="s">
        <v>10</v>
      </c>
      <c r="R1120">
        <v>0</v>
      </c>
    </row>
    <row r="1121" spans="1:18" x14ac:dyDescent="0.25">
      <c r="A1121" s="1">
        <f>SUMIFS('Franchise Wastage '!H:H,'Franchise Wastage '!B:B,Sheet1!H1121,'Franchise Wastage '!C:C,Sheet1!I1121,'Franchise Wastage '!D:D,Sheet1!J1121,'Franchise Wastage '!E:E,Sheet1!K1121)</f>
        <v>12</v>
      </c>
      <c r="B1121" s="1">
        <f>SUMIFS('Franchise Wastage '!F:F,'Franchise Wastage '!B:B,Sheet1!H1121,'Franchise Wastage '!C:C,Sheet1!I1121,'Franchise Wastage '!D:D,Sheet1!J1121,'Franchise Wastage '!E:E,Sheet1!K1121)</f>
        <v>0.6</v>
      </c>
      <c r="D1121" s="23">
        <f t="shared" si="51"/>
        <v>0</v>
      </c>
      <c r="E1121" s="23">
        <f t="shared" si="52"/>
        <v>0</v>
      </c>
      <c r="F1121" s="23">
        <f t="shared" si="53"/>
        <v>0</v>
      </c>
      <c r="H1121" s="25" t="s">
        <v>2142</v>
      </c>
      <c r="I1121" s="22" t="s">
        <v>82</v>
      </c>
      <c r="J1121" s="22" t="s">
        <v>245</v>
      </c>
      <c r="K1121">
        <v>70</v>
      </c>
      <c r="L1121" t="s">
        <v>12</v>
      </c>
      <c r="M1121" t="s">
        <v>12</v>
      </c>
      <c r="N1121">
        <v>0.6</v>
      </c>
      <c r="O1121" t="s">
        <v>10</v>
      </c>
      <c r="P1121">
        <v>12</v>
      </c>
      <c r="Q1121" t="s">
        <v>10</v>
      </c>
      <c r="R1121">
        <v>0</v>
      </c>
    </row>
    <row r="1122" spans="1:18" x14ac:dyDescent="0.25">
      <c r="A1122" s="1">
        <f>SUMIFS('Franchise Wastage '!H:H,'Franchise Wastage '!B:B,Sheet1!H1122,'Franchise Wastage '!C:C,Sheet1!I1122,'Franchise Wastage '!D:D,Sheet1!J1122,'Franchise Wastage '!E:E,Sheet1!K1122)</f>
        <v>0</v>
      </c>
      <c r="B1122" s="1">
        <f>SUMIFS('Franchise Wastage '!F:F,'Franchise Wastage '!B:B,Sheet1!H1122,'Franchise Wastage '!C:C,Sheet1!I1122,'Franchise Wastage '!D:D,Sheet1!J1122,'Franchise Wastage '!E:E,Sheet1!K1122)</f>
        <v>0</v>
      </c>
      <c r="D1122" s="23">
        <f t="shared" si="51"/>
        <v>15</v>
      </c>
      <c r="E1122" s="23">
        <f t="shared" si="52"/>
        <v>7</v>
      </c>
      <c r="F1122" s="23">
        <f t="shared" si="53"/>
        <v>22</v>
      </c>
      <c r="H1122" s="25" t="s">
        <v>2142</v>
      </c>
      <c r="I1122" s="1" t="s">
        <v>223</v>
      </c>
      <c r="J1122" s="1" t="s">
        <v>582</v>
      </c>
      <c r="K1122">
        <v>70</v>
      </c>
      <c r="L1122" t="s">
        <v>9</v>
      </c>
      <c r="M1122" t="s">
        <v>9</v>
      </c>
      <c r="N1122">
        <v>7</v>
      </c>
      <c r="O1122" t="s">
        <v>10</v>
      </c>
      <c r="P1122">
        <v>15</v>
      </c>
      <c r="Q1122" t="s">
        <v>10</v>
      </c>
      <c r="R1122">
        <v>0</v>
      </c>
    </row>
    <row r="1123" spans="1:18" x14ac:dyDescent="0.25">
      <c r="A1123" s="1">
        <f>SUMIFS('Franchise Wastage '!H:H,'Franchise Wastage '!B:B,Sheet1!H1123,'Franchise Wastage '!C:C,Sheet1!I1123,'Franchise Wastage '!D:D,Sheet1!J1123,'Franchise Wastage '!E:E,Sheet1!K1123)</f>
        <v>0</v>
      </c>
      <c r="B1123" s="1">
        <f>SUMIFS('Franchise Wastage '!F:F,'Franchise Wastage '!B:B,Sheet1!H1123,'Franchise Wastage '!C:C,Sheet1!I1123,'Franchise Wastage '!D:D,Sheet1!J1123,'Franchise Wastage '!E:E,Sheet1!K1123)</f>
        <v>0</v>
      </c>
      <c r="D1123" s="23">
        <f t="shared" si="51"/>
        <v>15</v>
      </c>
      <c r="E1123" s="23">
        <f t="shared" si="52"/>
        <v>7</v>
      </c>
      <c r="F1123" s="23">
        <f t="shared" si="53"/>
        <v>22</v>
      </c>
      <c r="H1123" s="25" t="s">
        <v>2142</v>
      </c>
      <c r="I1123" s="1" t="s">
        <v>223</v>
      </c>
      <c r="J1123" s="1" t="s">
        <v>583</v>
      </c>
      <c r="K1123">
        <v>70</v>
      </c>
      <c r="L1123" t="s">
        <v>9</v>
      </c>
      <c r="M1123" t="s">
        <v>9</v>
      </c>
      <c r="N1123">
        <v>7</v>
      </c>
      <c r="O1123" t="s">
        <v>10</v>
      </c>
      <c r="P1123">
        <v>15</v>
      </c>
      <c r="Q1123" t="s">
        <v>10</v>
      </c>
      <c r="R1123">
        <v>0</v>
      </c>
    </row>
    <row r="1124" spans="1:18" hidden="1" x14ac:dyDescent="0.25">
      <c r="A1124" s="1">
        <f>SUMIFS('Franchise Wastage '!H:H,'Franchise Wastage '!B:B,Sheet1!H1124,'Franchise Wastage '!C:C,Sheet1!I1124,'Franchise Wastage '!D:D,Sheet1!J1124,'Franchise Wastage '!E:E,Sheet1!K1124)</f>
        <v>5</v>
      </c>
      <c r="B1124" s="1">
        <f>SUMIFS('Franchise Wastage '!F:F,'Franchise Wastage '!B:B,Sheet1!H1124,'Franchise Wastage '!C:C,Sheet1!I1124,'Franchise Wastage '!D:D,Sheet1!J1124,'Franchise Wastage '!E:E,Sheet1!K1124)</f>
        <v>11</v>
      </c>
      <c r="D1124" s="23">
        <f t="shared" si="51"/>
        <v>0</v>
      </c>
      <c r="E1124" s="23">
        <f t="shared" si="52"/>
        <v>0</v>
      </c>
      <c r="F1124" s="23">
        <f t="shared" si="53"/>
        <v>0</v>
      </c>
      <c r="H1124" s="25" t="s">
        <v>2142</v>
      </c>
      <c r="I1124" s="1" t="s">
        <v>584</v>
      </c>
      <c r="J1124" s="1" t="s">
        <v>585</v>
      </c>
      <c r="K1124">
        <v>60</v>
      </c>
      <c r="L1124" t="s">
        <v>9</v>
      </c>
      <c r="M1124" t="s">
        <v>12</v>
      </c>
      <c r="N1124">
        <v>11</v>
      </c>
      <c r="O1124" t="s">
        <v>10</v>
      </c>
      <c r="P1124">
        <v>5</v>
      </c>
      <c r="Q1124" t="s">
        <v>10</v>
      </c>
      <c r="R1124">
        <v>0</v>
      </c>
    </row>
    <row r="1125" spans="1:18" x14ac:dyDescent="0.25">
      <c r="A1125" s="1">
        <f>SUMIFS('Franchise Wastage '!H:H,'Franchise Wastage '!B:B,Sheet1!H1125,'Franchise Wastage '!C:C,Sheet1!I1125,'Franchise Wastage '!D:D,Sheet1!J1125,'Franchise Wastage '!E:E,Sheet1!K1125)</f>
        <v>7.5</v>
      </c>
      <c r="B1125" s="1">
        <f>SUMIFS('Franchise Wastage '!F:F,'Franchise Wastage '!B:B,Sheet1!H1125,'Franchise Wastage '!C:C,Sheet1!I1125,'Franchise Wastage '!D:D,Sheet1!J1125,'Franchise Wastage '!E:E,Sheet1!K1125)</f>
        <v>4.5</v>
      </c>
      <c r="D1125" s="23">
        <f t="shared" si="51"/>
        <v>0</v>
      </c>
      <c r="E1125" s="23">
        <f t="shared" si="52"/>
        <v>0</v>
      </c>
      <c r="F1125" s="23">
        <f t="shared" si="53"/>
        <v>0</v>
      </c>
      <c r="H1125" s="25" t="s">
        <v>2143</v>
      </c>
      <c r="I1125" s="1" t="s">
        <v>264</v>
      </c>
      <c r="J1125" s="1" t="s">
        <v>267</v>
      </c>
      <c r="K1125">
        <v>92.5</v>
      </c>
      <c r="L1125" t="s">
        <v>9</v>
      </c>
      <c r="M1125" t="s">
        <v>9</v>
      </c>
      <c r="N1125">
        <v>4.5</v>
      </c>
      <c r="O1125" t="s">
        <v>10</v>
      </c>
      <c r="P1125">
        <v>7.5</v>
      </c>
      <c r="Q1125" t="s">
        <v>10</v>
      </c>
      <c r="R1125">
        <v>0</v>
      </c>
    </row>
    <row r="1126" spans="1:18" x14ac:dyDescent="0.25">
      <c r="A1126" s="1">
        <f>SUMIFS('Franchise Wastage '!H:H,'Franchise Wastage '!B:B,Sheet1!H1126,'Franchise Wastage '!C:C,Sheet1!I1126,'Franchise Wastage '!D:D,Sheet1!J1126,'Franchise Wastage '!E:E,Sheet1!K1126)</f>
        <v>7.5</v>
      </c>
      <c r="B1126" s="1">
        <f>SUMIFS('Franchise Wastage '!F:F,'Franchise Wastage '!B:B,Sheet1!H1126,'Franchise Wastage '!C:C,Sheet1!I1126,'Franchise Wastage '!D:D,Sheet1!J1126,'Franchise Wastage '!E:E,Sheet1!K1126)</f>
        <v>4.5</v>
      </c>
      <c r="D1126" s="23">
        <f t="shared" si="51"/>
        <v>0</v>
      </c>
      <c r="E1126" s="23">
        <f t="shared" si="52"/>
        <v>0</v>
      </c>
      <c r="F1126" s="23">
        <f t="shared" si="53"/>
        <v>0</v>
      </c>
      <c r="H1126" s="25" t="s">
        <v>2143</v>
      </c>
      <c r="I1126" s="1" t="s">
        <v>264</v>
      </c>
      <c r="J1126" s="1" t="s">
        <v>282</v>
      </c>
      <c r="K1126">
        <v>92.5</v>
      </c>
      <c r="L1126" t="s">
        <v>9</v>
      </c>
      <c r="M1126" t="s">
        <v>9</v>
      </c>
      <c r="N1126">
        <v>4.5</v>
      </c>
      <c r="O1126" t="s">
        <v>10</v>
      </c>
      <c r="P1126">
        <v>7.5</v>
      </c>
      <c r="Q1126" t="s">
        <v>10</v>
      </c>
      <c r="R1126">
        <v>0</v>
      </c>
    </row>
    <row r="1127" spans="1:18" x14ac:dyDescent="0.25">
      <c r="A1127" s="1">
        <f>SUMIFS('Franchise Wastage '!H:H,'Franchise Wastage '!B:B,Sheet1!H1127,'Franchise Wastage '!C:C,Sheet1!I1127,'Franchise Wastage '!D:D,Sheet1!J1127,'Franchise Wastage '!E:E,Sheet1!K1127)</f>
        <v>7.5</v>
      </c>
      <c r="B1127" s="1">
        <f>SUMIFS('Franchise Wastage '!F:F,'Franchise Wastage '!B:B,Sheet1!H1127,'Franchise Wastage '!C:C,Sheet1!I1127,'Franchise Wastage '!D:D,Sheet1!J1127,'Franchise Wastage '!E:E,Sheet1!K1127)</f>
        <v>4.5</v>
      </c>
      <c r="D1127" s="23">
        <f t="shared" si="51"/>
        <v>0</v>
      </c>
      <c r="E1127" s="23">
        <f t="shared" si="52"/>
        <v>0</v>
      </c>
      <c r="F1127" s="23">
        <f t="shared" si="53"/>
        <v>0</v>
      </c>
      <c r="H1127" s="25" t="s">
        <v>2143</v>
      </c>
      <c r="I1127" s="1" t="s">
        <v>814</v>
      </c>
      <c r="J1127" s="1" t="s">
        <v>851</v>
      </c>
      <c r="K1127">
        <v>92.5</v>
      </c>
      <c r="L1127" t="s">
        <v>9</v>
      </c>
      <c r="M1127" t="s">
        <v>12</v>
      </c>
      <c r="N1127">
        <v>4.5</v>
      </c>
      <c r="O1127" t="s">
        <v>10</v>
      </c>
      <c r="P1127">
        <v>7.5</v>
      </c>
      <c r="Q1127" t="s">
        <v>10</v>
      </c>
      <c r="R1127">
        <v>0</v>
      </c>
    </row>
    <row r="1128" spans="1:18" x14ac:dyDescent="0.25">
      <c r="A1128" s="1">
        <f>SUMIFS('Franchise Wastage '!H:H,'Franchise Wastage '!B:B,Sheet1!H1128,'Franchise Wastage '!C:C,Sheet1!I1128,'Franchise Wastage '!D:D,Sheet1!J1128,'Franchise Wastage '!E:E,Sheet1!K1128)</f>
        <v>7.5</v>
      </c>
      <c r="B1128" s="1">
        <f>SUMIFS('Franchise Wastage '!F:F,'Franchise Wastage '!B:B,Sheet1!H1128,'Franchise Wastage '!C:C,Sheet1!I1128,'Franchise Wastage '!D:D,Sheet1!J1128,'Franchise Wastage '!E:E,Sheet1!K1128)</f>
        <v>4.5</v>
      </c>
      <c r="D1128" s="23">
        <f t="shared" si="51"/>
        <v>0</v>
      </c>
      <c r="E1128" s="23">
        <f t="shared" si="52"/>
        <v>0</v>
      </c>
      <c r="F1128" s="23">
        <f t="shared" si="53"/>
        <v>0</v>
      </c>
      <c r="H1128" s="25" t="s">
        <v>2143</v>
      </c>
      <c r="I1128" s="1" t="s">
        <v>814</v>
      </c>
      <c r="J1128" s="1" t="s">
        <v>828</v>
      </c>
      <c r="K1128">
        <v>92.5</v>
      </c>
      <c r="L1128" t="s">
        <v>9</v>
      </c>
      <c r="M1128" t="s">
        <v>12</v>
      </c>
      <c r="N1128">
        <v>4.5</v>
      </c>
      <c r="O1128" t="s">
        <v>10</v>
      </c>
      <c r="P1128">
        <v>7.5</v>
      </c>
      <c r="Q1128" t="s">
        <v>10</v>
      </c>
      <c r="R1128">
        <v>0</v>
      </c>
    </row>
    <row r="1129" spans="1:18" x14ac:dyDescent="0.25">
      <c r="A1129" s="1">
        <f>SUMIFS('Franchise Wastage '!H:H,'Franchise Wastage '!B:B,Sheet1!H1129,'Franchise Wastage '!C:C,Sheet1!I1129,'Franchise Wastage '!D:D,Sheet1!J1129,'Franchise Wastage '!E:E,Sheet1!K1129)</f>
        <v>7.5</v>
      </c>
      <c r="B1129" s="1">
        <f>SUMIFS('Franchise Wastage '!F:F,'Franchise Wastage '!B:B,Sheet1!H1129,'Franchise Wastage '!C:C,Sheet1!I1129,'Franchise Wastage '!D:D,Sheet1!J1129,'Franchise Wastage '!E:E,Sheet1!K1129)</f>
        <v>4.3</v>
      </c>
      <c r="D1129" s="23">
        <f t="shared" si="51"/>
        <v>0</v>
      </c>
      <c r="E1129" s="23">
        <f t="shared" si="52"/>
        <v>0</v>
      </c>
      <c r="F1129" s="23">
        <f t="shared" si="53"/>
        <v>0</v>
      </c>
      <c r="H1129" s="25" t="s">
        <v>2143</v>
      </c>
      <c r="I1129" s="1" t="s">
        <v>814</v>
      </c>
      <c r="J1129" s="1" t="s">
        <v>823</v>
      </c>
      <c r="K1129">
        <v>92.5</v>
      </c>
      <c r="L1129" t="s">
        <v>9</v>
      </c>
      <c r="M1129" t="s">
        <v>12</v>
      </c>
      <c r="N1129">
        <v>4.3</v>
      </c>
      <c r="O1129" t="s">
        <v>10</v>
      </c>
      <c r="P1129">
        <v>7.5</v>
      </c>
      <c r="Q1129" t="s">
        <v>10</v>
      </c>
      <c r="R1129">
        <v>0</v>
      </c>
    </row>
    <row r="1130" spans="1:18" hidden="1" x14ac:dyDescent="0.25">
      <c r="A1130" s="1">
        <f>SUMIFS('Franchise Wastage '!H:H,'Franchise Wastage '!B:B,Sheet1!H1130,'Franchise Wastage '!C:C,Sheet1!I1130,'Franchise Wastage '!D:D,Sheet1!J1130,'Franchise Wastage '!E:E,Sheet1!K1130)</f>
        <v>12</v>
      </c>
      <c r="B1130" s="1">
        <f>SUMIFS('Franchise Wastage '!F:F,'Franchise Wastage '!B:B,Sheet1!H1130,'Franchise Wastage '!C:C,Sheet1!I1130,'Franchise Wastage '!D:D,Sheet1!J1130,'Franchise Wastage '!E:E,Sheet1!K1130)</f>
        <v>0.7</v>
      </c>
      <c r="D1130" s="23">
        <f t="shared" si="51"/>
        <v>0</v>
      </c>
      <c r="E1130" s="23">
        <f t="shared" si="52"/>
        <v>0</v>
      </c>
      <c r="F1130" s="23">
        <f t="shared" si="53"/>
        <v>0</v>
      </c>
      <c r="H1130" t="s">
        <v>2166</v>
      </c>
      <c r="I1130" s="1" t="s">
        <v>56</v>
      </c>
      <c r="J1130" s="1" t="s">
        <v>60</v>
      </c>
      <c r="K1130">
        <v>65</v>
      </c>
      <c r="L1130" t="s">
        <v>9</v>
      </c>
      <c r="M1130" t="s">
        <v>12</v>
      </c>
      <c r="N1130">
        <v>0.7</v>
      </c>
      <c r="O1130" t="s">
        <v>10</v>
      </c>
      <c r="P1130">
        <v>12</v>
      </c>
      <c r="Q1130" t="s">
        <v>10</v>
      </c>
      <c r="R1130">
        <v>0</v>
      </c>
    </row>
    <row r="1131" spans="1:18" x14ac:dyDescent="0.25">
      <c r="A1131" s="1">
        <f>SUMIFS('Franchise Wastage '!H:H,'Franchise Wastage '!B:B,Sheet1!H1131,'Franchise Wastage '!C:C,Sheet1!I1131,'Franchise Wastage '!D:D,Sheet1!J1131,'Franchise Wastage '!E:E,Sheet1!K1131)</f>
        <v>20</v>
      </c>
      <c r="B1131" s="1">
        <f>SUMIFS('Franchise Wastage '!F:F,'Franchise Wastage '!B:B,Sheet1!H1131,'Franchise Wastage '!C:C,Sheet1!I1131,'Franchise Wastage '!D:D,Sheet1!J1131,'Franchise Wastage '!E:E,Sheet1!K1131)</f>
        <v>4</v>
      </c>
      <c r="D1131" s="23">
        <f t="shared" si="51"/>
        <v>0</v>
      </c>
      <c r="E1131" s="23">
        <f t="shared" si="52"/>
        <v>0</v>
      </c>
      <c r="F1131" s="23">
        <f t="shared" si="53"/>
        <v>0</v>
      </c>
      <c r="H1131" s="25" t="s">
        <v>2166</v>
      </c>
      <c r="I1131" s="1" t="s">
        <v>78</v>
      </c>
      <c r="J1131" s="1" t="s">
        <v>1223</v>
      </c>
      <c r="K1131">
        <v>65</v>
      </c>
      <c r="L1131" t="s">
        <v>9</v>
      </c>
      <c r="M1131" t="s">
        <v>9</v>
      </c>
      <c r="N1131">
        <v>4</v>
      </c>
      <c r="O1131" t="s">
        <v>10</v>
      </c>
      <c r="P1131">
        <v>20</v>
      </c>
      <c r="Q1131" t="s">
        <v>10</v>
      </c>
      <c r="R1131">
        <v>0</v>
      </c>
    </row>
    <row r="1132" spans="1:18" x14ac:dyDescent="0.25">
      <c r="A1132" s="1">
        <f>SUMIFS('Franchise Wastage '!H:H,'Franchise Wastage '!B:B,Sheet1!H1132,'Franchise Wastage '!C:C,Sheet1!I1132,'Franchise Wastage '!D:D,Sheet1!J1132,'Franchise Wastage '!E:E,Sheet1!K1132)</f>
        <v>20</v>
      </c>
      <c r="B1132" s="1">
        <f>SUMIFS('Franchise Wastage '!F:F,'Franchise Wastage '!B:B,Sheet1!H1132,'Franchise Wastage '!C:C,Sheet1!I1132,'Franchise Wastage '!D:D,Sheet1!J1132,'Franchise Wastage '!E:E,Sheet1!K1132)</f>
        <v>4</v>
      </c>
      <c r="D1132" s="23">
        <f t="shared" si="51"/>
        <v>0</v>
      </c>
      <c r="E1132" s="23">
        <f t="shared" si="52"/>
        <v>0</v>
      </c>
      <c r="F1132" s="23">
        <f t="shared" si="53"/>
        <v>0</v>
      </c>
      <c r="H1132" s="25" t="s">
        <v>2166</v>
      </c>
      <c r="I1132" s="1" t="s">
        <v>78</v>
      </c>
      <c r="J1132" s="1" t="s">
        <v>79</v>
      </c>
      <c r="K1132">
        <v>65</v>
      </c>
      <c r="L1132" t="s">
        <v>9</v>
      </c>
      <c r="M1132" t="s">
        <v>9</v>
      </c>
      <c r="N1132">
        <v>4</v>
      </c>
      <c r="O1132" t="s">
        <v>10</v>
      </c>
      <c r="P1132">
        <v>20</v>
      </c>
      <c r="Q1132" t="s">
        <v>10</v>
      </c>
      <c r="R1132">
        <v>0</v>
      </c>
    </row>
    <row r="1133" spans="1:18" x14ac:dyDescent="0.25">
      <c r="A1133" s="1">
        <f>SUMIFS('Franchise Wastage '!H:H,'Franchise Wastage '!B:B,Sheet1!H1133,'Franchise Wastage '!C:C,Sheet1!I1133,'Franchise Wastage '!D:D,Sheet1!J1133,'Franchise Wastage '!E:E,Sheet1!K1133)</f>
        <v>20</v>
      </c>
      <c r="B1133" s="1">
        <f>SUMIFS('Franchise Wastage '!F:F,'Franchise Wastage '!B:B,Sheet1!H1133,'Franchise Wastage '!C:C,Sheet1!I1133,'Franchise Wastage '!D:D,Sheet1!J1133,'Franchise Wastage '!E:E,Sheet1!K1133)</f>
        <v>5</v>
      </c>
      <c r="D1133" s="23">
        <f t="shared" si="51"/>
        <v>0</v>
      </c>
      <c r="E1133" s="23">
        <f t="shared" si="52"/>
        <v>0</v>
      </c>
      <c r="F1133" s="23">
        <f t="shared" si="53"/>
        <v>0</v>
      </c>
      <c r="H1133" s="25" t="s">
        <v>2166</v>
      </c>
      <c r="I1133" s="1" t="s">
        <v>78</v>
      </c>
      <c r="J1133" s="1" t="s">
        <v>559</v>
      </c>
      <c r="K1133">
        <v>65</v>
      </c>
      <c r="L1133" t="s">
        <v>9</v>
      </c>
      <c r="M1133" t="s">
        <v>9</v>
      </c>
      <c r="N1133">
        <v>5</v>
      </c>
      <c r="O1133" t="s">
        <v>10</v>
      </c>
      <c r="P1133">
        <v>20</v>
      </c>
      <c r="Q1133" t="s">
        <v>10</v>
      </c>
      <c r="R1133">
        <v>0</v>
      </c>
    </row>
    <row r="1134" spans="1:18" x14ac:dyDescent="0.25">
      <c r="A1134" s="1">
        <f>SUMIFS('Franchise Wastage '!H:H,'Franchise Wastage '!B:B,Sheet1!H1134,'Franchise Wastage '!C:C,Sheet1!I1134,'Franchise Wastage '!D:D,Sheet1!J1134,'Franchise Wastage '!E:E,Sheet1!K1134)</f>
        <v>20</v>
      </c>
      <c r="B1134" s="1">
        <f>SUMIFS('Franchise Wastage '!F:F,'Franchise Wastage '!B:B,Sheet1!H1134,'Franchise Wastage '!C:C,Sheet1!I1134,'Franchise Wastage '!D:D,Sheet1!J1134,'Franchise Wastage '!E:E,Sheet1!K1134)</f>
        <v>5</v>
      </c>
      <c r="D1134" s="23">
        <f t="shared" si="51"/>
        <v>0</v>
      </c>
      <c r="E1134" s="23">
        <f t="shared" si="52"/>
        <v>0</v>
      </c>
      <c r="F1134" s="23">
        <f t="shared" si="53"/>
        <v>0</v>
      </c>
      <c r="H1134" s="25" t="s">
        <v>2166</v>
      </c>
      <c r="I1134" s="1" t="s">
        <v>78</v>
      </c>
      <c r="J1134" s="1" t="s">
        <v>1211</v>
      </c>
      <c r="K1134">
        <v>65</v>
      </c>
      <c r="L1134" t="s">
        <v>9</v>
      </c>
      <c r="M1134" t="s">
        <v>9</v>
      </c>
      <c r="N1134">
        <v>5</v>
      </c>
      <c r="O1134" t="s">
        <v>10</v>
      </c>
      <c r="P1134">
        <v>20</v>
      </c>
      <c r="Q1134" t="s">
        <v>10</v>
      </c>
      <c r="R1134">
        <v>0</v>
      </c>
    </row>
    <row r="1135" spans="1:18" x14ac:dyDescent="0.25">
      <c r="A1135" s="1">
        <f>SUMIFS('Franchise Wastage '!H:H,'Franchise Wastage '!B:B,Sheet1!H1135,'Franchise Wastage '!C:C,Sheet1!I1135,'Franchise Wastage '!D:D,Sheet1!J1135,'Franchise Wastage '!E:E,Sheet1!K1135)</f>
        <v>20</v>
      </c>
      <c r="B1135" s="1">
        <f>SUMIFS('Franchise Wastage '!F:F,'Franchise Wastage '!B:B,Sheet1!H1135,'Franchise Wastage '!C:C,Sheet1!I1135,'Franchise Wastage '!D:D,Sheet1!J1135,'Franchise Wastage '!E:E,Sheet1!K1135)</f>
        <v>500</v>
      </c>
      <c r="D1135" s="23">
        <f t="shared" si="51"/>
        <v>0</v>
      </c>
      <c r="E1135" s="23">
        <f t="shared" si="52"/>
        <v>0</v>
      </c>
      <c r="F1135" s="23">
        <f t="shared" si="53"/>
        <v>0</v>
      </c>
      <c r="H1135" s="25" t="s">
        <v>2166</v>
      </c>
      <c r="I1135" s="1" t="s">
        <v>264</v>
      </c>
      <c r="J1135" s="1" t="s">
        <v>943</v>
      </c>
      <c r="K1135">
        <v>80</v>
      </c>
      <c r="L1135" t="s">
        <v>9</v>
      </c>
      <c r="M1135" t="s">
        <v>9</v>
      </c>
      <c r="N1135">
        <v>500</v>
      </c>
      <c r="O1135" t="s">
        <v>20</v>
      </c>
      <c r="P1135">
        <v>20</v>
      </c>
      <c r="Q1135" t="s">
        <v>10</v>
      </c>
      <c r="R1135">
        <v>0</v>
      </c>
    </row>
    <row r="1136" spans="1:18" hidden="1" x14ac:dyDescent="0.25">
      <c r="A1136" s="1">
        <f>SUMIFS('Franchise Wastage '!H:H,'Franchise Wastage '!B:B,Sheet1!H1136,'Franchise Wastage '!C:C,Sheet1!I1136,'Franchise Wastage '!D:D,Sheet1!J1136,'Franchise Wastage '!E:E,Sheet1!K1136)</f>
        <v>7.5</v>
      </c>
      <c r="B1136" s="1">
        <f>SUMIFS('Franchise Wastage '!F:F,'Franchise Wastage '!B:B,Sheet1!H1136,'Franchise Wastage '!C:C,Sheet1!I1136,'Franchise Wastage '!D:D,Sheet1!J1136,'Franchise Wastage '!E:E,Sheet1!K1136)</f>
        <v>9</v>
      </c>
      <c r="D1136" s="23">
        <f t="shared" si="51"/>
        <v>0</v>
      </c>
      <c r="E1136" s="23">
        <f t="shared" si="52"/>
        <v>0</v>
      </c>
      <c r="F1136" s="23">
        <f t="shared" si="53"/>
        <v>0</v>
      </c>
      <c r="H1136" t="s">
        <v>2166</v>
      </c>
      <c r="I1136" s="1" t="s">
        <v>264</v>
      </c>
      <c r="J1136" s="1" t="s">
        <v>271</v>
      </c>
      <c r="K1136">
        <v>92.5</v>
      </c>
      <c r="L1136" t="s">
        <v>9</v>
      </c>
      <c r="M1136" t="s">
        <v>9</v>
      </c>
      <c r="N1136">
        <v>9</v>
      </c>
      <c r="O1136" t="s">
        <v>10</v>
      </c>
      <c r="P1136">
        <v>7.5</v>
      </c>
      <c r="Q1136" t="s">
        <v>10</v>
      </c>
      <c r="R1136">
        <v>0</v>
      </c>
    </row>
    <row r="1137" spans="1:18" hidden="1" x14ac:dyDescent="0.25">
      <c r="A1137" s="1">
        <f>SUMIFS('Franchise Wastage '!H:H,'Franchise Wastage '!B:B,Sheet1!H1137,'Franchise Wastage '!C:C,Sheet1!I1137,'Franchise Wastage '!D:D,Sheet1!J1137,'Franchise Wastage '!E:E,Sheet1!K1137)</f>
        <v>7.5</v>
      </c>
      <c r="B1137" s="1">
        <f>SUMIFS('Franchise Wastage '!F:F,'Franchise Wastage '!B:B,Sheet1!H1137,'Franchise Wastage '!C:C,Sheet1!I1137,'Franchise Wastage '!D:D,Sheet1!J1137,'Franchise Wastage '!E:E,Sheet1!K1137)</f>
        <v>9</v>
      </c>
      <c r="D1137" s="23">
        <f t="shared" si="51"/>
        <v>0</v>
      </c>
      <c r="E1137" s="23">
        <f t="shared" si="52"/>
        <v>0</v>
      </c>
      <c r="F1137" s="23">
        <f t="shared" si="53"/>
        <v>0</v>
      </c>
      <c r="H1137" t="s">
        <v>2166</v>
      </c>
      <c r="I1137" s="1" t="s">
        <v>264</v>
      </c>
      <c r="J1137" s="1" t="s">
        <v>282</v>
      </c>
      <c r="K1137">
        <v>92.5</v>
      </c>
      <c r="L1137" t="s">
        <v>9</v>
      </c>
      <c r="M1137" t="s">
        <v>9</v>
      </c>
      <c r="N1137">
        <v>9</v>
      </c>
      <c r="O1137" t="s">
        <v>10</v>
      </c>
      <c r="P1137">
        <v>7.5</v>
      </c>
      <c r="Q1137" t="s">
        <v>10</v>
      </c>
      <c r="R1137">
        <v>0</v>
      </c>
    </row>
    <row r="1138" spans="1:18" hidden="1" x14ac:dyDescent="0.25">
      <c r="A1138" s="1">
        <f>SUMIFS('Franchise Wastage '!H:H,'Franchise Wastage '!B:B,Sheet1!H1138,'Franchise Wastage '!C:C,Sheet1!I1138,'Franchise Wastage '!D:D,Sheet1!J1138,'Franchise Wastage '!E:E,Sheet1!K1138)</f>
        <v>5</v>
      </c>
      <c r="B1138" s="1">
        <f>SUMIFS('Franchise Wastage '!F:F,'Franchise Wastage '!B:B,Sheet1!H1138,'Franchise Wastage '!C:C,Sheet1!I1138,'Franchise Wastage '!D:D,Sheet1!J1138,'Franchise Wastage '!E:E,Sheet1!K1138)</f>
        <v>1.8</v>
      </c>
      <c r="D1138" s="23">
        <f t="shared" si="51"/>
        <v>0</v>
      </c>
      <c r="E1138" s="23">
        <f t="shared" si="52"/>
        <v>0</v>
      </c>
      <c r="F1138" s="23">
        <f t="shared" si="53"/>
        <v>0</v>
      </c>
      <c r="H1138" t="s">
        <v>2166</v>
      </c>
      <c r="I1138" s="1" t="s">
        <v>164</v>
      </c>
      <c r="J1138" s="1" t="s">
        <v>590</v>
      </c>
      <c r="K1138">
        <v>95</v>
      </c>
      <c r="L1138" t="s">
        <v>9</v>
      </c>
      <c r="M1138" t="s">
        <v>12</v>
      </c>
      <c r="N1138">
        <v>1.8</v>
      </c>
      <c r="O1138" t="s">
        <v>10</v>
      </c>
      <c r="P1138">
        <v>5</v>
      </c>
      <c r="Q1138" t="s">
        <v>10</v>
      </c>
      <c r="R1138">
        <v>0</v>
      </c>
    </row>
    <row r="1139" spans="1:18" hidden="1" x14ac:dyDescent="0.25">
      <c r="A1139" s="1">
        <f>SUMIFS('Franchise Wastage '!H:H,'Franchise Wastage '!B:B,Sheet1!H1139,'Franchise Wastage '!C:C,Sheet1!I1139,'Franchise Wastage '!D:D,Sheet1!J1139,'Franchise Wastage '!E:E,Sheet1!K1139)</f>
        <v>15</v>
      </c>
      <c r="B1139" s="1">
        <f>SUMIFS('Franchise Wastage '!F:F,'Franchise Wastage '!B:B,Sheet1!H1139,'Franchise Wastage '!C:C,Sheet1!I1139,'Franchise Wastage '!D:D,Sheet1!J1139,'Franchise Wastage '!E:E,Sheet1!K1139)</f>
        <v>2.2000000000000002</v>
      </c>
      <c r="D1139" s="23">
        <f t="shared" si="51"/>
        <v>0</v>
      </c>
      <c r="E1139" s="23">
        <f t="shared" si="52"/>
        <v>0</v>
      </c>
      <c r="F1139" s="23">
        <f t="shared" si="53"/>
        <v>0</v>
      </c>
      <c r="H1139" t="s">
        <v>2166</v>
      </c>
      <c r="I1139" s="1" t="s">
        <v>164</v>
      </c>
      <c r="J1139" s="1" t="s">
        <v>604</v>
      </c>
      <c r="K1139">
        <v>65</v>
      </c>
      <c r="L1139" t="s">
        <v>9</v>
      </c>
      <c r="M1139" t="s">
        <v>12</v>
      </c>
      <c r="N1139">
        <v>2.2000000000000002</v>
      </c>
      <c r="O1139" t="s">
        <v>10</v>
      </c>
      <c r="P1139">
        <v>15</v>
      </c>
      <c r="Q1139" t="s">
        <v>10</v>
      </c>
      <c r="R1139">
        <v>0</v>
      </c>
    </row>
    <row r="1140" spans="1:18" x14ac:dyDescent="0.25">
      <c r="A1140" s="1">
        <f>SUMIFS('Franchise Wastage '!H:H,'Franchise Wastage '!B:B,Sheet1!H1140,'Franchise Wastage '!C:C,Sheet1!I1140,'Franchise Wastage '!D:D,Sheet1!J1140,'Franchise Wastage '!E:E,Sheet1!K1140)</f>
        <v>20</v>
      </c>
      <c r="B1140" s="1">
        <f>SUMIFS('Franchise Wastage '!F:F,'Franchise Wastage '!B:B,Sheet1!H1140,'Franchise Wastage '!C:C,Sheet1!I1140,'Franchise Wastage '!D:D,Sheet1!J1140,'Franchise Wastage '!E:E,Sheet1!K1140)</f>
        <v>4</v>
      </c>
      <c r="D1140" s="23">
        <f t="shared" si="51"/>
        <v>0</v>
      </c>
      <c r="E1140" s="23">
        <f t="shared" si="52"/>
        <v>0</v>
      </c>
      <c r="F1140" s="23">
        <f t="shared" si="53"/>
        <v>0</v>
      </c>
      <c r="H1140" s="25" t="s">
        <v>2166</v>
      </c>
      <c r="I1140" s="1" t="s">
        <v>443</v>
      </c>
      <c r="J1140" s="1" t="s">
        <v>569</v>
      </c>
      <c r="K1140">
        <v>65</v>
      </c>
      <c r="L1140" t="s">
        <v>9</v>
      </c>
      <c r="M1140" t="s">
        <v>9</v>
      </c>
      <c r="N1140">
        <v>4</v>
      </c>
      <c r="O1140" t="s">
        <v>10</v>
      </c>
      <c r="P1140">
        <v>20</v>
      </c>
      <c r="Q1140" t="s">
        <v>10</v>
      </c>
      <c r="R1140">
        <v>0</v>
      </c>
    </row>
    <row r="1141" spans="1:18" x14ac:dyDescent="0.25">
      <c r="A1141" s="1">
        <f>SUMIFS('Franchise Wastage '!H:H,'Franchise Wastage '!B:B,Sheet1!H1141,'Franchise Wastage '!C:C,Sheet1!I1141,'Franchise Wastage '!D:D,Sheet1!J1141,'Franchise Wastage '!E:E,Sheet1!K1141)</f>
        <v>15</v>
      </c>
      <c r="B1141" s="1">
        <f>SUMIFS('Franchise Wastage '!F:F,'Franchise Wastage '!B:B,Sheet1!H1141,'Franchise Wastage '!C:C,Sheet1!I1141,'Franchise Wastage '!D:D,Sheet1!J1141,'Franchise Wastage '!E:E,Sheet1!K1141)</f>
        <v>14</v>
      </c>
      <c r="D1141" s="23">
        <f t="shared" si="51"/>
        <v>0</v>
      </c>
      <c r="E1141" s="23">
        <f t="shared" si="52"/>
        <v>0</v>
      </c>
      <c r="F1141" s="23">
        <f t="shared" si="53"/>
        <v>0</v>
      </c>
      <c r="H1141" s="25" t="s">
        <v>2166</v>
      </c>
      <c r="I1141" s="1" t="s">
        <v>443</v>
      </c>
      <c r="J1141" s="1" t="s">
        <v>578</v>
      </c>
      <c r="K1141">
        <v>85</v>
      </c>
      <c r="L1141" t="s">
        <v>9</v>
      </c>
      <c r="M1141" t="s">
        <v>9</v>
      </c>
      <c r="N1141">
        <v>14</v>
      </c>
      <c r="O1141" t="s">
        <v>10</v>
      </c>
      <c r="P1141">
        <v>15</v>
      </c>
      <c r="Q1141" t="s">
        <v>10</v>
      </c>
      <c r="R1141">
        <v>0</v>
      </c>
    </row>
    <row r="1142" spans="1:18" hidden="1" x14ac:dyDescent="0.25">
      <c r="A1142" s="1">
        <f>SUMIFS('Franchise Wastage '!H:H,'Franchise Wastage '!B:B,Sheet1!H1142,'Franchise Wastage '!C:C,Sheet1!I1142,'Franchise Wastage '!D:D,Sheet1!J1142,'Franchise Wastage '!E:E,Sheet1!K1142)</f>
        <v>0</v>
      </c>
      <c r="B1142" s="1">
        <f>SUMIFS('Franchise Wastage '!F:F,'Franchise Wastage '!B:B,Sheet1!H1142,'Franchise Wastage '!C:C,Sheet1!I1142,'Franchise Wastage '!D:D,Sheet1!J1142,'Franchise Wastage '!E:E,Sheet1!K1142)</f>
        <v>5</v>
      </c>
      <c r="D1142" s="23">
        <f t="shared" si="51"/>
        <v>0</v>
      </c>
      <c r="E1142" s="23">
        <f t="shared" si="52"/>
        <v>0</v>
      </c>
      <c r="F1142" s="23">
        <f t="shared" si="53"/>
        <v>0</v>
      </c>
      <c r="H1142" t="s">
        <v>605</v>
      </c>
      <c r="I1142" s="1" t="s">
        <v>221</v>
      </c>
      <c r="J1142" s="1" t="s">
        <v>229</v>
      </c>
      <c r="K1142">
        <v>100</v>
      </c>
      <c r="L1142" t="s">
        <v>9</v>
      </c>
      <c r="M1142" t="s">
        <v>12</v>
      </c>
      <c r="N1142">
        <v>5</v>
      </c>
      <c r="O1142" t="s">
        <v>10</v>
      </c>
      <c r="P1142">
        <v>0</v>
      </c>
      <c r="Q1142" t="s">
        <v>10</v>
      </c>
      <c r="R1142">
        <v>0</v>
      </c>
    </row>
    <row r="1143" spans="1:18" hidden="1" x14ac:dyDescent="0.25">
      <c r="A1143" s="1">
        <f>SUMIFS('Franchise Wastage '!H:H,'Franchise Wastage '!B:B,Sheet1!H1143,'Franchise Wastage '!C:C,Sheet1!I1143,'Franchise Wastage '!D:D,Sheet1!J1143,'Franchise Wastage '!E:E,Sheet1!K1143)</f>
        <v>10</v>
      </c>
      <c r="B1143" s="1">
        <f>SUMIFS('Franchise Wastage '!F:F,'Franchise Wastage '!B:B,Sheet1!H1143,'Franchise Wastage '!C:C,Sheet1!I1143,'Franchise Wastage '!D:D,Sheet1!J1143,'Franchise Wastage '!E:E,Sheet1!K1143)</f>
        <v>1.1000000000000001</v>
      </c>
      <c r="D1143" s="23">
        <f t="shared" si="51"/>
        <v>0</v>
      </c>
      <c r="E1143" s="23">
        <f t="shared" si="52"/>
        <v>0</v>
      </c>
      <c r="F1143" s="23">
        <f t="shared" si="53"/>
        <v>0</v>
      </c>
      <c r="H1143" t="s">
        <v>607</v>
      </c>
      <c r="I1143" s="1" t="s">
        <v>158</v>
      </c>
      <c r="J1143" s="1" t="s">
        <v>255</v>
      </c>
      <c r="K1143">
        <v>75</v>
      </c>
      <c r="L1143" t="s">
        <v>9</v>
      </c>
      <c r="M1143" t="s">
        <v>9</v>
      </c>
      <c r="N1143">
        <v>1.1000000000000001</v>
      </c>
      <c r="O1143" t="s">
        <v>10</v>
      </c>
      <c r="P1143">
        <v>10</v>
      </c>
      <c r="Q1143" t="s">
        <v>10</v>
      </c>
      <c r="R1143">
        <v>0</v>
      </c>
    </row>
    <row r="1144" spans="1:18" hidden="1" x14ac:dyDescent="0.25">
      <c r="A1144" s="1">
        <f>SUMIFS('Franchise Wastage '!H:H,'Franchise Wastage '!B:B,Sheet1!H1144,'Franchise Wastage '!C:C,Sheet1!I1144,'Franchise Wastage '!D:D,Sheet1!J1144,'Franchise Wastage '!E:E,Sheet1!K1144)</f>
        <v>10</v>
      </c>
      <c r="B1144" s="1">
        <f>SUMIFS('Franchise Wastage '!F:F,'Franchise Wastage '!B:B,Sheet1!H1144,'Franchise Wastage '!C:C,Sheet1!I1144,'Franchise Wastage '!D:D,Sheet1!J1144,'Franchise Wastage '!E:E,Sheet1!K1144)</f>
        <v>1.1000000000000001</v>
      </c>
      <c r="D1144" s="23">
        <f t="shared" si="51"/>
        <v>0</v>
      </c>
      <c r="E1144" s="23">
        <f t="shared" si="52"/>
        <v>0</v>
      </c>
      <c r="F1144" s="23">
        <f t="shared" si="53"/>
        <v>0</v>
      </c>
      <c r="H1144" t="s">
        <v>607</v>
      </c>
      <c r="I1144" s="1" t="s">
        <v>158</v>
      </c>
      <c r="J1144" s="1" t="s">
        <v>256</v>
      </c>
      <c r="K1144">
        <v>75</v>
      </c>
      <c r="L1144" t="s">
        <v>9</v>
      </c>
      <c r="M1144" t="s">
        <v>9</v>
      </c>
      <c r="N1144">
        <v>1.1000000000000001</v>
      </c>
      <c r="O1144" t="s">
        <v>10</v>
      </c>
      <c r="P1144">
        <v>10</v>
      </c>
      <c r="Q1144" t="s">
        <v>10</v>
      </c>
      <c r="R1144">
        <v>0</v>
      </c>
    </row>
    <row r="1145" spans="1:18" hidden="1" x14ac:dyDescent="0.25">
      <c r="A1145" s="1">
        <f>SUMIFS('Franchise Wastage '!H:H,'Franchise Wastage '!B:B,Sheet1!H1145,'Franchise Wastage '!C:C,Sheet1!I1145,'Franchise Wastage '!D:D,Sheet1!J1145,'Franchise Wastage '!E:E,Sheet1!K1145)</f>
        <v>10</v>
      </c>
      <c r="B1145" s="1">
        <f>SUMIFS('Franchise Wastage '!F:F,'Franchise Wastage '!B:B,Sheet1!H1145,'Franchise Wastage '!C:C,Sheet1!I1145,'Franchise Wastage '!D:D,Sheet1!J1145,'Franchise Wastage '!E:E,Sheet1!K1145)</f>
        <v>1.1000000000000001</v>
      </c>
      <c r="D1145" s="23">
        <f t="shared" si="51"/>
        <v>0</v>
      </c>
      <c r="E1145" s="23">
        <f t="shared" si="52"/>
        <v>0</v>
      </c>
      <c r="F1145" s="23">
        <f t="shared" si="53"/>
        <v>0</v>
      </c>
      <c r="H1145" t="s">
        <v>607</v>
      </c>
      <c r="I1145" s="1" t="s">
        <v>158</v>
      </c>
      <c r="J1145" s="1" t="s">
        <v>186</v>
      </c>
      <c r="K1145">
        <v>75</v>
      </c>
      <c r="L1145" t="s">
        <v>9</v>
      </c>
      <c r="M1145" t="s">
        <v>9</v>
      </c>
      <c r="N1145">
        <v>1.1000000000000001</v>
      </c>
      <c r="O1145" t="s">
        <v>10</v>
      </c>
      <c r="P1145">
        <v>10</v>
      </c>
      <c r="Q1145" t="s">
        <v>10</v>
      </c>
      <c r="R1145">
        <v>0</v>
      </c>
    </row>
    <row r="1146" spans="1:18" hidden="1" x14ac:dyDescent="0.25">
      <c r="A1146" s="1">
        <f>SUMIFS('Franchise Wastage '!H:H,'Franchise Wastage '!B:B,Sheet1!H1146,'Franchise Wastage '!C:C,Sheet1!I1146,'Franchise Wastage '!D:D,Sheet1!J1146,'Franchise Wastage '!E:E,Sheet1!K1146)</f>
        <v>10</v>
      </c>
      <c r="B1146" s="1">
        <f>SUMIFS('Franchise Wastage '!F:F,'Franchise Wastage '!B:B,Sheet1!H1146,'Franchise Wastage '!C:C,Sheet1!I1146,'Franchise Wastage '!D:D,Sheet1!J1146,'Franchise Wastage '!E:E,Sheet1!K1146)</f>
        <v>1.1000000000000001</v>
      </c>
      <c r="D1146" s="23">
        <f t="shared" si="51"/>
        <v>0</v>
      </c>
      <c r="E1146" s="23">
        <f t="shared" si="52"/>
        <v>0</v>
      </c>
      <c r="F1146" s="23">
        <f t="shared" si="53"/>
        <v>0</v>
      </c>
      <c r="H1146" t="s">
        <v>607</v>
      </c>
      <c r="I1146" s="1" t="s">
        <v>158</v>
      </c>
      <c r="J1146" s="1" t="s">
        <v>159</v>
      </c>
      <c r="K1146">
        <v>75</v>
      </c>
      <c r="L1146" t="s">
        <v>9</v>
      </c>
      <c r="M1146" t="s">
        <v>9</v>
      </c>
      <c r="N1146">
        <v>1.1000000000000001</v>
      </c>
      <c r="O1146" t="s">
        <v>10</v>
      </c>
      <c r="P1146">
        <v>10</v>
      </c>
      <c r="Q1146" t="s">
        <v>10</v>
      </c>
      <c r="R1146">
        <v>0</v>
      </c>
    </row>
    <row r="1147" spans="1:18" hidden="1" x14ac:dyDescent="0.25">
      <c r="A1147" s="1">
        <f>SUMIFS('Franchise Wastage '!H:H,'Franchise Wastage '!B:B,Sheet1!H1147,'Franchise Wastage '!C:C,Sheet1!I1147,'Franchise Wastage '!D:D,Sheet1!J1147,'Franchise Wastage '!E:E,Sheet1!K1147)</f>
        <v>15</v>
      </c>
      <c r="B1147" s="1">
        <f>SUMIFS('Franchise Wastage '!F:F,'Franchise Wastage '!B:B,Sheet1!H1147,'Franchise Wastage '!C:C,Sheet1!I1147,'Franchise Wastage '!D:D,Sheet1!J1147,'Franchise Wastage '!E:E,Sheet1!K1147)</f>
        <v>4</v>
      </c>
      <c r="D1147" s="23">
        <f t="shared" si="51"/>
        <v>0</v>
      </c>
      <c r="E1147" s="23">
        <f t="shared" si="52"/>
        <v>0</v>
      </c>
      <c r="F1147" s="23">
        <f t="shared" si="53"/>
        <v>0</v>
      </c>
      <c r="H1147" t="s">
        <v>607</v>
      </c>
      <c r="I1147" s="1" t="s">
        <v>158</v>
      </c>
      <c r="J1147" s="1" t="s">
        <v>608</v>
      </c>
      <c r="K1147">
        <v>75</v>
      </c>
      <c r="L1147" t="s">
        <v>9</v>
      </c>
      <c r="M1147" t="s">
        <v>9</v>
      </c>
      <c r="N1147">
        <v>4</v>
      </c>
      <c r="O1147" t="s">
        <v>10</v>
      </c>
      <c r="P1147">
        <v>15</v>
      </c>
      <c r="Q1147" t="s">
        <v>10</v>
      </c>
      <c r="R1147">
        <v>0</v>
      </c>
    </row>
    <row r="1148" spans="1:18" hidden="1" x14ac:dyDescent="0.25">
      <c r="A1148" s="1">
        <f>SUMIFS('Franchise Wastage '!H:H,'Franchise Wastage '!B:B,Sheet1!H1148,'Franchise Wastage '!C:C,Sheet1!I1148,'Franchise Wastage '!D:D,Sheet1!J1148,'Franchise Wastage '!E:E,Sheet1!K1148)</f>
        <v>16</v>
      </c>
      <c r="B1148" s="1">
        <f>SUMIFS('Franchise Wastage '!F:F,'Franchise Wastage '!B:B,Sheet1!H1148,'Franchise Wastage '!C:C,Sheet1!I1148,'Franchise Wastage '!D:D,Sheet1!J1148,'Franchise Wastage '!E:E,Sheet1!K1148)</f>
        <v>0.7</v>
      </c>
      <c r="D1148" s="23">
        <f t="shared" si="51"/>
        <v>0</v>
      </c>
      <c r="E1148" s="23">
        <f t="shared" si="52"/>
        <v>0</v>
      </c>
      <c r="F1148" s="23">
        <f t="shared" si="53"/>
        <v>0</v>
      </c>
      <c r="H1148" t="s">
        <v>607</v>
      </c>
      <c r="I1148" s="1" t="s">
        <v>491</v>
      </c>
      <c r="J1148" s="1" t="s">
        <v>492</v>
      </c>
      <c r="K1148">
        <v>75</v>
      </c>
      <c r="L1148" t="s">
        <v>9</v>
      </c>
      <c r="M1148" t="s">
        <v>9</v>
      </c>
      <c r="N1148">
        <v>0.7</v>
      </c>
      <c r="O1148" t="s">
        <v>10</v>
      </c>
      <c r="P1148">
        <v>16</v>
      </c>
      <c r="Q1148" t="s">
        <v>10</v>
      </c>
      <c r="R1148">
        <v>0</v>
      </c>
    </row>
    <row r="1149" spans="1:18" hidden="1" x14ac:dyDescent="0.25">
      <c r="A1149" s="1">
        <f>SUMIFS('Franchise Wastage '!H:H,'Franchise Wastage '!B:B,Sheet1!H1149,'Franchise Wastage '!C:C,Sheet1!I1149,'Franchise Wastage '!D:D,Sheet1!J1149,'Franchise Wastage '!E:E,Sheet1!K1149)</f>
        <v>10</v>
      </c>
      <c r="B1149" s="1">
        <f>SUMIFS('Franchise Wastage '!F:F,'Franchise Wastage '!B:B,Sheet1!H1149,'Franchise Wastage '!C:C,Sheet1!I1149,'Franchise Wastage '!D:D,Sheet1!J1149,'Franchise Wastage '!E:E,Sheet1!K1149)</f>
        <v>0.7</v>
      </c>
      <c r="D1149" s="23">
        <f t="shared" si="51"/>
        <v>0</v>
      </c>
      <c r="E1149" s="23">
        <f t="shared" si="52"/>
        <v>0</v>
      </c>
      <c r="F1149" s="23">
        <f t="shared" si="53"/>
        <v>0</v>
      </c>
      <c r="H1149" t="s">
        <v>607</v>
      </c>
      <c r="I1149" s="1" t="s">
        <v>327</v>
      </c>
      <c r="J1149" s="1" t="s">
        <v>331</v>
      </c>
      <c r="K1149">
        <v>65</v>
      </c>
      <c r="L1149" t="s">
        <v>9</v>
      </c>
      <c r="M1149" t="s">
        <v>12</v>
      </c>
      <c r="N1149">
        <v>0.7</v>
      </c>
      <c r="O1149" t="s">
        <v>10</v>
      </c>
      <c r="P1149">
        <v>10</v>
      </c>
      <c r="Q1149" t="s">
        <v>10</v>
      </c>
      <c r="R1149">
        <v>0</v>
      </c>
    </row>
    <row r="1150" spans="1:18" hidden="1" x14ac:dyDescent="0.25">
      <c r="A1150" s="1">
        <f>SUMIFS('Franchise Wastage '!H:H,'Franchise Wastage '!B:B,Sheet1!H1150,'Franchise Wastage '!C:C,Sheet1!I1150,'Franchise Wastage '!D:D,Sheet1!J1150,'Franchise Wastage '!E:E,Sheet1!K1150)</f>
        <v>10</v>
      </c>
      <c r="B1150" s="1">
        <f>SUMIFS('Franchise Wastage '!F:F,'Franchise Wastage '!B:B,Sheet1!H1150,'Franchise Wastage '!C:C,Sheet1!I1150,'Franchise Wastage '!D:D,Sheet1!J1150,'Franchise Wastage '!E:E,Sheet1!K1150)</f>
        <v>0.75</v>
      </c>
      <c r="D1150" s="23">
        <f t="shared" si="51"/>
        <v>0</v>
      </c>
      <c r="E1150" s="23">
        <f t="shared" si="52"/>
        <v>0</v>
      </c>
      <c r="F1150" s="23">
        <f t="shared" si="53"/>
        <v>0</v>
      </c>
      <c r="H1150" t="s">
        <v>607</v>
      </c>
      <c r="I1150" s="1" t="s">
        <v>41</v>
      </c>
      <c r="J1150" s="1" t="s">
        <v>333</v>
      </c>
      <c r="K1150">
        <v>65</v>
      </c>
      <c r="L1150" t="s">
        <v>9</v>
      </c>
      <c r="M1150" t="s">
        <v>12</v>
      </c>
      <c r="N1150">
        <v>0.75</v>
      </c>
      <c r="O1150" t="s">
        <v>10</v>
      </c>
      <c r="P1150">
        <v>10</v>
      </c>
      <c r="Q1150" t="s">
        <v>10</v>
      </c>
      <c r="R1150">
        <v>0</v>
      </c>
    </row>
    <row r="1151" spans="1:18" hidden="1" x14ac:dyDescent="0.25">
      <c r="A1151" s="1">
        <f>SUMIFS('Franchise Wastage '!H:H,'Franchise Wastage '!B:B,Sheet1!H1151,'Franchise Wastage '!C:C,Sheet1!I1151,'Franchise Wastage '!D:D,Sheet1!J1151,'Franchise Wastage '!E:E,Sheet1!K1151)</f>
        <v>15</v>
      </c>
      <c r="B1151" s="1">
        <f>SUMIFS('Franchise Wastage '!F:F,'Franchise Wastage '!B:B,Sheet1!H1151,'Franchise Wastage '!C:C,Sheet1!I1151,'Franchise Wastage '!D:D,Sheet1!J1151,'Franchise Wastage '!E:E,Sheet1!K1151)</f>
        <v>1.25</v>
      </c>
      <c r="D1151" s="23">
        <f t="shared" si="51"/>
        <v>0</v>
      </c>
      <c r="E1151" s="23">
        <f t="shared" si="52"/>
        <v>0</v>
      </c>
      <c r="F1151" s="23">
        <f t="shared" si="53"/>
        <v>0</v>
      </c>
      <c r="H1151" t="s">
        <v>607</v>
      </c>
      <c r="I1151" s="1" t="s">
        <v>41</v>
      </c>
      <c r="J1151" s="1" t="s">
        <v>504</v>
      </c>
      <c r="K1151">
        <v>75</v>
      </c>
      <c r="L1151" t="s">
        <v>9</v>
      </c>
      <c r="M1151" t="s">
        <v>12</v>
      </c>
      <c r="N1151">
        <v>1.25</v>
      </c>
      <c r="O1151" t="s">
        <v>10</v>
      </c>
      <c r="P1151">
        <v>15</v>
      </c>
      <c r="Q1151" t="s">
        <v>10</v>
      </c>
      <c r="R1151">
        <v>0</v>
      </c>
    </row>
    <row r="1152" spans="1:18" hidden="1" x14ac:dyDescent="0.25">
      <c r="A1152" s="1">
        <f>SUMIFS('Franchise Wastage '!H:H,'Franchise Wastage '!B:B,Sheet1!H1152,'Franchise Wastage '!C:C,Sheet1!I1152,'Franchise Wastage '!D:D,Sheet1!J1152,'Franchise Wastage '!E:E,Sheet1!K1152)</f>
        <v>15</v>
      </c>
      <c r="B1152" s="1">
        <f>SUMIFS('Franchise Wastage '!F:F,'Franchise Wastage '!B:B,Sheet1!H1152,'Franchise Wastage '!C:C,Sheet1!I1152,'Franchise Wastage '!D:D,Sheet1!J1152,'Franchise Wastage '!E:E,Sheet1!K1152)</f>
        <v>1.25</v>
      </c>
      <c r="D1152" s="23">
        <f t="shared" si="51"/>
        <v>0</v>
      </c>
      <c r="E1152" s="23">
        <f t="shared" si="52"/>
        <v>0</v>
      </c>
      <c r="F1152" s="23">
        <f t="shared" si="53"/>
        <v>0</v>
      </c>
      <c r="H1152" t="s">
        <v>607</v>
      </c>
      <c r="I1152" s="1" t="s">
        <v>41</v>
      </c>
      <c r="J1152" s="1" t="s">
        <v>335</v>
      </c>
      <c r="K1152">
        <v>75</v>
      </c>
      <c r="L1152" t="s">
        <v>9</v>
      </c>
      <c r="M1152" t="s">
        <v>12</v>
      </c>
      <c r="N1152">
        <v>1.25</v>
      </c>
      <c r="O1152" t="s">
        <v>10</v>
      </c>
      <c r="P1152">
        <v>15</v>
      </c>
      <c r="Q1152" t="s">
        <v>10</v>
      </c>
      <c r="R1152">
        <v>0</v>
      </c>
    </row>
    <row r="1153" spans="1:18" hidden="1" x14ac:dyDescent="0.25">
      <c r="A1153" s="1">
        <f>SUMIFS('Franchise Wastage '!H:H,'Franchise Wastage '!B:B,Sheet1!H1153,'Franchise Wastage '!C:C,Sheet1!I1153,'Franchise Wastage '!D:D,Sheet1!J1153,'Franchise Wastage '!E:E,Sheet1!K1153)</f>
        <v>10</v>
      </c>
      <c r="B1153" s="1">
        <f>SUMIFS('Franchise Wastage '!F:F,'Franchise Wastage '!B:B,Sheet1!H1153,'Franchise Wastage '!C:C,Sheet1!I1153,'Franchise Wastage '!D:D,Sheet1!J1153,'Franchise Wastage '!E:E,Sheet1!K1153)</f>
        <v>0.65</v>
      </c>
      <c r="D1153" s="23">
        <f t="shared" si="51"/>
        <v>0</v>
      </c>
      <c r="E1153" s="23">
        <f t="shared" si="52"/>
        <v>0</v>
      </c>
      <c r="F1153" s="23">
        <f t="shared" si="53"/>
        <v>0</v>
      </c>
      <c r="H1153" t="s">
        <v>607</v>
      </c>
      <c r="I1153" s="1" t="s">
        <v>69</v>
      </c>
      <c r="J1153" s="1" t="s">
        <v>338</v>
      </c>
      <c r="K1153">
        <v>75</v>
      </c>
      <c r="L1153" t="s">
        <v>9</v>
      </c>
      <c r="M1153" t="s">
        <v>12</v>
      </c>
      <c r="N1153">
        <v>0.65</v>
      </c>
      <c r="O1153" t="s">
        <v>10</v>
      </c>
      <c r="P1153">
        <v>10</v>
      </c>
      <c r="Q1153" t="s">
        <v>10</v>
      </c>
      <c r="R1153">
        <v>0</v>
      </c>
    </row>
    <row r="1154" spans="1:18" hidden="1" x14ac:dyDescent="0.25">
      <c r="A1154" s="1">
        <f>SUMIFS('Franchise Wastage '!H:H,'Franchise Wastage '!B:B,Sheet1!H1154,'Franchise Wastage '!C:C,Sheet1!I1154,'Franchise Wastage '!D:D,Sheet1!J1154,'Franchise Wastage '!E:E,Sheet1!K1154)</f>
        <v>10</v>
      </c>
      <c r="B1154" s="1">
        <f>SUMIFS('Franchise Wastage '!F:F,'Franchise Wastage '!B:B,Sheet1!H1154,'Franchise Wastage '!C:C,Sheet1!I1154,'Franchise Wastage '!D:D,Sheet1!J1154,'Franchise Wastage '!E:E,Sheet1!K1154)</f>
        <v>0.65</v>
      </c>
      <c r="D1154" s="23">
        <f t="shared" si="51"/>
        <v>0</v>
      </c>
      <c r="E1154" s="23">
        <f t="shared" si="52"/>
        <v>0</v>
      </c>
      <c r="F1154" s="23">
        <f t="shared" si="53"/>
        <v>0</v>
      </c>
      <c r="H1154" t="s">
        <v>607</v>
      </c>
      <c r="I1154" s="1" t="s">
        <v>69</v>
      </c>
      <c r="J1154" s="1" t="s">
        <v>339</v>
      </c>
      <c r="K1154">
        <v>75</v>
      </c>
      <c r="L1154" t="s">
        <v>9</v>
      </c>
      <c r="M1154" t="s">
        <v>12</v>
      </c>
      <c r="N1154">
        <v>0.65</v>
      </c>
      <c r="O1154" t="s">
        <v>10</v>
      </c>
      <c r="P1154">
        <v>10</v>
      </c>
      <c r="Q1154" t="s">
        <v>10</v>
      </c>
      <c r="R1154">
        <v>0</v>
      </c>
    </row>
    <row r="1155" spans="1:18" hidden="1" x14ac:dyDescent="0.25">
      <c r="A1155" s="1">
        <f>SUMIFS('Franchise Wastage '!H:H,'Franchise Wastage '!B:B,Sheet1!H1155,'Franchise Wastage '!C:C,Sheet1!I1155,'Franchise Wastage '!D:D,Sheet1!J1155,'Franchise Wastage '!E:E,Sheet1!K1155)</f>
        <v>14.5</v>
      </c>
      <c r="B1155" s="1">
        <f>SUMIFS('Franchise Wastage '!F:F,'Franchise Wastage '!B:B,Sheet1!H1155,'Franchise Wastage '!C:C,Sheet1!I1155,'Franchise Wastage '!D:D,Sheet1!J1155,'Franchise Wastage '!E:E,Sheet1!K1155)</f>
        <v>0.6</v>
      </c>
      <c r="D1155" s="23">
        <f t="shared" si="51"/>
        <v>0</v>
      </c>
      <c r="E1155" s="23">
        <f t="shared" si="52"/>
        <v>0</v>
      </c>
      <c r="F1155" s="23">
        <f t="shared" si="53"/>
        <v>0</v>
      </c>
      <c r="H1155" t="s">
        <v>2167</v>
      </c>
      <c r="I1155" s="1" t="s">
        <v>424</v>
      </c>
      <c r="J1155" s="1" t="s">
        <v>427</v>
      </c>
      <c r="K1155">
        <v>70</v>
      </c>
      <c r="L1155" t="s">
        <v>9</v>
      </c>
      <c r="M1155" t="s">
        <v>12</v>
      </c>
      <c r="N1155">
        <v>0.6</v>
      </c>
      <c r="O1155" t="s">
        <v>10</v>
      </c>
      <c r="P1155">
        <v>14.5</v>
      </c>
      <c r="Q1155" t="s">
        <v>10</v>
      </c>
      <c r="R1155">
        <v>0</v>
      </c>
    </row>
    <row r="1156" spans="1:18" hidden="1" x14ac:dyDescent="0.25">
      <c r="A1156" s="1">
        <f>SUMIFS('Franchise Wastage '!H:H,'Franchise Wastage '!B:B,Sheet1!H1156,'Franchise Wastage '!C:C,Sheet1!I1156,'Franchise Wastage '!D:D,Sheet1!J1156,'Franchise Wastage '!E:E,Sheet1!K1156)</f>
        <v>9</v>
      </c>
      <c r="B1156" s="1">
        <f>SUMIFS('Franchise Wastage '!F:F,'Franchise Wastage '!B:B,Sheet1!H1156,'Franchise Wastage '!C:C,Sheet1!I1156,'Franchise Wastage '!D:D,Sheet1!J1156,'Franchise Wastage '!E:E,Sheet1!K1156)</f>
        <v>0.55000000000000004</v>
      </c>
      <c r="D1156" s="23">
        <f t="shared" si="51"/>
        <v>0</v>
      </c>
      <c r="E1156" s="23">
        <f t="shared" si="52"/>
        <v>0</v>
      </c>
      <c r="F1156" s="23">
        <f t="shared" si="53"/>
        <v>0</v>
      </c>
      <c r="H1156" t="s">
        <v>2167</v>
      </c>
      <c r="I1156" s="1" t="s">
        <v>72</v>
      </c>
      <c r="J1156" s="1" t="s">
        <v>345</v>
      </c>
      <c r="K1156">
        <v>70</v>
      </c>
      <c r="L1156" t="s">
        <v>9</v>
      </c>
      <c r="M1156" t="s">
        <v>12</v>
      </c>
      <c r="N1156">
        <v>0.55000000000000004</v>
      </c>
      <c r="O1156" t="s">
        <v>10</v>
      </c>
      <c r="P1156">
        <v>9</v>
      </c>
      <c r="Q1156" t="s">
        <v>10</v>
      </c>
      <c r="R1156">
        <v>0</v>
      </c>
    </row>
    <row r="1157" spans="1:18" hidden="1" x14ac:dyDescent="0.25">
      <c r="A1157" s="1">
        <f>SUMIFS('Franchise Wastage '!H:H,'Franchise Wastage '!B:B,Sheet1!H1157,'Franchise Wastage '!C:C,Sheet1!I1157,'Franchise Wastage '!D:D,Sheet1!J1157,'Franchise Wastage '!E:E,Sheet1!K1157)</f>
        <v>9</v>
      </c>
      <c r="B1157" s="1">
        <f>SUMIFS('Franchise Wastage '!F:F,'Franchise Wastage '!B:B,Sheet1!H1157,'Franchise Wastage '!C:C,Sheet1!I1157,'Franchise Wastage '!D:D,Sheet1!J1157,'Franchise Wastage '!E:E,Sheet1!K1157)</f>
        <v>0.55000000000000004</v>
      </c>
      <c r="D1157" s="23">
        <f t="shared" si="51"/>
        <v>0</v>
      </c>
      <c r="E1157" s="23">
        <f t="shared" si="52"/>
        <v>0</v>
      </c>
      <c r="F1157" s="23">
        <f t="shared" si="53"/>
        <v>0</v>
      </c>
      <c r="H1157" t="s">
        <v>2167</v>
      </c>
      <c r="I1157" s="1" t="s">
        <v>72</v>
      </c>
      <c r="J1157" s="1" t="s">
        <v>346</v>
      </c>
      <c r="K1157">
        <v>70</v>
      </c>
      <c r="L1157" t="s">
        <v>9</v>
      </c>
      <c r="M1157" t="s">
        <v>12</v>
      </c>
      <c r="N1157">
        <v>0.55000000000000004</v>
      </c>
      <c r="O1157" t="s">
        <v>10</v>
      </c>
      <c r="P1157">
        <v>9</v>
      </c>
      <c r="Q1157" t="s">
        <v>10</v>
      </c>
      <c r="R1157">
        <v>0</v>
      </c>
    </row>
    <row r="1158" spans="1:18" hidden="1" x14ac:dyDescent="0.25">
      <c r="A1158" s="1">
        <f>SUMIFS('Franchise Wastage '!H:H,'Franchise Wastage '!B:B,Sheet1!H1158,'Franchise Wastage '!C:C,Sheet1!I1158,'Franchise Wastage '!D:D,Sheet1!J1158,'Franchise Wastage '!E:E,Sheet1!K1158)</f>
        <v>9</v>
      </c>
      <c r="B1158" s="1">
        <f>SUMIFS('Franchise Wastage '!F:F,'Franchise Wastage '!B:B,Sheet1!H1158,'Franchise Wastage '!C:C,Sheet1!I1158,'Franchise Wastage '!D:D,Sheet1!J1158,'Franchise Wastage '!E:E,Sheet1!K1158)</f>
        <v>0.55000000000000004</v>
      </c>
      <c r="D1158" s="23">
        <f t="shared" si="51"/>
        <v>0</v>
      </c>
      <c r="E1158" s="23">
        <f t="shared" si="52"/>
        <v>0</v>
      </c>
      <c r="F1158" s="23">
        <f t="shared" si="53"/>
        <v>0</v>
      </c>
      <c r="H1158" t="s">
        <v>2167</v>
      </c>
      <c r="I1158" s="1" t="s">
        <v>72</v>
      </c>
      <c r="J1158" s="1" t="s">
        <v>347</v>
      </c>
      <c r="K1158">
        <v>70</v>
      </c>
      <c r="L1158" t="s">
        <v>9</v>
      </c>
      <c r="M1158" t="s">
        <v>12</v>
      </c>
      <c r="N1158">
        <v>0.55000000000000004</v>
      </c>
      <c r="O1158" t="s">
        <v>10</v>
      </c>
      <c r="P1158">
        <v>9</v>
      </c>
      <c r="Q1158" t="s">
        <v>10</v>
      </c>
      <c r="R1158">
        <v>0</v>
      </c>
    </row>
    <row r="1159" spans="1:18" hidden="1" x14ac:dyDescent="0.25">
      <c r="A1159" s="1">
        <f>SUMIFS('Franchise Wastage '!H:H,'Franchise Wastage '!B:B,Sheet1!H1159,'Franchise Wastage '!C:C,Sheet1!I1159,'Franchise Wastage '!D:D,Sheet1!J1159,'Franchise Wastage '!E:E,Sheet1!K1159)</f>
        <v>9</v>
      </c>
      <c r="B1159" s="1">
        <f>SUMIFS('Franchise Wastage '!F:F,'Franchise Wastage '!B:B,Sheet1!H1159,'Franchise Wastage '!C:C,Sheet1!I1159,'Franchise Wastage '!D:D,Sheet1!J1159,'Franchise Wastage '!E:E,Sheet1!K1159)</f>
        <v>0.55000000000000004</v>
      </c>
      <c r="D1159" s="23">
        <f t="shared" si="51"/>
        <v>0</v>
      </c>
      <c r="E1159" s="23">
        <f t="shared" si="52"/>
        <v>0</v>
      </c>
      <c r="F1159" s="23">
        <f t="shared" si="53"/>
        <v>0</v>
      </c>
      <c r="H1159" t="s">
        <v>2167</v>
      </c>
      <c r="I1159" s="1" t="s">
        <v>72</v>
      </c>
      <c r="J1159" s="1" t="s">
        <v>348</v>
      </c>
      <c r="K1159">
        <v>70</v>
      </c>
      <c r="L1159" t="s">
        <v>9</v>
      </c>
      <c r="M1159" t="s">
        <v>12</v>
      </c>
      <c r="N1159">
        <v>0.55000000000000004</v>
      </c>
      <c r="O1159" t="s">
        <v>10</v>
      </c>
      <c r="P1159">
        <v>9</v>
      </c>
      <c r="Q1159" t="s">
        <v>10</v>
      </c>
      <c r="R1159">
        <v>0</v>
      </c>
    </row>
    <row r="1160" spans="1:18" hidden="1" x14ac:dyDescent="0.25">
      <c r="A1160" s="1">
        <f>SUMIFS('Franchise Wastage '!H:H,'Franchise Wastage '!B:B,Sheet1!H1160,'Franchise Wastage '!C:C,Sheet1!I1160,'Franchise Wastage '!D:D,Sheet1!J1160,'Franchise Wastage '!E:E,Sheet1!K1160)</f>
        <v>9</v>
      </c>
      <c r="B1160" s="1">
        <f>SUMIFS('Franchise Wastage '!F:F,'Franchise Wastage '!B:B,Sheet1!H1160,'Franchise Wastage '!C:C,Sheet1!I1160,'Franchise Wastage '!D:D,Sheet1!J1160,'Franchise Wastage '!E:E,Sheet1!K1160)</f>
        <v>0.55000000000000004</v>
      </c>
      <c r="D1160" s="23">
        <f t="shared" ref="D1160:D1223" si="54">P1160-A1160</f>
        <v>0</v>
      </c>
      <c r="E1160" s="23">
        <f t="shared" ref="E1160:E1223" si="55">N1160-B1160</f>
        <v>0</v>
      </c>
      <c r="F1160" s="23">
        <f t="shared" ref="F1160:F1223" si="56">D1160+E1160</f>
        <v>0</v>
      </c>
      <c r="H1160" t="s">
        <v>2167</v>
      </c>
      <c r="I1160" s="1" t="s">
        <v>72</v>
      </c>
      <c r="J1160" s="1" t="s">
        <v>349</v>
      </c>
      <c r="K1160">
        <v>70</v>
      </c>
      <c r="L1160" t="s">
        <v>9</v>
      </c>
      <c r="M1160" t="s">
        <v>12</v>
      </c>
      <c r="N1160">
        <v>0.55000000000000004</v>
      </c>
      <c r="O1160" t="s">
        <v>10</v>
      </c>
      <c r="P1160">
        <v>9</v>
      </c>
      <c r="Q1160" t="s">
        <v>10</v>
      </c>
      <c r="R1160">
        <v>0</v>
      </c>
    </row>
    <row r="1161" spans="1:18" hidden="1" x14ac:dyDescent="0.25">
      <c r="A1161" s="1">
        <f>SUMIFS('Franchise Wastage '!H:H,'Franchise Wastage '!B:B,Sheet1!H1161,'Franchise Wastage '!C:C,Sheet1!I1161,'Franchise Wastage '!D:D,Sheet1!J1161,'Franchise Wastage '!E:E,Sheet1!K1161)</f>
        <v>9</v>
      </c>
      <c r="B1161" s="1">
        <f>SUMIFS('Franchise Wastage '!F:F,'Franchise Wastage '!B:B,Sheet1!H1161,'Franchise Wastage '!C:C,Sheet1!I1161,'Franchise Wastage '!D:D,Sheet1!J1161,'Franchise Wastage '!E:E,Sheet1!K1161)</f>
        <v>0.55000000000000004</v>
      </c>
      <c r="D1161" s="23">
        <f t="shared" si="54"/>
        <v>0</v>
      </c>
      <c r="E1161" s="23">
        <f t="shared" si="55"/>
        <v>0</v>
      </c>
      <c r="F1161" s="23">
        <f t="shared" si="56"/>
        <v>0</v>
      </c>
      <c r="H1161" t="s">
        <v>2167</v>
      </c>
      <c r="I1161" s="1" t="s">
        <v>72</v>
      </c>
      <c r="J1161" s="1" t="s">
        <v>350</v>
      </c>
      <c r="K1161">
        <v>70</v>
      </c>
      <c r="L1161" t="s">
        <v>9</v>
      </c>
      <c r="M1161" t="s">
        <v>12</v>
      </c>
      <c r="N1161">
        <v>0.55000000000000004</v>
      </c>
      <c r="O1161" t="s">
        <v>10</v>
      </c>
      <c r="P1161">
        <v>9</v>
      </c>
      <c r="Q1161" t="s">
        <v>10</v>
      </c>
      <c r="R1161">
        <v>0</v>
      </c>
    </row>
    <row r="1162" spans="1:18" hidden="1" x14ac:dyDescent="0.25">
      <c r="A1162" s="1">
        <f>SUMIFS('Franchise Wastage '!H:H,'Franchise Wastage '!B:B,Sheet1!H1162,'Franchise Wastage '!C:C,Sheet1!I1162,'Franchise Wastage '!D:D,Sheet1!J1162,'Franchise Wastage '!E:E,Sheet1!K1162)</f>
        <v>9</v>
      </c>
      <c r="B1162" s="1">
        <f>SUMIFS('Franchise Wastage '!F:F,'Franchise Wastage '!B:B,Sheet1!H1162,'Franchise Wastage '!C:C,Sheet1!I1162,'Franchise Wastage '!D:D,Sheet1!J1162,'Franchise Wastage '!E:E,Sheet1!K1162)</f>
        <v>0.55000000000000004</v>
      </c>
      <c r="D1162" s="23">
        <f t="shared" si="54"/>
        <v>0</v>
      </c>
      <c r="E1162" s="23">
        <f t="shared" si="55"/>
        <v>0</v>
      </c>
      <c r="F1162" s="23">
        <f t="shared" si="56"/>
        <v>0</v>
      </c>
      <c r="H1162" t="s">
        <v>2167</v>
      </c>
      <c r="I1162" s="1" t="s">
        <v>72</v>
      </c>
      <c r="J1162" s="1" t="s">
        <v>351</v>
      </c>
      <c r="K1162">
        <v>70</v>
      </c>
      <c r="L1162" t="s">
        <v>9</v>
      </c>
      <c r="M1162" t="s">
        <v>12</v>
      </c>
      <c r="N1162">
        <v>0.55000000000000004</v>
      </c>
      <c r="O1162" t="s">
        <v>10</v>
      </c>
      <c r="P1162">
        <v>9</v>
      </c>
      <c r="Q1162" t="s">
        <v>10</v>
      </c>
      <c r="R1162">
        <v>0</v>
      </c>
    </row>
    <row r="1163" spans="1:18" hidden="1" x14ac:dyDescent="0.25">
      <c r="A1163" s="1">
        <f>SUMIFS('Franchise Wastage '!H:H,'Franchise Wastage '!B:B,Sheet1!H1163,'Franchise Wastage '!C:C,Sheet1!I1163,'Franchise Wastage '!D:D,Sheet1!J1163,'Franchise Wastage '!E:E,Sheet1!K1163)</f>
        <v>9</v>
      </c>
      <c r="B1163" s="1">
        <f>SUMIFS('Franchise Wastage '!F:F,'Franchise Wastage '!B:B,Sheet1!H1163,'Franchise Wastage '!C:C,Sheet1!I1163,'Franchise Wastage '!D:D,Sheet1!J1163,'Franchise Wastage '!E:E,Sheet1!K1163)</f>
        <v>0.55000000000000004</v>
      </c>
      <c r="D1163" s="23">
        <f t="shared" si="54"/>
        <v>0</v>
      </c>
      <c r="E1163" s="23">
        <f t="shared" si="55"/>
        <v>0</v>
      </c>
      <c r="F1163" s="23">
        <f t="shared" si="56"/>
        <v>0</v>
      </c>
      <c r="H1163" t="s">
        <v>2167</v>
      </c>
      <c r="I1163" s="1" t="s">
        <v>72</v>
      </c>
      <c r="J1163" s="1" t="s">
        <v>352</v>
      </c>
      <c r="K1163">
        <v>70</v>
      </c>
      <c r="L1163" t="s">
        <v>9</v>
      </c>
      <c r="M1163" t="s">
        <v>12</v>
      </c>
      <c r="N1163">
        <v>0.55000000000000004</v>
      </c>
      <c r="O1163" t="s">
        <v>10</v>
      </c>
      <c r="P1163">
        <v>9</v>
      </c>
      <c r="Q1163" t="s">
        <v>10</v>
      </c>
      <c r="R1163">
        <v>0</v>
      </c>
    </row>
    <row r="1164" spans="1:18" hidden="1" x14ac:dyDescent="0.25">
      <c r="A1164" s="1">
        <f>SUMIFS('Franchise Wastage '!H:H,'Franchise Wastage '!B:B,Sheet1!H1164,'Franchise Wastage '!C:C,Sheet1!I1164,'Franchise Wastage '!D:D,Sheet1!J1164,'Franchise Wastage '!E:E,Sheet1!K1164)</f>
        <v>9</v>
      </c>
      <c r="B1164" s="1">
        <f>SUMIFS('Franchise Wastage '!F:F,'Franchise Wastage '!B:B,Sheet1!H1164,'Franchise Wastage '!C:C,Sheet1!I1164,'Franchise Wastage '!D:D,Sheet1!J1164,'Franchise Wastage '!E:E,Sheet1!K1164)</f>
        <v>0.55000000000000004</v>
      </c>
      <c r="D1164" s="23">
        <f t="shared" si="54"/>
        <v>0</v>
      </c>
      <c r="E1164" s="23">
        <f t="shared" si="55"/>
        <v>0</v>
      </c>
      <c r="F1164" s="23">
        <f t="shared" si="56"/>
        <v>0</v>
      </c>
      <c r="H1164" t="s">
        <v>2167</v>
      </c>
      <c r="I1164" s="1" t="s">
        <v>72</v>
      </c>
      <c r="J1164" s="1" t="s">
        <v>353</v>
      </c>
      <c r="K1164">
        <v>70</v>
      </c>
      <c r="L1164" t="s">
        <v>9</v>
      </c>
      <c r="M1164" t="s">
        <v>12</v>
      </c>
      <c r="N1164">
        <v>0.55000000000000004</v>
      </c>
      <c r="O1164" t="s">
        <v>10</v>
      </c>
      <c r="P1164">
        <v>9</v>
      </c>
      <c r="Q1164" t="s">
        <v>10</v>
      </c>
      <c r="R1164">
        <v>0</v>
      </c>
    </row>
    <row r="1165" spans="1:18" hidden="1" x14ac:dyDescent="0.25">
      <c r="A1165" s="1">
        <f>SUMIFS('Franchise Wastage '!H:H,'Franchise Wastage '!B:B,Sheet1!H1165,'Franchise Wastage '!C:C,Sheet1!I1165,'Franchise Wastage '!D:D,Sheet1!J1165,'Franchise Wastage '!E:E,Sheet1!K1165)</f>
        <v>9</v>
      </c>
      <c r="B1165" s="1">
        <f>SUMIFS('Franchise Wastage '!F:F,'Franchise Wastage '!B:B,Sheet1!H1165,'Franchise Wastage '!C:C,Sheet1!I1165,'Franchise Wastage '!D:D,Sheet1!J1165,'Franchise Wastage '!E:E,Sheet1!K1165)</f>
        <v>0.55000000000000004</v>
      </c>
      <c r="D1165" s="23">
        <f t="shared" si="54"/>
        <v>0</v>
      </c>
      <c r="E1165" s="23">
        <f t="shared" si="55"/>
        <v>0</v>
      </c>
      <c r="F1165" s="23">
        <f t="shared" si="56"/>
        <v>0</v>
      </c>
      <c r="H1165" t="s">
        <v>2167</v>
      </c>
      <c r="I1165" s="1" t="s">
        <v>72</v>
      </c>
      <c r="J1165" s="1" t="s">
        <v>354</v>
      </c>
      <c r="K1165">
        <v>70</v>
      </c>
      <c r="L1165" t="s">
        <v>9</v>
      </c>
      <c r="M1165" t="s">
        <v>12</v>
      </c>
      <c r="N1165">
        <v>0.55000000000000004</v>
      </c>
      <c r="O1165" t="s">
        <v>10</v>
      </c>
      <c r="P1165">
        <v>9</v>
      </c>
      <c r="Q1165" t="s">
        <v>10</v>
      </c>
      <c r="R1165">
        <v>0</v>
      </c>
    </row>
    <row r="1166" spans="1:18" hidden="1" x14ac:dyDescent="0.25">
      <c r="A1166" s="1">
        <f>SUMIFS('Franchise Wastage '!H:H,'Franchise Wastage '!B:B,Sheet1!H1166,'Franchise Wastage '!C:C,Sheet1!I1166,'Franchise Wastage '!D:D,Sheet1!J1166,'Franchise Wastage '!E:E,Sheet1!K1166)</f>
        <v>9</v>
      </c>
      <c r="B1166" s="1">
        <f>SUMIFS('Franchise Wastage '!F:F,'Franchise Wastage '!B:B,Sheet1!H1166,'Franchise Wastage '!C:C,Sheet1!I1166,'Franchise Wastage '!D:D,Sheet1!J1166,'Franchise Wastage '!E:E,Sheet1!K1166)</f>
        <v>0.55000000000000004</v>
      </c>
      <c r="D1166" s="23">
        <f t="shared" si="54"/>
        <v>0</v>
      </c>
      <c r="E1166" s="23">
        <f t="shared" si="55"/>
        <v>0</v>
      </c>
      <c r="F1166" s="23">
        <f t="shared" si="56"/>
        <v>0</v>
      </c>
      <c r="H1166" t="s">
        <v>2167</v>
      </c>
      <c r="I1166" s="1" t="s">
        <v>72</v>
      </c>
      <c r="J1166" s="1" t="s">
        <v>355</v>
      </c>
      <c r="K1166">
        <v>70</v>
      </c>
      <c r="L1166" t="s">
        <v>9</v>
      </c>
      <c r="M1166" t="s">
        <v>12</v>
      </c>
      <c r="N1166">
        <v>0.55000000000000004</v>
      </c>
      <c r="O1166" t="s">
        <v>10</v>
      </c>
      <c r="P1166">
        <v>9</v>
      </c>
      <c r="Q1166" t="s">
        <v>10</v>
      </c>
      <c r="R1166">
        <v>0</v>
      </c>
    </row>
    <row r="1167" spans="1:18" hidden="1" x14ac:dyDescent="0.25">
      <c r="A1167" s="1">
        <f>SUMIFS('Franchise Wastage '!H:H,'Franchise Wastage '!B:B,Sheet1!H1167,'Franchise Wastage '!C:C,Sheet1!I1167,'Franchise Wastage '!D:D,Sheet1!J1167,'Franchise Wastage '!E:E,Sheet1!K1167)</f>
        <v>9</v>
      </c>
      <c r="B1167" s="1">
        <f>SUMIFS('Franchise Wastage '!F:F,'Franchise Wastage '!B:B,Sheet1!H1167,'Franchise Wastage '!C:C,Sheet1!I1167,'Franchise Wastage '!D:D,Sheet1!J1167,'Franchise Wastage '!E:E,Sheet1!K1167)</f>
        <v>0.55000000000000004</v>
      </c>
      <c r="D1167" s="23">
        <f t="shared" si="54"/>
        <v>0</v>
      </c>
      <c r="E1167" s="23">
        <f t="shared" si="55"/>
        <v>0</v>
      </c>
      <c r="F1167" s="23">
        <f t="shared" si="56"/>
        <v>0</v>
      </c>
      <c r="H1167" t="s">
        <v>2167</v>
      </c>
      <c r="I1167" s="1" t="s">
        <v>72</v>
      </c>
      <c r="J1167" s="1" t="s">
        <v>73</v>
      </c>
      <c r="K1167">
        <v>70</v>
      </c>
      <c r="L1167" t="s">
        <v>9</v>
      </c>
      <c r="M1167" t="s">
        <v>12</v>
      </c>
      <c r="N1167">
        <v>0.55000000000000004</v>
      </c>
      <c r="O1167" t="s">
        <v>10</v>
      </c>
      <c r="P1167">
        <v>9</v>
      </c>
      <c r="Q1167" t="s">
        <v>10</v>
      </c>
      <c r="R1167">
        <v>0</v>
      </c>
    </row>
    <row r="1168" spans="1:18" hidden="1" x14ac:dyDescent="0.25">
      <c r="A1168" s="1">
        <f>SUMIFS('Franchise Wastage '!H:H,'Franchise Wastage '!B:B,Sheet1!H1168,'Franchise Wastage '!C:C,Sheet1!I1168,'Franchise Wastage '!D:D,Sheet1!J1168,'Franchise Wastage '!E:E,Sheet1!K1168)</f>
        <v>9</v>
      </c>
      <c r="B1168" s="1">
        <f>SUMIFS('Franchise Wastage '!F:F,'Franchise Wastage '!B:B,Sheet1!H1168,'Franchise Wastage '!C:C,Sheet1!I1168,'Franchise Wastage '!D:D,Sheet1!J1168,'Franchise Wastage '!E:E,Sheet1!K1168)</f>
        <v>0.55000000000000004</v>
      </c>
      <c r="D1168" s="23">
        <f t="shared" si="54"/>
        <v>0</v>
      </c>
      <c r="E1168" s="23">
        <f t="shared" si="55"/>
        <v>0</v>
      </c>
      <c r="F1168" s="23">
        <f t="shared" si="56"/>
        <v>0</v>
      </c>
      <c r="H1168" t="s">
        <v>2167</v>
      </c>
      <c r="I1168" s="1" t="s">
        <v>72</v>
      </c>
      <c r="J1168" s="1" t="s">
        <v>356</v>
      </c>
      <c r="K1168">
        <v>70</v>
      </c>
      <c r="L1168" t="s">
        <v>9</v>
      </c>
      <c r="M1168" t="s">
        <v>12</v>
      </c>
      <c r="N1168">
        <v>0.55000000000000004</v>
      </c>
      <c r="O1168" t="s">
        <v>10</v>
      </c>
      <c r="P1168">
        <v>9</v>
      </c>
      <c r="Q1168" t="s">
        <v>10</v>
      </c>
      <c r="R1168">
        <v>0</v>
      </c>
    </row>
    <row r="1169" spans="1:18" hidden="1" x14ac:dyDescent="0.25">
      <c r="A1169" s="1">
        <f>SUMIFS('Franchise Wastage '!H:H,'Franchise Wastage '!B:B,Sheet1!H1169,'Franchise Wastage '!C:C,Sheet1!I1169,'Franchise Wastage '!D:D,Sheet1!J1169,'Franchise Wastage '!E:E,Sheet1!K1169)</f>
        <v>9</v>
      </c>
      <c r="B1169" s="1">
        <f>SUMIFS('Franchise Wastage '!F:F,'Franchise Wastage '!B:B,Sheet1!H1169,'Franchise Wastage '!C:C,Sheet1!I1169,'Franchise Wastage '!D:D,Sheet1!J1169,'Franchise Wastage '!E:E,Sheet1!K1169)</f>
        <v>0.55000000000000004</v>
      </c>
      <c r="D1169" s="23">
        <f t="shared" si="54"/>
        <v>0</v>
      </c>
      <c r="E1169" s="23">
        <f t="shared" si="55"/>
        <v>0</v>
      </c>
      <c r="F1169" s="23">
        <f t="shared" si="56"/>
        <v>0</v>
      </c>
      <c r="H1169" t="s">
        <v>2167</v>
      </c>
      <c r="I1169" s="1" t="s">
        <v>72</v>
      </c>
      <c r="J1169" s="1" t="s">
        <v>357</v>
      </c>
      <c r="K1169">
        <v>70</v>
      </c>
      <c r="L1169" t="s">
        <v>9</v>
      </c>
      <c r="M1169" t="s">
        <v>12</v>
      </c>
      <c r="N1169">
        <v>0.55000000000000004</v>
      </c>
      <c r="O1169" t="s">
        <v>10</v>
      </c>
      <c r="P1169">
        <v>9</v>
      </c>
      <c r="Q1169" t="s">
        <v>10</v>
      </c>
      <c r="R1169">
        <v>0</v>
      </c>
    </row>
    <row r="1170" spans="1:18" hidden="1" x14ac:dyDescent="0.25">
      <c r="A1170" s="1">
        <f>SUMIFS('Franchise Wastage '!H:H,'Franchise Wastage '!B:B,Sheet1!H1170,'Franchise Wastage '!C:C,Sheet1!I1170,'Franchise Wastage '!D:D,Sheet1!J1170,'Franchise Wastage '!E:E,Sheet1!K1170)</f>
        <v>9</v>
      </c>
      <c r="B1170" s="1">
        <f>SUMIFS('Franchise Wastage '!F:F,'Franchise Wastage '!B:B,Sheet1!H1170,'Franchise Wastage '!C:C,Sheet1!I1170,'Franchise Wastage '!D:D,Sheet1!J1170,'Franchise Wastage '!E:E,Sheet1!K1170)</f>
        <v>0.55000000000000004</v>
      </c>
      <c r="D1170" s="23">
        <f t="shared" si="54"/>
        <v>0</v>
      </c>
      <c r="E1170" s="23">
        <f t="shared" si="55"/>
        <v>0</v>
      </c>
      <c r="F1170" s="23">
        <f t="shared" si="56"/>
        <v>0</v>
      </c>
      <c r="H1170" t="s">
        <v>2167</v>
      </c>
      <c r="I1170" s="1" t="s">
        <v>72</v>
      </c>
      <c r="J1170" s="1" t="s">
        <v>358</v>
      </c>
      <c r="K1170">
        <v>70</v>
      </c>
      <c r="L1170" t="s">
        <v>9</v>
      </c>
      <c r="M1170" t="s">
        <v>12</v>
      </c>
      <c r="N1170">
        <v>0.55000000000000004</v>
      </c>
      <c r="O1170" t="s">
        <v>10</v>
      </c>
      <c r="P1170">
        <v>9</v>
      </c>
      <c r="Q1170" t="s">
        <v>10</v>
      </c>
      <c r="R1170">
        <v>0</v>
      </c>
    </row>
    <row r="1171" spans="1:18" hidden="1" x14ac:dyDescent="0.25">
      <c r="A1171" s="1">
        <f>SUMIFS('Franchise Wastage '!H:H,'Franchise Wastage '!B:B,Sheet1!H1171,'Franchise Wastage '!C:C,Sheet1!I1171,'Franchise Wastage '!D:D,Sheet1!J1171,'Franchise Wastage '!E:E,Sheet1!K1171)</f>
        <v>9</v>
      </c>
      <c r="B1171" s="1">
        <f>SUMIFS('Franchise Wastage '!F:F,'Franchise Wastage '!B:B,Sheet1!H1171,'Franchise Wastage '!C:C,Sheet1!I1171,'Franchise Wastage '!D:D,Sheet1!J1171,'Franchise Wastage '!E:E,Sheet1!K1171)</f>
        <v>0.55000000000000004</v>
      </c>
      <c r="D1171" s="23">
        <f t="shared" si="54"/>
        <v>0</v>
      </c>
      <c r="E1171" s="23">
        <f t="shared" si="55"/>
        <v>0</v>
      </c>
      <c r="F1171" s="23">
        <f t="shared" si="56"/>
        <v>0</v>
      </c>
      <c r="H1171" t="s">
        <v>2167</v>
      </c>
      <c r="I1171" s="1" t="s">
        <v>72</v>
      </c>
      <c r="J1171" s="1" t="s">
        <v>609</v>
      </c>
      <c r="K1171">
        <v>70</v>
      </c>
      <c r="L1171" t="s">
        <v>9</v>
      </c>
      <c r="M1171" t="s">
        <v>12</v>
      </c>
      <c r="N1171">
        <v>0.55000000000000004</v>
      </c>
      <c r="O1171" t="s">
        <v>10</v>
      </c>
      <c r="P1171">
        <v>9</v>
      </c>
      <c r="Q1171" t="s">
        <v>10</v>
      </c>
      <c r="R1171">
        <v>0</v>
      </c>
    </row>
    <row r="1172" spans="1:18" hidden="1" x14ac:dyDescent="0.25">
      <c r="A1172" s="1">
        <f>SUMIFS('Franchise Wastage '!H:H,'Franchise Wastage '!B:B,Sheet1!H1172,'Franchise Wastage '!C:C,Sheet1!I1172,'Franchise Wastage '!D:D,Sheet1!J1172,'Franchise Wastage '!E:E,Sheet1!K1172)</f>
        <v>12.5</v>
      </c>
      <c r="B1172" s="1">
        <f>SUMIFS('Franchise Wastage '!F:F,'Franchise Wastage '!B:B,Sheet1!H1172,'Franchise Wastage '!C:C,Sheet1!I1172,'Franchise Wastage '!D:D,Sheet1!J1172,'Franchise Wastage '!E:E,Sheet1!K1172)</f>
        <v>0.6</v>
      </c>
      <c r="D1172" s="23">
        <f t="shared" si="54"/>
        <v>0</v>
      </c>
      <c r="E1172" s="23">
        <f t="shared" si="55"/>
        <v>0</v>
      </c>
      <c r="F1172" s="23">
        <f t="shared" si="56"/>
        <v>0</v>
      </c>
      <c r="H1172" t="s">
        <v>2167</v>
      </c>
      <c r="I1172" s="1" t="s">
        <v>72</v>
      </c>
      <c r="J1172" s="1" t="s">
        <v>240</v>
      </c>
      <c r="K1172">
        <v>70</v>
      </c>
      <c r="L1172" t="s">
        <v>9</v>
      </c>
      <c r="M1172" t="s">
        <v>12</v>
      </c>
      <c r="N1172">
        <v>0.6</v>
      </c>
      <c r="O1172" t="s">
        <v>10</v>
      </c>
      <c r="P1172">
        <v>12.5</v>
      </c>
      <c r="Q1172" t="s">
        <v>10</v>
      </c>
      <c r="R1172">
        <v>0</v>
      </c>
    </row>
    <row r="1173" spans="1:18" hidden="1" x14ac:dyDescent="0.25">
      <c r="A1173" s="1">
        <f>SUMIFS('Franchise Wastage '!H:H,'Franchise Wastage '!B:B,Sheet1!H1173,'Franchise Wastage '!C:C,Sheet1!I1173,'Franchise Wastage '!D:D,Sheet1!J1173,'Franchise Wastage '!E:E,Sheet1!K1173)</f>
        <v>12.5</v>
      </c>
      <c r="B1173" s="1">
        <f>SUMIFS('Franchise Wastage '!F:F,'Franchise Wastage '!B:B,Sheet1!H1173,'Franchise Wastage '!C:C,Sheet1!I1173,'Franchise Wastage '!D:D,Sheet1!J1173,'Franchise Wastage '!E:E,Sheet1!K1173)</f>
        <v>0.6</v>
      </c>
      <c r="D1173" s="23">
        <f t="shared" si="54"/>
        <v>0</v>
      </c>
      <c r="E1173" s="23">
        <f t="shared" si="55"/>
        <v>0</v>
      </c>
      <c r="F1173" s="23">
        <f t="shared" si="56"/>
        <v>0</v>
      </c>
      <c r="H1173" t="s">
        <v>2167</v>
      </c>
      <c r="I1173" s="1" t="s">
        <v>72</v>
      </c>
      <c r="J1173" s="1" t="s">
        <v>241</v>
      </c>
      <c r="K1173">
        <v>70</v>
      </c>
      <c r="L1173" t="s">
        <v>9</v>
      </c>
      <c r="M1173" t="s">
        <v>12</v>
      </c>
      <c r="N1173">
        <v>0.6</v>
      </c>
      <c r="O1173" t="s">
        <v>10</v>
      </c>
      <c r="P1173">
        <v>12.5</v>
      </c>
      <c r="Q1173" t="s">
        <v>10</v>
      </c>
      <c r="R1173">
        <v>0</v>
      </c>
    </row>
    <row r="1174" spans="1:18" hidden="1" x14ac:dyDescent="0.25">
      <c r="A1174" s="1">
        <f>SUMIFS('Franchise Wastage '!H:H,'Franchise Wastage '!B:B,Sheet1!H1174,'Franchise Wastage '!C:C,Sheet1!I1174,'Franchise Wastage '!D:D,Sheet1!J1174,'Franchise Wastage '!E:E,Sheet1!K1174)</f>
        <v>10</v>
      </c>
      <c r="B1174" s="1">
        <f>SUMIFS('Franchise Wastage '!F:F,'Franchise Wastage '!B:B,Sheet1!H1174,'Franchise Wastage '!C:C,Sheet1!I1174,'Franchise Wastage '!D:D,Sheet1!J1174,'Franchise Wastage '!E:E,Sheet1!K1174)</f>
        <v>0.7</v>
      </c>
      <c r="D1174" s="23">
        <f t="shared" si="54"/>
        <v>0</v>
      </c>
      <c r="E1174" s="23">
        <f t="shared" si="55"/>
        <v>0</v>
      </c>
      <c r="F1174" s="23">
        <f t="shared" si="56"/>
        <v>0</v>
      </c>
      <c r="H1174" t="s">
        <v>2167</v>
      </c>
      <c r="I1174" s="1" t="s">
        <v>72</v>
      </c>
      <c r="J1174" s="1" t="s">
        <v>610</v>
      </c>
      <c r="K1174">
        <v>70</v>
      </c>
      <c r="L1174" t="s">
        <v>9</v>
      </c>
      <c r="M1174" t="s">
        <v>12</v>
      </c>
      <c r="N1174">
        <v>0.7</v>
      </c>
      <c r="O1174" t="s">
        <v>10</v>
      </c>
      <c r="P1174">
        <v>10</v>
      </c>
      <c r="Q1174" t="s">
        <v>10</v>
      </c>
      <c r="R1174">
        <v>0</v>
      </c>
    </row>
    <row r="1175" spans="1:18" hidden="1" x14ac:dyDescent="0.25">
      <c r="A1175" s="1">
        <f>SUMIFS('Franchise Wastage '!H:H,'Franchise Wastage '!B:B,Sheet1!H1175,'Franchise Wastage '!C:C,Sheet1!I1175,'Franchise Wastage '!D:D,Sheet1!J1175,'Franchise Wastage '!E:E,Sheet1!K1175)</f>
        <v>12.5</v>
      </c>
      <c r="B1175" s="1">
        <f>SUMIFS('Franchise Wastage '!F:F,'Franchise Wastage '!B:B,Sheet1!H1175,'Franchise Wastage '!C:C,Sheet1!I1175,'Franchise Wastage '!D:D,Sheet1!J1175,'Franchise Wastage '!E:E,Sheet1!K1175)</f>
        <v>0.6</v>
      </c>
      <c r="D1175" s="23">
        <f t="shared" si="54"/>
        <v>0</v>
      </c>
      <c r="E1175" s="23">
        <f t="shared" si="55"/>
        <v>0</v>
      </c>
      <c r="F1175" s="23">
        <f t="shared" si="56"/>
        <v>0</v>
      </c>
      <c r="H1175" t="s">
        <v>2167</v>
      </c>
      <c r="I1175" s="1" t="s">
        <v>72</v>
      </c>
      <c r="J1175" s="1" t="s">
        <v>242</v>
      </c>
      <c r="K1175">
        <v>70</v>
      </c>
      <c r="L1175" t="s">
        <v>9</v>
      </c>
      <c r="M1175" t="s">
        <v>12</v>
      </c>
      <c r="N1175">
        <v>0.6</v>
      </c>
      <c r="O1175" t="s">
        <v>10</v>
      </c>
      <c r="P1175">
        <v>12.5</v>
      </c>
      <c r="Q1175" t="s">
        <v>10</v>
      </c>
      <c r="R1175">
        <v>0</v>
      </c>
    </row>
    <row r="1176" spans="1:18" hidden="1" x14ac:dyDescent="0.25">
      <c r="A1176" s="1">
        <f>SUMIFS('Franchise Wastage '!H:H,'Franchise Wastage '!B:B,Sheet1!H1176,'Franchise Wastage '!C:C,Sheet1!I1176,'Franchise Wastage '!D:D,Sheet1!J1176,'Franchise Wastage '!E:E,Sheet1!K1176)</f>
        <v>12.5</v>
      </c>
      <c r="B1176" s="1">
        <f>SUMIFS('Franchise Wastage '!F:F,'Franchise Wastage '!B:B,Sheet1!H1176,'Franchise Wastage '!C:C,Sheet1!I1176,'Franchise Wastage '!D:D,Sheet1!J1176,'Franchise Wastage '!E:E,Sheet1!K1176)</f>
        <v>0.6</v>
      </c>
      <c r="D1176" s="23">
        <f t="shared" si="54"/>
        <v>0</v>
      </c>
      <c r="E1176" s="23">
        <f t="shared" si="55"/>
        <v>0</v>
      </c>
      <c r="F1176" s="23">
        <f t="shared" si="56"/>
        <v>0</v>
      </c>
      <c r="H1176" t="s">
        <v>2167</v>
      </c>
      <c r="I1176" s="1" t="s">
        <v>72</v>
      </c>
      <c r="J1176" s="1" t="s">
        <v>243</v>
      </c>
      <c r="K1176">
        <v>70</v>
      </c>
      <c r="L1176" t="s">
        <v>9</v>
      </c>
      <c r="M1176" t="s">
        <v>12</v>
      </c>
      <c r="N1176">
        <v>0.6</v>
      </c>
      <c r="O1176" t="s">
        <v>10</v>
      </c>
      <c r="P1176">
        <v>12.5</v>
      </c>
      <c r="Q1176" t="s">
        <v>10</v>
      </c>
      <c r="R1176">
        <v>0</v>
      </c>
    </row>
    <row r="1177" spans="1:18" hidden="1" x14ac:dyDescent="0.25">
      <c r="A1177" s="1">
        <f>SUMIFS('Franchise Wastage '!H:H,'Franchise Wastage '!B:B,Sheet1!H1177,'Franchise Wastage '!C:C,Sheet1!I1177,'Franchise Wastage '!D:D,Sheet1!J1177,'Franchise Wastage '!E:E,Sheet1!K1177)</f>
        <v>9</v>
      </c>
      <c r="B1177" s="1">
        <f>SUMIFS('Franchise Wastage '!F:F,'Franchise Wastage '!B:B,Sheet1!H1177,'Franchise Wastage '!C:C,Sheet1!I1177,'Franchise Wastage '!D:D,Sheet1!J1177,'Franchise Wastage '!E:E,Sheet1!K1177)</f>
        <v>0.55000000000000004</v>
      </c>
      <c r="D1177" s="23">
        <f t="shared" si="54"/>
        <v>0</v>
      </c>
      <c r="E1177" s="23">
        <f t="shared" si="55"/>
        <v>0</v>
      </c>
      <c r="F1177" s="23">
        <f t="shared" si="56"/>
        <v>0</v>
      </c>
      <c r="H1177" t="s">
        <v>2167</v>
      </c>
      <c r="I1177" s="1" t="s">
        <v>72</v>
      </c>
      <c r="J1177" s="1" t="s">
        <v>359</v>
      </c>
      <c r="K1177">
        <v>70</v>
      </c>
      <c r="L1177" t="s">
        <v>9</v>
      </c>
      <c r="M1177" t="s">
        <v>12</v>
      </c>
      <c r="N1177">
        <v>0.55000000000000004</v>
      </c>
      <c r="O1177" t="s">
        <v>10</v>
      </c>
      <c r="P1177">
        <v>9</v>
      </c>
      <c r="Q1177" t="s">
        <v>10</v>
      </c>
      <c r="R1177">
        <v>0</v>
      </c>
    </row>
    <row r="1178" spans="1:18" hidden="1" x14ac:dyDescent="0.25">
      <c r="A1178" s="1">
        <f>SUMIFS('Franchise Wastage '!H:H,'Franchise Wastage '!B:B,Sheet1!H1178,'Franchise Wastage '!C:C,Sheet1!I1178,'Franchise Wastage '!D:D,Sheet1!J1178,'Franchise Wastage '!E:E,Sheet1!K1178)</f>
        <v>9</v>
      </c>
      <c r="B1178" s="1">
        <f>SUMIFS('Franchise Wastage '!F:F,'Franchise Wastage '!B:B,Sheet1!H1178,'Franchise Wastage '!C:C,Sheet1!I1178,'Franchise Wastage '!D:D,Sheet1!J1178,'Franchise Wastage '!E:E,Sheet1!K1178)</f>
        <v>0.55000000000000004</v>
      </c>
      <c r="D1178" s="23">
        <f t="shared" si="54"/>
        <v>0</v>
      </c>
      <c r="E1178" s="23">
        <f t="shared" si="55"/>
        <v>0</v>
      </c>
      <c r="F1178" s="23">
        <f t="shared" si="56"/>
        <v>0</v>
      </c>
      <c r="H1178" t="s">
        <v>2167</v>
      </c>
      <c r="I1178" s="1" t="s">
        <v>72</v>
      </c>
      <c r="J1178" s="1" t="s">
        <v>360</v>
      </c>
      <c r="K1178">
        <v>70</v>
      </c>
      <c r="L1178" t="s">
        <v>9</v>
      </c>
      <c r="M1178" t="s">
        <v>12</v>
      </c>
      <c r="N1178">
        <v>0.55000000000000004</v>
      </c>
      <c r="O1178" t="s">
        <v>10</v>
      </c>
      <c r="P1178">
        <v>9</v>
      </c>
      <c r="Q1178" t="s">
        <v>10</v>
      </c>
      <c r="R1178">
        <v>0</v>
      </c>
    </row>
    <row r="1179" spans="1:18" hidden="1" x14ac:dyDescent="0.25">
      <c r="A1179" s="1">
        <f>SUMIFS('Franchise Wastage '!H:H,'Franchise Wastage '!B:B,Sheet1!H1179,'Franchise Wastage '!C:C,Sheet1!I1179,'Franchise Wastage '!D:D,Sheet1!J1179,'Franchise Wastage '!E:E,Sheet1!K1179)</f>
        <v>9</v>
      </c>
      <c r="B1179" s="1">
        <f>SUMIFS('Franchise Wastage '!F:F,'Franchise Wastage '!B:B,Sheet1!H1179,'Franchise Wastage '!C:C,Sheet1!I1179,'Franchise Wastage '!D:D,Sheet1!J1179,'Franchise Wastage '!E:E,Sheet1!K1179)</f>
        <v>0.55000000000000004</v>
      </c>
      <c r="D1179" s="23">
        <f t="shared" si="54"/>
        <v>0</v>
      </c>
      <c r="E1179" s="23">
        <f t="shared" si="55"/>
        <v>0</v>
      </c>
      <c r="F1179" s="23">
        <f t="shared" si="56"/>
        <v>0</v>
      </c>
      <c r="H1179" t="s">
        <v>2167</v>
      </c>
      <c r="I1179" s="1" t="s">
        <v>72</v>
      </c>
      <c r="J1179" s="1" t="s">
        <v>361</v>
      </c>
      <c r="K1179">
        <v>70</v>
      </c>
      <c r="L1179" t="s">
        <v>9</v>
      </c>
      <c r="M1179" t="s">
        <v>12</v>
      </c>
      <c r="N1179">
        <v>0.55000000000000004</v>
      </c>
      <c r="O1179" t="s">
        <v>10</v>
      </c>
      <c r="P1179">
        <v>9</v>
      </c>
      <c r="Q1179" t="s">
        <v>10</v>
      </c>
      <c r="R1179">
        <v>0</v>
      </c>
    </row>
    <row r="1180" spans="1:18" hidden="1" x14ac:dyDescent="0.25">
      <c r="A1180" s="1">
        <f>SUMIFS('Franchise Wastage '!H:H,'Franchise Wastage '!B:B,Sheet1!H1180,'Franchise Wastage '!C:C,Sheet1!I1180,'Franchise Wastage '!D:D,Sheet1!J1180,'Franchise Wastage '!E:E,Sheet1!K1180)</f>
        <v>9</v>
      </c>
      <c r="B1180" s="1">
        <f>SUMIFS('Franchise Wastage '!F:F,'Franchise Wastage '!B:B,Sheet1!H1180,'Franchise Wastage '!C:C,Sheet1!I1180,'Franchise Wastage '!D:D,Sheet1!J1180,'Franchise Wastage '!E:E,Sheet1!K1180)</f>
        <v>0.55000000000000004</v>
      </c>
      <c r="D1180" s="23">
        <f t="shared" si="54"/>
        <v>0</v>
      </c>
      <c r="E1180" s="23">
        <f t="shared" si="55"/>
        <v>0</v>
      </c>
      <c r="F1180" s="23">
        <f t="shared" si="56"/>
        <v>0</v>
      </c>
      <c r="H1180" t="s">
        <v>2167</v>
      </c>
      <c r="I1180" s="1" t="s">
        <v>72</v>
      </c>
      <c r="J1180" s="1" t="s">
        <v>362</v>
      </c>
      <c r="K1180">
        <v>70</v>
      </c>
      <c r="L1180" t="s">
        <v>9</v>
      </c>
      <c r="M1180" t="s">
        <v>12</v>
      </c>
      <c r="N1180">
        <v>0.55000000000000004</v>
      </c>
      <c r="O1180" t="s">
        <v>10</v>
      </c>
      <c r="P1180">
        <v>9</v>
      </c>
      <c r="Q1180" t="s">
        <v>10</v>
      </c>
      <c r="R1180">
        <v>0</v>
      </c>
    </row>
    <row r="1181" spans="1:18" hidden="1" x14ac:dyDescent="0.25">
      <c r="A1181" s="1">
        <f>SUMIFS('Franchise Wastage '!H:H,'Franchise Wastage '!B:B,Sheet1!H1181,'Franchise Wastage '!C:C,Sheet1!I1181,'Franchise Wastage '!D:D,Sheet1!J1181,'Franchise Wastage '!E:E,Sheet1!K1181)</f>
        <v>9</v>
      </c>
      <c r="B1181" s="1">
        <f>SUMIFS('Franchise Wastage '!F:F,'Franchise Wastage '!B:B,Sheet1!H1181,'Franchise Wastage '!C:C,Sheet1!I1181,'Franchise Wastage '!D:D,Sheet1!J1181,'Franchise Wastage '!E:E,Sheet1!K1181)</f>
        <v>0.55000000000000004</v>
      </c>
      <c r="D1181" s="23">
        <f t="shared" si="54"/>
        <v>0</v>
      </c>
      <c r="E1181" s="23">
        <f t="shared" si="55"/>
        <v>0</v>
      </c>
      <c r="F1181" s="23">
        <f t="shared" si="56"/>
        <v>0</v>
      </c>
      <c r="H1181" t="s">
        <v>2167</v>
      </c>
      <c r="I1181" s="1" t="s">
        <v>72</v>
      </c>
      <c r="J1181" s="1" t="s">
        <v>363</v>
      </c>
      <c r="K1181">
        <v>70</v>
      </c>
      <c r="L1181" t="s">
        <v>9</v>
      </c>
      <c r="M1181" t="s">
        <v>12</v>
      </c>
      <c r="N1181">
        <v>0.55000000000000004</v>
      </c>
      <c r="O1181" t="s">
        <v>10</v>
      </c>
      <c r="P1181">
        <v>9</v>
      </c>
      <c r="Q1181" t="s">
        <v>10</v>
      </c>
      <c r="R1181">
        <v>0</v>
      </c>
    </row>
    <row r="1182" spans="1:18" hidden="1" x14ac:dyDescent="0.25">
      <c r="A1182" s="1">
        <f>SUMIFS('Franchise Wastage '!H:H,'Franchise Wastage '!B:B,Sheet1!H1182,'Franchise Wastage '!C:C,Sheet1!I1182,'Franchise Wastage '!D:D,Sheet1!J1182,'Franchise Wastage '!E:E,Sheet1!K1182)</f>
        <v>8</v>
      </c>
      <c r="B1182" s="1">
        <f>SUMIFS('Franchise Wastage '!F:F,'Franchise Wastage '!B:B,Sheet1!H1182,'Franchise Wastage '!C:C,Sheet1!I1182,'Franchise Wastage '!D:D,Sheet1!J1182,'Franchise Wastage '!E:E,Sheet1!K1182)</f>
        <v>0.6</v>
      </c>
      <c r="D1182" s="23">
        <f t="shared" si="54"/>
        <v>0</v>
      </c>
      <c r="E1182" s="23">
        <f t="shared" si="55"/>
        <v>0</v>
      </c>
      <c r="F1182" s="23">
        <f t="shared" si="56"/>
        <v>0</v>
      </c>
      <c r="H1182" t="s">
        <v>2167</v>
      </c>
      <c r="I1182" s="1" t="s">
        <v>122</v>
      </c>
      <c r="J1182" s="1" t="s">
        <v>536</v>
      </c>
      <c r="K1182">
        <v>80</v>
      </c>
      <c r="L1182" t="s">
        <v>9</v>
      </c>
      <c r="M1182" t="s">
        <v>9</v>
      </c>
      <c r="N1182">
        <v>0.6</v>
      </c>
      <c r="O1182" t="s">
        <v>10</v>
      </c>
      <c r="P1182">
        <v>8</v>
      </c>
      <c r="Q1182" t="s">
        <v>10</v>
      </c>
      <c r="R1182">
        <v>0</v>
      </c>
    </row>
    <row r="1183" spans="1:18" hidden="1" x14ac:dyDescent="0.25">
      <c r="A1183" s="1">
        <f>SUMIFS('Franchise Wastage '!H:H,'Franchise Wastage '!B:B,Sheet1!H1183,'Franchise Wastage '!C:C,Sheet1!I1183,'Franchise Wastage '!D:D,Sheet1!J1183,'Franchise Wastage '!E:E,Sheet1!K1183)</f>
        <v>8</v>
      </c>
      <c r="B1183" s="1">
        <f>SUMIFS('Franchise Wastage '!F:F,'Franchise Wastage '!B:B,Sheet1!H1183,'Franchise Wastage '!C:C,Sheet1!I1183,'Franchise Wastage '!D:D,Sheet1!J1183,'Franchise Wastage '!E:E,Sheet1!K1183)</f>
        <v>0.6</v>
      </c>
      <c r="D1183" s="23">
        <f t="shared" si="54"/>
        <v>0</v>
      </c>
      <c r="E1183" s="23">
        <f t="shared" si="55"/>
        <v>0</v>
      </c>
      <c r="F1183" s="23">
        <f t="shared" si="56"/>
        <v>0</v>
      </c>
      <c r="H1183" t="s">
        <v>2167</v>
      </c>
      <c r="I1183" s="1" t="s">
        <v>122</v>
      </c>
      <c r="J1183" s="1" t="s">
        <v>364</v>
      </c>
      <c r="K1183">
        <v>80</v>
      </c>
      <c r="L1183" t="s">
        <v>9</v>
      </c>
      <c r="M1183" t="s">
        <v>9</v>
      </c>
      <c r="N1183">
        <v>0.6</v>
      </c>
      <c r="O1183" t="s">
        <v>10</v>
      </c>
      <c r="P1183">
        <v>8</v>
      </c>
      <c r="Q1183" t="s">
        <v>10</v>
      </c>
      <c r="R1183">
        <v>0</v>
      </c>
    </row>
    <row r="1184" spans="1:18" hidden="1" x14ac:dyDescent="0.25">
      <c r="A1184" s="1">
        <f>SUMIFS('Franchise Wastage '!H:H,'Franchise Wastage '!B:B,Sheet1!H1184,'Franchise Wastage '!C:C,Sheet1!I1184,'Franchise Wastage '!D:D,Sheet1!J1184,'Franchise Wastage '!E:E,Sheet1!K1184)</f>
        <v>8</v>
      </c>
      <c r="B1184" s="1">
        <f>SUMIFS('Franchise Wastage '!F:F,'Franchise Wastage '!B:B,Sheet1!H1184,'Franchise Wastage '!C:C,Sheet1!I1184,'Franchise Wastage '!D:D,Sheet1!J1184,'Franchise Wastage '!E:E,Sheet1!K1184)</f>
        <v>0.6</v>
      </c>
      <c r="D1184" s="23">
        <f t="shared" si="54"/>
        <v>0</v>
      </c>
      <c r="E1184" s="23">
        <f t="shared" si="55"/>
        <v>0</v>
      </c>
      <c r="F1184" s="23">
        <f t="shared" si="56"/>
        <v>0</v>
      </c>
      <c r="H1184" t="s">
        <v>2167</v>
      </c>
      <c r="I1184" s="1" t="s">
        <v>122</v>
      </c>
      <c r="J1184" s="1" t="s">
        <v>27</v>
      </c>
      <c r="K1184">
        <v>80</v>
      </c>
      <c r="L1184" t="s">
        <v>9</v>
      </c>
      <c r="M1184" t="s">
        <v>9</v>
      </c>
      <c r="N1184">
        <v>0.6</v>
      </c>
      <c r="O1184" t="s">
        <v>10</v>
      </c>
      <c r="P1184">
        <v>8</v>
      </c>
      <c r="Q1184" t="s">
        <v>10</v>
      </c>
      <c r="R1184">
        <v>0</v>
      </c>
    </row>
    <row r="1185" spans="1:18" hidden="1" x14ac:dyDescent="0.25">
      <c r="A1185" s="1">
        <f>SUMIFS('Franchise Wastage '!H:H,'Franchise Wastage '!B:B,Sheet1!H1185,'Franchise Wastage '!C:C,Sheet1!I1185,'Franchise Wastage '!D:D,Sheet1!J1185,'Franchise Wastage '!E:E,Sheet1!K1185)</f>
        <v>8</v>
      </c>
      <c r="B1185" s="1">
        <f>SUMIFS('Franchise Wastage '!F:F,'Franchise Wastage '!B:B,Sheet1!H1185,'Franchise Wastage '!C:C,Sheet1!I1185,'Franchise Wastage '!D:D,Sheet1!J1185,'Franchise Wastage '!E:E,Sheet1!K1185)</f>
        <v>0.6</v>
      </c>
      <c r="D1185" s="23">
        <f t="shared" si="54"/>
        <v>0</v>
      </c>
      <c r="E1185" s="23">
        <f t="shared" si="55"/>
        <v>0</v>
      </c>
      <c r="F1185" s="23">
        <f t="shared" si="56"/>
        <v>0</v>
      </c>
      <c r="H1185" t="s">
        <v>2167</v>
      </c>
      <c r="I1185" s="1" t="s">
        <v>122</v>
      </c>
      <c r="J1185" s="1" t="s">
        <v>433</v>
      </c>
      <c r="K1185">
        <v>80</v>
      </c>
      <c r="L1185" t="s">
        <v>9</v>
      </c>
      <c r="M1185" t="s">
        <v>9</v>
      </c>
      <c r="N1185">
        <v>0.6</v>
      </c>
      <c r="O1185" t="s">
        <v>10</v>
      </c>
      <c r="P1185">
        <v>8</v>
      </c>
      <c r="Q1185" t="s">
        <v>10</v>
      </c>
      <c r="R1185">
        <v>0</v>
      </c>
    </row>
    <row r="1186" spans="1:18" hidden="1" x14ac:dyDescent="0.25">
      <c r="A1186" s="1">
        <f>SUMIFS('Franchise Wastage '!H:H,'Franchise Wastage '!B:B,Sheet1!H1186,'Franchise Wastage '!C:C,Sheet1!I1186,'Franchise Wastage '!D:D,Sheet1!J1186,'Franchise Wastage '!E:E,Sheet1!K1186)</f>
        <v>8</v>
      </c>
      <c r="B1186" s="1">
        <f>SUMIFS('Franchise Wastage '!F:F,'Franchise Wastage '!B:B,Sheet1!H1186,'Franchise Wastage '!C:C,Sheet1!I1186,'Franchise Wastage '!D:D,Sheet1!J1186,'Franchise Wastage '!E:E,Sheet1!K1186)</f>
        <v>0.6</v>
      </c>
      <c r="D1186" s="23">
        <f t="shared" si="54"/>
        <v>0</v>
      </c>
      <c r="E1186" s="23">
        <f t="shared" si="55"/>
        <v>0</v>
      </c>
      <c r="F1186" s="23">
        <f t="shared" si="56"/>
        <v>0</v>
      </c>
      <c r="H1186" t="s">
        <v>2167</v>
      </c>
      <c r="I1186" s="1" t="s">
        <v>122</v>
      </c>
      <c r="J1186" s="1" t="s">
        <v>365</v>
      </c>
      <c r="K1186">
        <v>80</v>
      </c>
      <c r="L1186" t="s">
        <v>9</v>
      </c>
      <c r="M1186" t="s">
        <v>9</v>
      </c>
      <c r="N1186">
        <v>0.6</v>
      </c>
      <c r="O1186" t="s">
        <v>10</v>
      </c>
      <c r="P1186">
        <v>8</v>
      </c>
      <c r="Q1186" t="s">
        <v>10</v>
      </c>
      <c r="R1186">
        <v>0</v>
      </c>
    </row>
    <row r="1187" spans="1:18" x14ac:dyDescent="0.25">
      <c r="A1187" s="1">
        <f>SUMIFS('Franchise Wastage '!H:H,'Franchise Wastage '!B:B,Sheet1!H1187,'Franchise Wastage '!C:C,Sheet1!I1187,'Franchise Wastage '!D:D,Sheet1!J1187,'Franchise Wastage '!E:E,Sheet1!K1187)</f>
        <v>14</v>
      </c>
      <c r="B1187" s="1">
        <f>SUMIFS('Franchise Wastage '!F:F,'Franchise Wastage '!B:B,Sheet1!H1187,'Franchise Wastage '!C:C,Sheet1!I1187,'Franchise Wastage '!D:D,Sheet1!J1187,'Franchise Wastage '!E:E,Sheet1!K1187)</f>
        <v>1.1000000000000001</v>
      </c>
      <c r="D1187" s="23">
        <f t="shared" si="54"/>
        <v>0</v>
      </c>
      <c r="E1187" s="23">
        <f t="shared" si="55"/>
        <v>0</v>
      </c>
      <c r="F1187" s="23">
        <f t="shared" si="56"/>
        <v>0</v>
      </c>
      <c r="H1187" s="25" t="s">
        <v>2167</v>
      </c>
      <c r="I1187" s="1" t="s">
        <v>56</v>
      </c>
      <c r="J1187" s="1" t="s">
        <v>60</v>
      </c>
      <c r="K1187">
        <v>70</v>
      </c>
      <c r="L1187" t="s">
        <v>12</v>
      </c>
      <c r="M1187" t="s">
        <v>12</v>
      </c>
      <c r="N1187">
        <v>1.1000000000000001</v>
      </c>
      <c r="O1187" t="s">
        <v>10</v>
      </c>
      <c r="P1187">
        <v>14</v>
      </c>
      <c r="Q1187" t="s">
        <v>10</v>
      </c>
      <c r="R1187">
        <v>0</v>
      </c>
    </row>
    <row r="1188" spans="1:18" hidden="1" x14ac:dyDescent="0.25">
      <c r="A1188" s="1">
        <f>SUMIFS('Franchise Wastage '!H:H,'Franchise Wastage '!B:B,Sheet1!H1188,'Franchise Wastage '!C:C,Sheet1!I1188,'Franchise Wastage '!D:D,Sheet1!J1188,'Franchise Wastage '!E:E,Sheet1!K1188)</f>
        <v>7</v>
      </c>
      <c r="B1188" s="1">
        <f>SUMIFS('Franchise Wastage '!F:F,'Franchise Wastage '!B:B,Sheet1!H1188,'Franchise Wastage '!C:C,Sheet1!I1188,'Franchise Wastage '!D:D,Sheet1!J1188,'Franchise Wastage '!E:E,Sheet1!K1188)</f>
        <v>0.6</v>
      </c>
      <c r="D1188" s="23">
        <f t="shared" si="54"/>
        <v>0</v>
      </c>
      <c r="E1188" s="23">
        <f t="shared" si="55"/>
        <v>0</v>
      </c>
      <c r="F1188" s="23">
        <f t="shared" si="56"/>
        <v>0</v>
      </c>
      <c r="H1188" t="s">
        <v>2167</v>
      </c>
      <c r="I1188" s="1" t="s">
        <v>74</v>
      </c>
      <c r="J1188" s="1" t="s">
        <v>75</v>
      </c>
      <c r="K1188">
        <v>70</v>
      </c>
      <c r="L1188" t="s">
        <v>9</v>
      </c>
      <c r="M1188" t="s">
        <v>9</v>
      </c>
      <c r="N1188">
        <v>0.6</v>
      </c>
      <c r="O1188" t="s">
        <v>10</v>
      </c>
      <c r="P1188">
        <v>7</v>
      </c>
      <c r="Q1188" t="s">
        <v>10</v>
      </c>
      <c r="R1188">
        <v>0</v>
      </c>
    </row>
    <row r="1189" spans="1:18" x14ac:dyDescent="0.25">
      <c r="A1189" s="1">
        <f>SUMIFS('Franchise Wastage '!H:H,'Franchise Wastage '!B:B,Sheet1!H1189,'Franchise Wastage '!C:C,Sheet1!I1189,'Franchise Wastage '!D:D,Sheet1!J1189,'Franchise Wastage '!E:E,Sheet1!K1189)</f>
        <v>0</v>
      </c>
      <c r="B1189" s="1">
        <f>SUMIFS('Franchise Wastage '!F:F,'Franchise Wastage '!B:B,Sheet1!H1189,'Franchise Wastage '!C:C,Sheet1!I1189,'Franchise Wastage '!D:D,Sheet1!J1189,'Franchise Wastage '!E:E,Sheet1!K1189)</f>
        <v>0</v>
      </c>
      <c r="D1189" s="23">
        <f t="shared" si="54"/>
        <v>0</v>
      </c>
      <c r="E1189" s="23">
        <f t="shared" si="55"/>
        <v>0.75</v>
      </c>
      <c r="F1189" s="23">
        <f t="shared" si="56"/>
        <v>0.75</v>
      </c>
      <c r="H1189" s="24" t="s">
        <v>2167</v>
      </c>
      <c r="I1189" s="1" t="s">
        <v>164</v>
      </c>
      <c r="J1189" s="1" t="s">
        <v>611</v>
      </c>
      <c r="K1189">
        <v>100</v>
      </c>
      <c r="L1189" t="s">
        <v>9</v>
      </c>
      <c r="M1189" t="s">
        <v>12</v>
      </c>
      <c r="N1189">
        <v>0.75</v>
      </c>
      <c r="O1189" t="s">
        <v>10</v>
      </c>
      <c r="P1189">
        <v>0</v>
      </c>
      <c r="Q1189" t="s">
        <v>10</v>
      </c>
      <c r="R1189">
        <v>0</v>
      </c>
    </row>
    <row r="1190" spans="1:18" x14ac:dyDescent="0.25">
      <c r="A1190" s="1">
        <f>SUMIFS('Franchise Wastage '!H:H,'Franchise Wastage '!B:B,Sheet1!H1190,'Franchise Wastage '!C:C,Sheet1!I1190,'Franchise Wastage '!D:D,Sheet1!J1190,'Franchise Wastage '!E:E,Sheet1!K1190)</f>
        <v>0</v>
      </c>
      <c r="B1190" s="1">
        <f>SUMIFS('Franchise Wastage '!F:F,'Franchise Wastage '!B:B,Sheet1!H1190,'Franchise Wastage '!C:C,Sheet1!I1190,'Franchise Wastage '!D:D,Sheet1!J1190,'Franchise Wastage '!E:E,Sheet1!K1190)</f>
        <v>0</v>
      </c>
      <c r="D1190" s="23">
        <f t="shared" si="54"/>
        <v>0</v>
      </c>
      <c r="E1190" s="23">
        <f t="shared" si="55"/>
        <v>0.75</v>
      </c>
      <c r="F1190" s="23">
        <f t="shared" si="56"/>
        <v>0.75</v>
      </c>
      <c r="H1190" s="24" t="s">
        <v>2167</v>
      </c>
      <c r="I1190" s="1" t="s">
        <v>164</v>
      </c>
      <c r="J1190" s="1" t="s">
        <v>612</v>
      </c>
      <c r="K1190">
        <v>100</v>
      </c>
      <c r="L1190" t="s">
        <v>9</v>
      </c>
      <c r="M1190" t="s">
        <v>12</v>
      </c>
      <c r="N1190">
        <v>0.75</v>
      </c>
      <c r="O1190" t="s">
        <v>10</v>
      </c>
      <c r="P1190">
        <v>0</v>
      </c>
      <c r="Q1190" t="s">
        <v>10</v>
      </c>
      <c r="R1190">
        <v>0</v>
      </c>
    </row>
    <row r="1191" spans="1:18" x14ac:dyDescent="0.25">
      <c r="A1191" s="1">
        <f>SUMIFS('Franchise Wastage '!H:H,'Franchise Wastage '!B:B,Sheet1!H1191,'Franchise Wastage '!C:C,Sheet1!I1191,'Franchise Wastage '!D:D,Sheet1!J1191,'Franchise Wastage '!E:E,Sheet1!K1191)</f>
        <v>0</v>
      </c>
      <c r="B1191" s="1">
        <f>SUMIFS('Franchise Wastage '!F:F,'Franchise Wastage '!B:B,Sheet1!H1191,'Franchise Wastage '!C:C,Sheet1!I1191,'Franchise Wastage '!D:D,Sheet1!J1191,'Franchise Wastage '!E:E,Sheet1!K1191)</f>
        <v>0</v>
      </c>
      <c r="D1191" s="23">
        <f t="shared" si="54"/>
        <v>0</v>
      </c>
      <c r="E1191" s="23">
        <f t="shared" si="55"/>
        <v>0.75</v>
      </c>
      <c r="F1191" s="23">
        <f t="shared" si="56"/>
        <v>0.75</v>
      </c>
      <c r="H1191" s="24" t="s">
        <v>2167</v>
      </c>
      <c r="I1191" s="1" t="s">
        <v>164</v>
      </c>
      <c r="J1191" s="1" t="s">
        <v>613</v>
      </c>
      <c r="K1191">
        <v>100</v>
      </c>
      <c r="L1191" t="s">
        <v>9</v>
      </c>
      <c r="M1191" t="s">
        <v>12</v>
      </c>
      <c r="N1191">
        <v>0.75</v>
      </c>
      <c r="O1191" t="s">
        <v>10</v>
      </c>
      <c r="P1191">
        <v>0</v>
      </c>
      <c r="Q1191" t="s">
        <v>10</v>
      </c>
      <c r="R1191">
        <v>0</v>
      </c>
    </row>
    <row r="1192" spans="1:18" x14ac:dyDescent="0.25">
      <c r="A1192" s="1">
        <f>SUMIFS('Franchise Wastage '!H:H,'Franchise Wastage '!B:B,Sheet1!H1192,'Franchise Wastage '!C:C,Sheet1!I1192,'Franchise Wastage '!D:D,Sheet1!J1192,'Franchise Wastage '!E:E,Sheet1!K1192)</f>
        <v>12.5</v>
      </c>
      <c r="B1192" s="1">
        <f>SUMIFS('Franchise Wastage '!F:F,'Franchise Wastage '!B:B,Sheet1!H1192,'Franchise Wastage '!C:C,Sheet1!I1192,'Franchise Wastage '!D:D,Sheet1!J1192,'Franchise Wastage '!E:E,Sheet1!K1192)</f>
        <v>0.6</v>
      </c>
      <c r="D1192" s="23">
        <f t="shared" si="54"/>
        <v>0</v>
      </c>
      <c r="E1192" s="23">
        <f t="shared" si="55"/>
        <v>0</v>
      </c>
      <c r="F1192" s="23">
        <f t="shared" si="56"/>
        <v>0</v>
      </c>
      <c r="H1192" s="25" t="s">
        <v>2167</v>
      </c>
      <c r="I1192" s="22" t="s">
        <v>82</v>
      </c>
      <c r="J1192" s="22" t="s">
        <v>244</v>
      </c>
      <c r="K1192">
        <v>70</v>
      </c>
      <c r="L1192" t="s">
        <v>9</v>
      </c>
      <c r="M1192" t="s">
        <v>12</v>
      </c>
      <c r="N1192">
        <v>0.6</v>
      </c>
      <c r="O1192" t="s">
        <v>10</v>
      </c>
      <c r="P1192">
        <v>12.5</v>
      </c>
      <c r="Q1192" t="s">
        <v>10</v>
      </c>
      <c r="R1192">
        <v>0</v>
      </c>
    </row>
    <row r="1193" spans="1:18" x14ac:dyDescent="0.25">
      <c r="A1193" s="1">
        <f>SUMIFS('Franchise Wastage '!H:H,'Franchise Wastage '!B:B,Sheet1!H1193,'Franchise Wastage '!C:C,Sheet1!I1193,'Franchise Wastage '!D:D,Sheet1!J1193,'Franchise Wastage '!E:E,Sheet1!K1193)</f>
        <v>12.5</v>
      </c>
      <c r="B1193" s="1">
        <f>SUMIFS('Franchise Wastage '!F:F,'Franchise Wastage '!B:B,Sheet1!H1193,'Franchise Wastage '!C:C,Sheet1!I1193,'Franchise Wastage '!D:D,Sheet1!J1193,'Franchise Wastage '!E:E,Sheet1!K1193)</f>
        <v>0.6</v>
      </c>
      <c r="D1193" s="23">
        <f t="shared" si="54"/>
        <v>0</v>
      </c>
      <c r="E1193" s="23">
        <f t="shared" si="55"/>
        <v>0</v>
      </c>
      <c r="F1193" s="23">
        <f t="shared" si="56"/>
        <v>0</v>
      </c>
      <c r="H1193" s="25" t="s">
        <v>2167</v>
      </c>
      <c r="I1193" s="22" t="s">
        <v>82</v>
      </c>
      <c r="J1193" s="22" t="s">
        <v>245</v>
      </c>
      <c r="K1193">
        <v>70</v>
      </c>
      <c r="L1193" t="s">
        <v>9</v>
      </c>
      <c r="M1193" t="s">
        <v>12</v>
      </c>
      <c r="N1193">
        <v>0.6</v>
      </c>
      <c r="O1193" t="s">
        <v>10</v>
      </c>
      <c r="P1193">
        <v>12.5</v>
      </c>
      <c r="Q1193" t="s">
        <v>10</v>
      </c>
      <c r="R1193">
        <v>0</v>
      </c>
    </row>
    <row r="1194" spans="1:18" x14ac:dyDescent="0.25">
      <c r="A1194" s="1">
        <f>SUMIFS('Franchise Wastage '!H:H,'Franchise Wastage '!B:B,Sheet1!H1194,'Franchise Wastage '!C:C,Sheet1!I1194,'Franchise Wastage '!D:D,Sheet1!J1194,'Franchise Wastage '!E:E,Sheet1!K1194)</f>
        <v>12.5</v>
      </c>
      <c r="B1194" s="1">
        <f>SUMIFS('Franchise Wastage '!F:F,'Franchise Wastage '!B:B,Sheet1!H1194,'Franchise Wastage '!C:C,Sheet1!I1194,'Franchise Wastage '!D:D,Sheet1!J1194,'Franchise Wastage '!E:E,Sheet1!K1194)</f>
        <v>0.6</v>
      </c>
      <c r="D1194" s="23">
        <f t="shared" si="54"/>
        <v>0</v>
      </c>
      <c r="E1194" s="23">
        <f t="shared" si="55"/>
        <v>0</v>
      </c>
      <c r="F1194" s="23">
        <f t="shared" si="56"/>
        <v>0</v>
      </c>
      <c r="H1194" s="25" t="s">
        <v>2167</v>
      </c>
      <c r="I1194" s="22" t="s">
        <v>82</v>
      </c>
      <c r="J1194" s="22" t="s">
        <v>246</v>
      </c>
      <c r="K1194">
        <v>70</v>
      </c>
      <c r="L1194" t="s">
        <v>9</v>
      </c>
      <c r="M1194" t="s">
        <v>12</v>
      </c>
      <c r="N1194">
        <v>0.6</v>
      </c>
      <c r="O1194" t="s">
        <v>10</v>
      </c>
      <c r="P1194">
        <v>12.5</v>
      </c>
      <c r="Q1194" t="s">
        <v>10</v>
      </c>
      <c r="R1194">
        <v>0</v>
      </c>
    </row>
    <row r="1195" spans="1:18" x14ac:dyDescent="0.25">
      <c r="A1195" s="1">
        <f>SUMIFS('Franchise Wastage '!H:H,'Franchise Wastage '!B:B,Sheet1!H1195,'Franchise Wastage '!C:C,Sheet1!I1195,'Franchise Wastage '!D:D,Sheet1!J1195,'Franchise Wastage '!E:E,Sheet1!K1195)</f>
        <v>12.5</v>
      </c>
      <c r="B1195" s="1">
        <f>SUMIFS('Franchise Wastage '!F:F,'Franchise Wastage '!B:B,Sheet1!H1195,'Franchise Wastage '!C:C,Sheet1!I1195,'Franchise Wastage '!D:D,Sheet1!J1195,'Franchise Wastage '!E:E,Sheet1!K1195)</f>
        <v>0.6</v>
      </c>
      <c r="D1195" s="23">
        <f t="shared" si="54"/>
        <v>0</v>
      </c>
      <c r="E1195" s="23">
        <f t="shared" si="55"/>
        <v>0</v>
      </c>
      <c r="F1195" s="23">
        <f t="shared" si="56"/>
        <v>0</v>
      </c>
      <c r="H1195" s="25" t="s">
        <v>2167</v>
      </c>
      <c r="I1195" s="22" t="s">
        <v>82</v>
      </c>
      <c r="J1195" s="22" t="s">
        <v>247</v>
      </c>
      <c r="K1195">
        <v>70</v>
      </c>
      <c r="L1195" t="s">
        <v>9</v>
      </c>
      <c r="M1195" t="s">
        <v>12</v>
      </c>
      <c r="N1195">
        <v>0.6</v>
      </c>
      <c r="O1195" t="s">
        <v>10</v>
      </c>
      <c r="P1195">
        <v>12.5</v>
      </c>
      <c r="Q1195" t="s">
        <v>10</v>
      </c>
      <c r="R1195">
        <v>0</v>
      </c>
    </row>
    <row r="1196" spans="1:18" hidden="1" x14ac:dyDescent="0.25">
      <c r="A1196" s="1">
        <f>SUMIFS('Franchise Wastage '!H:H,'Franchise Wastage '!B:B,Sheet1!H1196,'Franchise Wastage '!C:C,Sheet1!I1196,'Franchise Wastage '!D:D,Sheet1!J1196,'Franchise Wastage '!E:E,Sheet1!K1196)</f>
        <v>14</v>
      </c>
      <c r="B1196" s="1">
        <f>SUMIFS('Franchise Wastage '!F:F,'Franchise Wastage '!B:B,Sheet1!H1196,'Franchise Wastage '!C:C,Sheet1!I1196,'Franchise Wastage '!D:D,Sheet1!J1196,'Franchise Wastage '!E:E,Sheet1!K1196)</f>
        <v>2</v>
      </c>
      <c r="D1196" s="23">
        <f t="shared" si="54"/>
        <v>0</v>
      </c>
      <c r="E1196" s="23">
        <f t="shared" si="55"/>
        <v>0</v>
      </c>
      <c r="F1196" s="23">
        <f t="shared" si="56"/>
        <v>0</v>
      </c>
      <c r="H1196" t="s">
        <v>2168</v>
      </c>
      <c r="I1196" s="1" t="s">
        <v>614</v>
      </c>
      <c r="J1196" s="1" t="s">
        <v>615</v>
      </c>
      <c r="K1196">
        <v>85</v>
      </c>
      <c r="L1196" t="s">
        <v>9</v>
      </c>
      <c r="M1196" t="s">
        <v>9</v>
      </c>
      <c r="N1196">
        <v>2</v>
      </c>
      <c r="O1196" t="s">
        <v>10</v>
      </c>
      <c r="P1196">
        <v>14</v>
      </c>
      <c r="Q1196" t="s">
        <v>10</v>
      </c>
      <c r="R1196">
        <v>0</v>
      </c>
    </row>
    <row r="1197" spans="1:18" hidden="1" x14ac:dyDescent="0.25">
      <c r="A1197" s="1">
        <f>SUMIFS('Franchise Wastage '!H:H,'Franchise Wastage '!B:B,Sheet1!H1197,'Franchise Wastage '!C:C,Sheet1!I1197,'Franchise Wastage '!D:D,Sheet1!J1197,'Franchise Wastage '!E:E,Sheet1!K1197)</f>
        <v>17</v>
      </c>
      <c r="B1197" s="1">
        <f>SUMIFS('Franchise Wastage '!F:F,'Franchise Wastage '!B:B,Sheet1!H1197,'Franchise Wastage '!C:C,Sheet1!I1197,'Franchise Wastage '!D:D,Sheet1!J1197,'Franchise Wastage '!E:E,Sheet1!K1197)</f>
        <v>1.2</v>
      </c>
      <c r="D1197" s="23">
        <f t="shared" si="54"/>
        <v>0</v>
      </c>
      <c r="E1197" s="23">
        <f t="shared" si="55"/>
        <v>0</v>
      </c>
      <c r="F1197" s="23">
        <f t="shared" si="56"/>
        <v>0</v>
      </c>
      <c r="H1197" t="s">
        <v>2168</v>
      </c>
      <c r="I1197" s="1" t="s">
        <v>466</v>
      </c>
      <c r="J1197" s="1" t="s">
        <v>616</v>
      </c>
      <c r="K1197">
        <v>65</v>
      </c>
      <c r="L1197" t="s">
        <v>9</v>
      </c>
      <c r="M1197" t="s">
        <v>9</v>
      </c>
      <c r="N1197">
        <v>1.2</v>
      </c>
      <c r="O1197" t="s">
        <v>10</v>
      </c>
      <c r="P1197">
        <v>17</v>
      </c>
      <c r="Q1197" t="s">
        <v>10</v>
      </c>
      <c r="R1197">
        <v>0</v>
      </c>
    </row>
    <row r="1198" spans="1:18" hidden="1" x14ac:dyDescent="0.25">
      <c r="A1198" s="1">
        <f>SUMIFS('Franchise Wastage '!H:H,'Franchise Wastage '!B:B,Sheet1!H1198,'Franchise Wastage '!C:C,Sheet1!I1198,'Franchise Wastage '!D:D,Sheet1!J1198,'Franchise Wastage '!E:E,Sheet1!K1198)</f>
        <v>10</v>
      </c>
      <c r="B1198" s="1">
        <f>SUMIFS('Franchise Wastage '!F:F,'Franchise Wastage '!B:B,Sheet1!H1198,'Franchise Wastage '!C:C,Sheet1!I1198,'Franchise Wastage '!D:D,Sheet1!J1198,'Franchise Wastage '!E:E,Sheet1!K1198)</f>
        <v>1.03</v>
      </c>
      <c r="D1198" s="23">
        <f t="shared" si="54"/>
        <v>0</v>
      </c>
      <c r="E1198" s="23">
        <f t="shared" si="55"/>
        <v>0</v>
      </c>
      <c r="F1198" s="23">
        <f t="shared" si="56"/>
        <v>0</v>
      </c>
      <c r="H1198" t="s">
        <v>2168</v>
      </c>
      <c r="I1198" s="1" t="s">
        <v>525</v>
      </c>
      <c r="J1198" s="1" t="s">
        <v>528</v>
      </c>
      <c r="K1198">
        <v>80</v>
      </c>
      <c r="L1198" t="s">
        <v>9</v>
      </c>
      <c r="M1198" t="s">
        <v>9</v>
      </c>
      <c r="N1198">
        <v>1.03</v>
      </c>
      <c r="O1198" t="s">
        <v>10</v>
      </c>
      <c r="P1198">
        <v>10</v>
      </c>
      <c r="Q1198" t="s">
        <v>10</v>
      </c>
      <c r="R1198">
        <v>0</v>
      </c>
    </row>
    <row r="1199" spans="1:18" hidden="1" x14ac:dyDescent="0.25">
      <c r="A1199" s="1">
        <f>SUMIFS('Franchise Wastage '!H:H,'Franchise Wastage '!B:B,Sheet1!H1199,'Franchise Wastage '!C:C,Sheet1!I1199,'Franchise Wastage '!D:D,Sheet1!J1199,'Franchise Wastage '!E:E,Sheet1!K1199)</f>
        <v>11.5</v>
      </c>
      <c r="B1199" s="1">
        <f>SUMIFS('Franchise Wastage '!F:F,'Franchise Wastage '!B:B,Sheet1!H1199,'Franchise Wastage '!C:C,Sheet1!I1199,'Franchise Wastage '!D:D,Sheet1!J1199,'Franchise Wastage '!E:E,Sheet1!K1199)</f>
        <v>0.86</v>
      </c>
      <c r="D1199" s="23">
        <f t="shared" si="54"/>
        <v>0</v>
      </c>
      <c r="E1199" s="23">
        <f t="shared" si="55"/>
        <v>0</v>
      </c>
      <c r="F1199" s="23">
        <f t="shared" si="56"/>
        <v>0</v>
      </c>
      <c r="H1199" t="s">
        <v>2168</v>
      </c>
      <c r="I1199" s="1" t="s">
        <v>525</v>
      </c>
      <c r="J1199" s="1" t="s">
        <v>530</v>
      </c>
      <c r="K1199">
        <v>80</v>
      </c>
      <c r="L1199" t="s">
        <v>9</v>
      </c>
      <c r="M1199" t="s">
        <v>9</v>
      </c>
      <c r="N1199">
        <v>0.86</v>
      </c>
      <c r="O1199" t="s">
        <v>10</v>
      </c>
      <c r="P1199">
        <v>11.5</v>
      </c>
      <c r="Q1199" t="s">
        <v>10</v>
      </c>
      <c r="R1199">
        <v>0</v>
      </c>
    </row>
    <row r="1200" spans="1:18" hidden="1" x14ac:dyDescent="0.25">
      <c r="A1200" s="1">
        <f>SUMIFS('Franchise Wastage '!H:H,'Franchise Wastage '!B:B,Sheet1!H1200,'Franchise Wastage '!C:C,Sheet1!I1200,'Franchise Wastage '!D:D,Sheet1!J1200,'Franchise Wastage '!E:E,Sheet1!K1200)</f>
        <v>13</v>
      </c>
      <c r="B1200" s="1">
        <f>SUMIFS('Franchise Wastage '!F:F,'Franchise Wastage '!B:B,Sheet1!H1200,'Franchise Wastage '!C:C,Sheet1!I1200,'Franchise Wastage '!D:D,Sheet1!J1200,'Franchise Wastage '!E:E,Sheet1!K1200)</f>
        <v>1.51</v>
      </c>
      <c r="D1200" s="23">
        <f t="shared" si="54"/>
        <v>0</v>
      </c>
      <c r="E1200" s="23">
        <f t="shared" si="55"/>
        <v>0</v>
      </c>
      <c r="F1200" s="23">
        <f t="shared" si="56"/>
        <v>0</v>
      </c>
      <c r="H1200" t="s">
        <v>2168</v>
      </c>
      <c r="I1200" s="1" t="s">
        <v>525</v>
      </c>
      <c r="J1200" s="1" t="s">
        <v>531</v>
      </c>
      <c r="K1200">
        <v>75</v>
      </c>
      <c r="L1200" t="s">
        <v>9</v>
      </c>
      <c r="M1200" t="s">
        <v>9</v>
      </c>
      <c r="N1200">
        <v>1.51</v>
      </c>
      <c r="O1200" t="s">
        <v>10</v>
      </c>
      <c r="P1200">
        <v>13</v>
      </c>
      <c r="Q1200" t="s">
        <v>10</v>
      </c>
      <c r="R1200">
        <v>0</v>
      </c>
    </row>
    <row r="1201" spans="1:18" hidden="1" x14ac:dyDescent="0.25">
      <c r="A1201" s="1">
        <f>SUMIFS('Franchise Wastage '!H:H,'Franchise Wastage '!B:B,Sheet1!H1201,'Franchise Wastage '!C:C,Sheet1!I1201,'Franchise Wastage '!D:D,Sheet1!J1201,'Franchise Wastage '!E:E,Sheet1!K1201)</f>
        <v>10</v>
      </c>
      <c r="B1201" s="1">
        <f>SUMIFS('Franchise Wastage '!F:F,'Franchise Wastage '!B:B,Sheet1!H1201,'Franchise Wastage '!C:C,Sheet1!I1201,'Franchise Wastage '!D:D,Sheet1!J1201,'Franchise Wastage '!E:E,Sheet1!K1201)</f>
        <v>0.73</v>
      </c>
      <c r="D1201" s="23">
        <f t="shared" si="54"/>
        <v>0</v>
      </c>
      <c r="E1201" s="23">
        <f t="shared" si="55"/>
        <v>0</v>
      </c>
      <c r="F1201" s="23">
        <f t="shared" si="56"/>
        <v>0</v>
      </c>
      <c r="H1201" t="s">
        <v>2168</v>
      </c>
      <c r="I1201" s="1" t="s">
        <v>525</v>
      </c>
      <c r="J1201" s="1" t="s">
        <v>14</v>
      </c>
      <c r="K1201">
        <v>80</v>
      </c>
      <c r="L1201" t="s">
        <v>9</v>
      </c>
      <c r="M1201" t="s">
        <v>9</v>
      </c>
      <c r="N1201">
        <v>0.73</v>
      </c>
      <c r="O1201" t="s">
        <v>10</v>
      </c>
      <c r="P1201">
        <v>10</v>
      </c>
      <c r="Q1201" t="s">
        <v>10</v>
      </c>
      <c r="R1201">
        <v>0</v>
      </c>
    </row>
    <row r="1202" spans="1:18" hidden="1" x14ac:dyDescent="0.25">
      <c r="A1202" s="1">
        <f>SUMIFS('Franchise Wastage '!H:H,'Franchise Wastage '!B:B,Sheet1!H1202,'Franchise Wastage '!C:C,Sheet1!I1202,'Franchise Wastage '!D:D,Sheet1!J1202,'Franchise Wastage '!E:E,Sheet1!K1202)</f>
        <v>13</v>
      </c>
      <c r="B1202" s="1">
        <f>SUMIFS('Franchise Wastage '!F:F,'Franchise Wastage '!B:B,Sheet1!H1202,'Franchise Wastage '!C:C,Sheet1!I1202,'Franchise Wastage '!D:D,Sheet1!J1202,'Franchise Wastage '!E:E,Sheet1!K1202)</f>
        <v>2.19</v>
      </c>
      <c r="D1202" s="23">
        <f t="shared" si="54"/>
        <v>0</v>
      </c>
      <c r="E1202" s="23">
        <f t="shared" si="55"/>
        <v>0</v>
      </c>
      <c r="F1202" s="23">
        <f t="shared" si="56"/>
        <v>0</v>
      </c>
      <c r="H1202" t="s">
        <v>2168</v>
      </c>
      <c r="I1202" s="1" t="s">
        <v>169</v>
      </c>
      <c r="J1202" s="1" t="s">
        <v>14</v>
      </c>
      <c r="K1202">
        <v>80</v>
      </c>
      <c r="L1202" t="s">
        <v>9</v>
      </c>
      <c r="M1202" t="s">
        <v>12</v>
      </c>
      <c r="N1202">
        <v>2.19</v>
      </c>
      <c r="O1202" t="s">
        <v>10</v>
      </c>
      <c r="P1202">
        <v>13</v>
      </c>
      <c r="Q1202" t="s">
        <v>10</v>
      </c>
      <c r="R1202">
        <v>0</v>
      </c>
    </row>
    <row r="1203" spans="1:18" hidden="1" x14ac:dyDescent="0.25">
      <c r="A1203" s="1">
        <f>SUMIFS('Franchise Wastage '!H:H,'Franchise Wastage '!B:B,Sheet1!H1203,'Franchise Wastage '!C:C,Sheet1!I1203,'Franchise Wastage '!D:D,Sheet1!J1203,'Franchise Wastage '!E:E,Sheet1!K1203)</f>
        <v>14</v>
      </c>
      <c r="B1203" s="1">
        <f>SUMIFS('Franchise Wastage '!F:F,'Franchise Wastage '!B:B,Sheet1!H1203,'Franchise Wastage '!C:C,Sheet1!I1203,'Franchise Wastage '!D:D,Sheet1!J1203,'Franchise Wastage '!E:E,Sheet1!K1203)</f>
        <v>1.63</v>
      </c>
      <c r="D1203" s="23">
        <f t="shared" si="54"/>
        <v>0</v>
      </c>
      <c r="E1203" s="23">
        <f t="shared" si="55"/>
        <v>0</v>
      </c>
      <c r="F1203" s="23">
        <f t="shared" si="56"/>
        <v>0</v>
      </c>
      <c r="H1203" t="s">
        <v>2168</v>
      </c>
      <c r="I1203" s="1" t="s">
        <v>617</v>
      </c>
      <c r="J1203" s="1" t="s">
        <v>618</v>
      </c>
      <c r="K1203">
        <v>75</v>
      </c>
      <c r="L1203" t="s">
        <v>9</v>
      </c>
      <c r="M1203" t="s">
        <v>12</v>
      </c>
      <c r="N1203">
        <v>1.63</v>
      </c>
      <c r="O1203" t="s">
        <v>10</v>
      </c>
      <c r="P1203">
        <v>14</v>
      </c>
      <c r="Q1203" t="s">
        <v>10</v>
      </c>
      <c r="R1203">
        <v>0</v>
      </c>
    </row>
    <row r="1204" spans="1:18" hidden="1" x14ac:dyDescent="0.25">
      <c r="A1204" s="1">
        <f>SUMIFS('Franchise Wastage '!H:H,'Franchise Wastage '!B:B,Sheet1!H1204,'Franchise Wastage '!C:C,Sheet1!I1204,'Franchise Wastage '!D:D,Sheet1!J1204,'Franchise Wastage '!E:E,Sheet1!K1204)</f>
        <v>8</v>
      </c>
      <c r="B1204" s="1">
        <f>SUMIFS('Franchise Wastage '!F:F,'Franchise Wastage '!B:B,Sheet1!H1204,'Franchise Wastage '!C:C,Sheet1!I1204,'Franchise Wastage '!D:D,Sheet1!J1204,'Franchise Wastage '!E:E,Sheet1!K1204)</f>
        <v>0.6</v>
      </c>
      <c r="D1204" s="23">
        <f t="shared" si="54"/>
        <v>0</v>
      </c>
      <c r="E1204" s="23">
        <f t="shared" si="55"/>
        <v>0</v>
      </c>
      <c r="F1204" s="23">
        <f t="shared" si="56"/>
        <v>0</v>
      </c>
      <c r="H1204" t="s">
        <v>619</v>
      </c>
      <c r="I1204" s="1" t="s">
        <v>72</v>
      </c>
      <c r="J1204" s="1" t="s">
        <v>347</v>
      </c>
      <c r="K1204">
        <v>70</v>
      </c>
      <c r="L1204" t="s">
        <v>9</v>
      </c>
      <c r="M1204" t="s">
        <v>12</v>
      </c>
      <c r="N1204">
        <v>0.6</v>
      </c>
      <c r="O1204" t="s">
        <v>10</v>
      </c>
      <c r="P1204">
        <v>8</v>
      </c>
      <c r="Q1204" t="s">
        <v>10</v>
      </c>
      <c r="R1204">
        <v>0</v>
      </c>
    </row>
    <row r="1205" spans="1:18" hidden="1" x14ac:dyDescent="0.25">
      <c r="A1205" s="1">
        <f>SUMIFS('Franchise Wastage '!H:H,'Franchise Wastage '!B:B,Sheet1!H1205,'Franchise Wastage '!C:C,Sheet1!I1205,'Franchise Wastage '!D:D,Sheet1!J1205,'Franchise Wastage '!E:E,Sheet1!K1205)</f>
        <v>8</v>
      </c>
      <c r="B1205" s="1">
        <f>SUMIFS('Franchise Wastage '!F:F,'Franchise Wastage '!B:B,Sheet1!H1205,'Franchise Wastage '!C:C,Sheet1!I1205,'Franchise Wastage '!D:D,Sheet1!J1205,'Franchise Wastage '!E:E,Sheet1!K1205)</f>
        <v>0.6</v>
      </c>
      <c r="D1205" s="23">
        <f t="shared" si="54"/>
        <v>0</v>
      </c>
      <c r="E1205" s="23">
        <f t="shared" si="55"/>
        <v>0</v>
      </c>
      <c r="F1205" s="23">
        <f t="shared" si="56"/>
        <v>0</v>
      </c>
      <c r="H1205" t="s">
        <v>619</v>
      </c>
      <c r="I1205" s="1" t="s">
        <v>72</v>
      </c>
      <c r="J1205" s="1" t="s">
        <v>348</v>
      </c>
      <c r="K1205">
        <v>70</v>
      </c>
      <c r="L1205" t="s">
        <v>9</v>
      </c>
      <c r="M1205" t="s">
        <v>12</v>
      </c>
      <c r="N1205">
        <v>0.6</v>
      </c>
      <c r="O1205" t="s">
        <v>10</v>
      </c>
      <c r="P1205">
        <v>8</v>
      </c>
      <c r="Q1205" t="s">
        <v>10</v>
      </c>
      <c r="R1205">
        <v>0</v>
      </c>
    </row>
    <row r="1206" spans="1:18" hidden="1" x14ac:dyDescent="0.25">
      <c r="A1206" s="1">
        <f>SUMIFS('Franchise Wastage '!H:H,'Franchise Wastage '!B:B,Sheet1!H1206,'Franchise Wastage '!C:C,Sheet1!I1206,'Franchise Wastage '!D:D,Sheet1!J1206,'Franchise Wastage '!E:E,Sheet1!K1206)</f>
        <v>8</v>
      </c>
      <c r="B1206" s="1">
        <f>SUMIFS('Franchise Wastage '!F:F,'Franchise Wastage '!B:B,Sheet1!H1206,'Franchise Wastage '!C:C,Sheet1!I1206,'Franchise Wastage '!D:D,Sheet1!J1206,'Franchise Wastage '!E:E,Sheet1!K1206)</f>
        <v>0.6</v>
      </c>
      <c r="D1206" s="23">
        <f t="shared" si="54"/>
        <v>0</v>
      </c>
      <c r="E1206" s="23">
        <f t="shared" si="55"/>
        <v>0</v>
      </c>
      <c r="F1206" s="23">
        <f t="shared" si="56"/>
        <v>0</v>
      </c>
      <c r="H1206" t="s">
        <v>619</v>
      </c>
      <c r="I1206" s="1" t="s">
        <v>72</v>
      </c>
      <c r="J1206" s="1" t="s">
        <v>349</v>
      </c>
      <c r="K1206">
        <v>70</v>
      </c>
      <c r="L1206" t="s">
        <v>9</v>
      </c>
      <c r="M1206" t="s">
        <v>12</v>
      </c>
      <c r="N1206">
        <v>0.6</v>
      </c>
      <c r="O1206" t="s">
        <v>10</v>
      </c>
      <c r="P1206">
        <v>8</v>
      </c>
      <c r="Q1206" t="s">
        <v>10</v>
      </c>
      <c r="R1206">
        <v>0</v>
      </c>
    </row>
    <row r="1207" spans="1:18" hidden="1" x14ac:dyDescent="0.25">
      <c r="A1207" s="1">
        <f>SUMIFS('Franchise Wastage '!H:H,'Franchise Wastage '!B:B,Sheet1!H1207,'Franchise Wastage '!C:C,Sheet1!I1207,'Franchise Wastage '!D:D,Sheet1!J1207,'Franchise Wastage '!E:E,Sheet1!K1207)</f>
        <v>8</v>
      </c>
      <c r="B1207" s="1">
        <f>SUMIFS('Franchise Wastage '!F:F,'Franchise Wastage '!B:B,Sheet1!H1207,'Franchise Wastage '!C:C,Sheet1!I1207,'Franchise Wastage '!D:D,Sheet1!J1207,'Franchise Wastage '!E:E,Sheet1!K1207)</f>
        <v>0.6</v>
      </c>
      <c r="D1207" s="23">
        <f t="shared" si="54"/>
        <v>0</v>
      </c>
      <c r="E1207" s="23">
        <f t="shared" si="55"/>
        <v>0</v>
      </c>
      <c r="F1207" s="23">
        <f t="shared" si="56"/>
        <v>0</v>
      </c>
      <c r="H1207" t="s">
        <v>619</v>
      </c>
      <c r="I1207" s="1" t="s">
        <v>72</v>
      </c>
      <c r="J1207" s="1" t="s">
        <v>352</v>
      </c>
      <c r="K1207">
        <v>70</v>
      </c>
      <c r="L1207" t="s">
        <v>9</v>
      </c>
      <c r="M1207" t="s">
        <v>12</v>
      </c>
      <c r="N1207">
        <v>0.6</v>
      </c>
      <c r="O1207" t="s">
        <v>10</v>
      </c>
      <c r="P1207">
        <v>8</v>
      </c>
      <c r="Q1207" t="s">
        <v>10</v>
      </c>
      <c r="R1207">
        <v>0</v>
      </c>
    </row>
    <row r="1208" spans="1:18" hidden="1" x14ac:dyDescent="0.25">
      <c r="A1208" s="1">
        <f>SUMIFS('Franchise Wastage '!H:H,'Franchise Wastage '!B:B,Sheet1!H1208,'Franchise Wastage '!C:C,Sheet1!I1208,'Franchise Wastage '!D:D,Sheet1!J1208,'Franchise Wastage '!E:E,Sheet1!K1208)</f>
        <v>8</v>
      </c>
      <c r="B1208" s="1">
        <f>SUMIFS('Franchise Wastage '!F:F,'Franchise Wastage '!B:B,Sheet1!H1208,'Franchise Wastage '!C:C,Sheet1!I1208,'Franchise Wastage '!D:D,Sheet1!J1208,'Franchise Wastage '!E:E,Sheet1!K1208)</f>
        <v>0.6</v>
      </c>
      <c r="D1208" s="23">
        <f t="shared" si="54"/>
        <v>0</v>
      </c>
      <c r="E1208" s="23">
        <f t="shared" si="55"/>
        <v>0</v>
      </c>
      <c r="F1208" s="23">
        <f t="shared" si="56"/>
        <v>0</v>
      </c>
      <c r="H1208" t="s">
        <v>619</v>
      </c>
      <c r="I1208" s="1" t="s">
        <v>72</v>
      </c>
      <c r="J1208" s="1" t="s">
        <v>353</v>
      </c>
      <c r="K1208">
        <v>70</v>
      </c>
      <c r="L1208" t="s">
        <v>9</v>
      </c>
      <c r="M1208" t="s">
        <v>12</v>
      </c>
      <c r="N1208">
        <v>0.6</v>
      </c>
      <c r="O1208" t="s">
        <v>10</v>
      </c>
      <c r="P1208">
        <v>8</v>
      </c>
      <c r="Q1208" t="s">
        <v>10</v>
      </c>
      <c r="R1208">
        <v>0</v>
      </c>
    </row>
    <row r="1209" spans="1:18" hidden="1" x14ac:dyDescent="0.25">
      <c r="A1209" s="1">
        <f>SUMIFS('Franchise Wastage '!H:H,'Franchise Wastage '!B:B,Sheet1!H1209,'Franchise Wastage '!C:C,Sheet1!I1209,'Franchise Wastage '!D:D,Sheet1!J1209,'Franchise Wastage '!E:E,Sheet1!K1209)</f>
        <v>8</v>
      </c>
      <c r="B1209" s="1">
        <f>SUMIFS('Franchise Wastage '!F:F,'Franchise Wastage '!B:B,Sheet1!H1209,'Franchise Wastage '!C:C,Sheet1!I1209,'Franchise Wastage '!D:D,Sheet1!J1209,'Franchise Wastage '!E:E,Sheet1!K1209)</f>
        <v>0.6</v>
      </c>
      <c r="D1209" s="23">
        <f t="shared" si="54"/>
        <v>0</v>
      </c>
      <c r="E1209" s="23">
        <f t="shared" si="55"/>
        <v>0</v>
      </c>
      <c r="F1209" s="23">
        <f t="shared" si="56"/>
        <v>0</v>
      </c>
      <c r="H1209" t="s">
        <v>619</v>
      </c>
      <c r="I1209" s="1" t="s">
        <v>72</v>
      </c>
      <c r="J1209" s="1" t="s">
        <v>355</v>
      </c>
      <c r="K1209">
        <v>70</v>
      </c>
      <c r="L1209" t="s">
        <v>9</v>
      </c>
      <c r="M1209" t="s">
        <v>12</v>
      </c>
      <c r="N1209">
        <v>0.6</v>
      </c>
      <c r="O1209" t="s">
        <v>10</v>
      </c>
      <c r="P1209">
        <v>8</v>
      </c>
      <c r="Q1209" t="s">
        <v>10</v>
      </c>
      <c r="R1209">
        <v>0</v>
      </c>
    </row>
    <row r="1210" spans="1:18" hidden="1" x14ac:dyDescent="0.25">
      <c r="A1210" s="1">
        <f>SUMIFS('Franchise Wastage '!H:H,'Franchise Wastage '!B:B,Sheet1!H1210,'Franchise Wastage '!C:C,Sheet1!I1210,'Franchise Wastage '!D:D,Sheet1!J1210,'Franchise Wastage '!E:E,Sheet1!K1210)</f>
        <v>8</v>
      </c>
      <c r="B1210" s="1">
        <f>SUMIFS('Franchise Wastage '!F:F,'Franchise Wastage '!B:B,Sheet1!H1210,'Franchise Wastage '!C:C,Sheet1!I1210,'Franchise Wastage '!D:D,Sheet1!J1210,'Franchise Wastage '!E:E,Sheet1!K1210)</f>
        <v>0.6</v>
      </c>
      <c r="D1210" s="23">
        <f t="shared" si="54"/>
        <v>0</v>
      </c>
      <c r="E1210" s="23">
        <f t="shared" si="55"/>
        <v>0</v>
      </c>
      <c r="F1210" s="23">
        <f t="shared" si="56"/>
        <v>0</v>
      </c>
      <c r="H1210" t="s">
        <v>619</v>
      </c>
      <c r="I1210" s="1" t="s">
        <v>72</v>
      </c>
      <c r="J1210" s="1" t="s">
        <v>73</v>
      </c>
      <c r="K1210">
        <v>70</v>
      </c>
      <c r="L1210" t="s">
        <v>9</v>
      </c>
      <c r="M1210" t="s">
        <v>12</v>
      </c>
      <c r="N1210">
        <v>0.6</v>
      </c>
      <c r="O1210" t="s">
        <v>10</v>
      </c>
      <c r="P1210">
        <v>8</v>
      </c>
      <c r="Q1210" t="s">
        <v>10</v>
      </c>
      <c r="R1210">
        <v>0</v>
      </c>
    </row>
    <row r="1211" spans="1:18" hidden="1" x14ac:dyDescent="0.25">
      <c r="A1211" s="1">
        <f>SUMIFS('Franchise Wastage '!H:H,'Franchise Wastage '!B:B,Sheet1!H1211,'Franchise Wastage '!C:C,Sheet1!I1211,'Franchise Wastage '!D:D,Sheet1!J1211,'Franchise Wastage '!E:E,Sheet1!K1211)</f>
        <v>8</v>
      </c>
      <c r="B1211" s="1">
        <f>SUMIFS('Franchise Wastage '!F:F,'Franchise Wastage '!B:B,Sheet1!H1211,'Franchise Wastage '!C:C,Sheet1!I1211,'Franchise Wastage '!D:D,Sheet1!J1211,'Franchise Wastage '!E:E,Sheet1!K1211)</f>
        <v>0.6</v>
      </c>
      <c r="D1211" s="23">
        <f t="shared" si="54"/>
        <v>0</v>
      </c>
      <c r="E1211" s="23">
        <f t="shared" si="55"/>
        <v>0</v>
      </c>
      <c r="F1211" s="23">
        <f t="shared" si="56"/>
        <v>0</v>
      </c>
      <c r="H1211" t="s">
        <v>619</v>
      </c>
      <c r="I1211" s="1" t="s">
        <v>72</v>
      </c>
      <c r="J1211" s="1" t="s">
        <v>357</v>
      </c>
      <c r="K1211">
        <v>70</v>
      </c>
      <c r="L1211" t="s">
        <v>9</v>
      </c>
      <c r="M1211" t="s">
        <v>12</v>
      </c>
      <c r="N1211">
        <v>0.6</v>
      </c>
      <c r="O1211" t="s">
        <v>10</v>
      </c>
      <c r="P1211">
        <v>8</v>
      </c>
      <c r="Q1211" t="s">
        <v>10</v>
      </c>
      <c r="R1211">
        <v>0</v>
      </c>
    </row>
    <row r="1212" spans="1:18" hidden="1" x14ac:dyDescent="0.25">
      <c r="A1212" s="1">
        <f>SUMIFS('Franchise Wastage '!H:H,'Franchise Wastage '!B:B,Sheet1!H1212,'Franchise Wastage '!C:C,Sheet1!I1212,'Franchise Wastage '!D:D,Sheet1!J1212,'Franchise Wastage '!E:E,Sheet1!K1212)</f>
        <v>8</v>
      </c>
      <c r="B1212" s="1">
        <f>SUMIFS('Franchise Wastage '!F:F,'Franchise Wastage '!B:B,Sheet1!H1212,'Franchise Wastage '!C:C,Sheet1!I1212,'Franchise Wastage '!D:D,Sheet1!J1212,'Franchise Wastage '!E:E,Sheet1!K1212)</f>
        <v>0.6</v>
      </c>
      <c r="D1212" s="23">
        <f t="shared" si="54"/>
        <v>0</v>
      </c>
      <c r="E1212" s="23">
        <f t="shared" si="55"/>
        <v>0</v>
      </c>
      <c r="F1212" s="23">
        <f t="shared" si="56"/>
        <v>0</v>
      </c>
      <c r="H1212" t="s">
        <v>619</v>
      </c>
      <c r="I1212" s="1" t="s">
        <v>72</v>
      </c>
      <c r="J1212" s="1" t="s">
        <v>358</v>
      </c>
      <c r="K1212">
        <v>70</v>
      </c>
      <c r="L1212" t="s">
        <v>9</v>
      </c>
      <c r="M1212" t="s">
        <v>12</v>
      </c>
      <c r="N1212">
        <v>0.6</v>
      </c>
      <c r="O1212" t="s">
        <v>10</v>
      </c>
      <c r="P1212">
        <v>8</v>
      </c>
      <c r="Q1212" t="s">
        <v>10</v>
      </c>
      <c r="R1212">
        <v>0</v>
      </c>
    </row>
    <row r="1213" spans="1:18" hidden="1" x14ac:dyDescent="0.25">
      <c r="A1213" s="1">
        <f>SUMIFS('Franchise Wastage '!H:H,'Franchise Wastage '!B:B,Sheet1!H1213,'Franchise Wastage '!C:C,Sheet1!I1213,'Franchise Wastage '!D:D,Sheet1!J1213,'Franchise Wastage '!E:E,Sheet1!K1213)</f>
        <v>11</v>
      </c>
      <c r="B1213" s="1">
        <f>SUMIFS('Franchise Wastage '!F:F,'Franchise Wastage '!B:B,Sheet1!H1213,'Franchise Wastage '!C:C,Sheet1!I1213,'Franchise Wastage '!D:D,Sheet1!J1213,'Franchise Wastage '!E:E,Sheet1!K1213)</f>
        <v>0.6</v>
      </c>
      <c r="D1213" s="23">
        <f t="shared" si="54"/>
        <v>0</v>
      </c>
      <c r="E1213" s="23">
        <f t="shared" si="55"/>
        <v>0</v>
      </c>
      <c r="F1213" s="23">
        <f t="shared" si="56"/>
        <v>0</v>
      </c>
      <c r="H1213" t="s">
        <v>619</v>
      </c>
      <c r="I1213" s="1" t="s">
        <v>56</v>
      </c>
      <c r="J1213" s="1" t="s">
        <v>30</v>
      </c>
      <c r="K1213">
        <v>70</v>
      </c>
      <c r="L1213" t="s">
        <v>9</v>
      </c>
      <c r="M1213" t="s">
        <v>12</v>
      </c>
      <c r="N1213">
        <v>0.6</v>
      </c>
      <c r="O1213" t="s">
        <v>10</v>
      </c>
      <c r="P1213">
        <v>11</v>
      </c>
      <c r="Q1213" t="s">
        <v>10</v>
      </c>
      <c r="R1213">
        <v>0</v>
      </c>
    </row>
    <row r="1214" spans="1:18" hidden="1" x14ac:dyDescent="0.25">
      <c r="A1214" s="1">
        <f>SUMIFS('Franchise Wastage '!H:H,'Franchise Wastage '!B:B,Sheet1!H1214,'Franchise Wastage '!C:C,Sheet1!I1214,'Franchise Wastage '!D:D,Sheet1!J1214,'Franchise Wastage '!E:E,Sheet1!K1214)</f>
        <v>7.5</v>
      </c>
      <c r="B1214" s="1">
        <f>SUMIFS('Franchise Wastage '!F:F,'Franchise Wastage '!B:B,Sheet1!H1214,'Franchise Wastage '!C:C,Sheet1!I1214,'Franchise Wastage '!D:D,Sheet1!J1214,'Franchise Wastage '!E:E,Sheet1!K1214)</f>
        <v>0.6</v>
      </c>
      <c r="D1214" s="23">
        <f t="shared" si="54"/>
        <v>0</v>
      </c>
      <c r="E1214" s="23">
        <f t="shared" si="55"/>
        <v>0</v>
      </c>
      <c r="F1214" s="23">
        <f t="shared" si="56"/>
        <v>0</v>
      </c>
      <c r="H1214" t="s">
        <v>619</v>
      </c>
      <c r="I1214" s="1" t="s">
        <v>74</v>
      </c>
      <c r="J1214" s="1" t="s">
        <v>75</v>
      </c>
      <c r="K1214">
        <v>70</v>
      </c>
      <c r="L1214" t="s">
        <v>9</v>
      </c>
      <c r="M1214" t="s">
        <v>9</v>
      </c>
      <c r="N1214">
        <v>0.6</v>
      </c>
      <c r="O1214" t="s">
        <v>10</v>
      </c>
      <c r="P1214">
        <v>7.5</v>
      </c>
      <c r="Q1214" t="s">
        <v>10</v>
      </c>
      <c r="R1214">
        <v>0</v>
      </c>
    </row>
    <row r="1215" spans="1:18" hidden="1" x14ac:dyDescent="0.25">
      <c r="A1215" s="1">
        <f>SUMIFS('Franchise Wastage '!H:H,'Franchise Wastage '!B:B,Sheet1!H1215,'Franchise Wastage '!C:C,Sheet1!I1215,'Franchise Wastage '!D:D,Sheet1!J1215,'Franchise Wastage '!E:E,Sheet1!K1215)</f>
        <v>10</v>
      </c>
      <c r="B1215" s="1">
        <f>SUMIFS('Franchise Wastage '!F:F,'Franchise Wastage '!B:B,Sheet1!H1215,'Franchise Wastage '!C:C,Sheet1!I1215,'Franchise Wastage '!D:D,Sheet1!J1215,'Franchise Wastage '!E:E,Sheet1!K1215)</f>
        <v>1</v>
      </c>
      <c r="D1215" s="23">
        <f t="shared" si="54"/>
        <v>0</v>
      </c>
      <c r="E1215" s="23">
        <f t="shared" si="55"/>
        <v>0</v>
      </c>
      <c r="F1215" s="23">
        <f t="shared" si="56"/>
        <v>0</v>
      </c>
      <c r="H1215" t="s">
        <v>620</v>
      </c>
      <c r="I1215" s="1" t="s">
        <v>122</v>
      </c>
      <c r="J1215" s="1" t="s">
        <v>537</v>
      </c>
      <c r="K1215">
        <v>80</v>
      </c>
      <c r="L1215" t="s">
        <v>9</v>
      </c>
      <c r="M1215" t="s">
        <v>9</v>
      </c>
      <c r="N1215">
        <v>1</v>
      </c>
      <c r="O1215" t="s">
        <v>10</v>
      </c>
      <c r="P1215">
        <v>10</v>
      </c>
      <c r="Q1215" t="s">
        <v>10</v>
      </c>
      <c r="R1215">
        <v>0</v>
      </c>
    </row>
    <row r="1216" spans="1:18" hidden="1" x14ac:dyDescent="0.25">
      <c r="A1216" s="1">
        <f>SUMIFS('Franchise Wastage '!H:H,'Franchise Wastage '!B:B,Sheet1!H1216,'Franchise Wastage '!C:C,Sheet1!I1216,'Franchise Wastage '!D:D,Sheet1!J1216,'Franchise Wastage '!E:E,Sheet1!K1216)</f>
        <v>0</v>
      </c>
      <c r="B1216" s="1">
        <f>SUMIFS('Franchise Wastage '!F:F,'Franchise Wastage '!B:B,Sheet1!H1216,'Franchise Wastage '!C:C,Sheet1!I1216,'Franchise Wastage '!D:D,Sheet1!J1216,'Franchise Wastage '!E:E,Sheet1!K1216)</f>
        <v>9</v>
      </c>
      <c r="D1216" s="23">
        <f t="shared" si="54"/>
        <v>0</v>
      </c>
      <c r="E1216" s="23">
        <f t="shared" si="55"/>
        <v>0</v>
      </c>
      <c r="F1216" s="23">
        <f t="shared" si="56"/>
        <v>0</v>
      </c>
      <c r="H1216" t="s">
        <v>620</v>
      </c>
      <c r="I1216" s="1" t="s">
        <v>122</v>
      </c>
      <c r="J1216" s="1" t="s">
        <v>621</v>
      </c>
      <c r="K1216">
        <v>80</v>
      </c>
      <c r="L1216" t="s">
        <v>9</v>
      </c>
      <c r="M1216" t="s">
        <v>9</v>
      </c>
      <c r="N1216">
        <v>9</v>
      </c>
      <c r="O1216" t="s">
        <v>10</v>
      </c>
      <c r="P1216">
        <v>0</v>
      </c>
      <c r="Q1216" t="s">
        <v>10</v>
      </c>
      <c r="R1216">
        <v>0</v>
      </c>
    </row>
    <row r="1217" spans="1:18" hidden="1" x14ac:dyDescent="0.25">
      <c r="A1217" s="1">
        <f>SUMIFS('Franchise Wastage '!H:H,'Franchise Wastage '!B:B,Sheet1!H1217,'Franchise Wastage '!C:C,Sheet1!I1217,'Franchise Wastage '!D:D,Sheet1!J1217,'Franchise Wastage '!E:E,Sheet1!K1217)</f>
        <v>15</v>
      </c>
      <c r="B1217" s="1">
        <f>SUMIFS('Franchise Wastage '!F:F,'Franchise Wastage '!B:B,Sheet1!H1217,'Franchise Wastage '!C:C,Sheet1!I1217,'Franchise Wastage '!D:D,Sheet1!J1217,'Franchise Wastage '!E:E,Sheet1!K1217)</f>
        <v>0.6</v>
      </c>
      <c r="D1217" s="23">
        <f t="shared" si="54"/>
        <v>0</v>
      </c>
      <c r="E1217" s="23">
        <f t="shared" si="55"/>
        <v>0</v>
      </c>
      <c r="F1217" s="23">
        <f t="shared" si="56"/>
        <v>0</v>
      </c>
      <c r="H1217" s="25" t="s">
        <v>2144</v>
      </c>
      <c r="I1217" s="1" t="s">
        <v>297</v>
      </c>
      <c r="J1217" s="1" t="s">
        <v>298</v>
      </c>
      <c r="K1217">
        <v>65</v>
      </c>
      <c r="L1217" t="s">
        <v>9</v>
      </c>
      <c r="M1217" t="s">
        <v>9</v>
      </c>
      <c r="N1217">
        <v>0.6</v>
      </c>
      <c r="O1217" t="s">
        <v>10</v>
      </c>
      <c r="P1217">
        <v>15</v>
      </c>
      <c r="Q1217" t="s">
        <v>10</v>
      </c>
      <c r="R1217">
        <v>0</v>
      </c>
    </row>
    <row r="1218" spans="1:18" hidden="1" x14ac:dyDescent="0.25">
      <c r="A1218" s="1">
        <f>SUMIFS('Franchise Wastage '!H:H,'Franchise Wastage '!B:B,Sheet1!H1218,'Franchise Wastage '!C:C,Sheet1!I1218,'Franchise Wastage '!D:D,Sheet1!J1218,'Franchise Wastage '!E:E,Sheet1!K1218)</f>
        <v>15</v>
      </c>
      <c r="B1218" s="1">
        <f>SUMIFS('Franchise Wastage '!F:F,'Franchise Wastage '!B:B,Sheet1!H1218,'Franchise Wastage '!C:C,Sheet1!I1218,'Franchise Wastage '!D:D,Sheet1!J1218,'Franchise Wastage '!E:E,Sheet1!K1218)</f>
        <v>0.95</v>
      </c>
      <c r="D1218" s="23">
        <f t="shared" si="54"/>
        <v>0</v>
      </c>
      <c r="E1218" s="23">
        <f t="shared" si="55"/>
        <v>0</v>
      </c>
      <c r="F1218" s="23">
        <f t="shared" si="56"/>
        <v>0</v>
      </c>
      <c r="H1218" s="25" t="s">
        <v>2144</v>
      </c>
      <c r="I1218" s="1" t="s">
        <v>297</v>
      </c>
      <c r="J1218" s="1" t="s">
        <v>298</v>
      </c>
      <c r="K1218">
        <v>70</v>
      </c>
      <c r="L1218" t="s">
        <v>9</v>
      </c>
      <c r="M1218" t="s">
        <v>9</v>
      </c>
      <c r="N1218">
        <v>0.95</v>
      </c>
      <c r="O1218" t="s">
        <v>10</v>
      </c>
      <c r="P1218">
        <v>15</v>
      </c>
      <c r="Q1218" t="s">
        <v>10</v>
      </c>
      <c r="R1218">
        <v>0</v>
      </c>
    </row>
    <row r="1219" spans="1:18" hidden="1" x14ac:dyDescent="0.25">
      <c r="A1219" s="1">
        <f>SUMIFS('Franchise Wastage '!H:H,'Franchise Wastage '!B:B,Sheet1!H1219,'Franchise Wastage '!C:C,Sheet1!I1219,'Franchise Wastage '!D:D,Sheet1!J1219,'Franchise Wastage '!E:E,Sheet1!K1219)</f>
        <v>15</v>
      </c>
      <c r="B1219" s="1">
        <f>SUMIFS('Franchise Wastage '!F:F,'Franchise Wastage '!B:B,Sheet1!H1219,'Franchise Wastage '!C:C,Sheet1!I1219,'Franchise Wastage '!D:D,Sheet1!J1219,'Franchise Wastage '!E:E,Sheet1!K1219)</f>
        <v>0.6</v>
      </c>
      <c r="D1219" s="23">
        <f t="shared" si="54"/>
        <v>0</v>
      </c>
      <c r="E1219" s="23">
        <f t="shared" si="55"/>
        <v>0</v>
      </c>
      <c r="F1219" s="23">
        <f t="shared" si="56"/>
        <v>0</v>
      </c>
      <c r="H1219" s="25" t="s">
        <v>2144</v>
      </c>
      <c r="I1219" s="1" t="s">
        <v>297</v>
      </c>
      <c r="J1219" s="1" t="s">
        <v>298</v>
      </c>
      <c r="K1219">
        <v>80</v>
      </c>
      <c r="L1219" t="s">
        <v>9</v>
      </c>
      <c r="M1219" t="s">
        <v>9</v>
      </c>
      <c r="N1219">
        <v>0.6</v>
      </c>
      <c r="O1219" t="s">
        <v>10</v>
      </c>
      <c r="P1219">
        <v>15</v>
      </c>
      <c r="Q1219" t="s">
        <v>10</v>
      </c>
      <c r="R1219">
        <v>0</v>
      </c>
    </row>
    <row r="1220" spans="1:18" hidden="1" x14ac:dyDescent="0.25">
      <c r="A1220" s="1">
        <f>SUMIFS('Franchise Wastage '!H:H,'Franchise Wastage '!B:B,Sheet1!H1220,'Franchise Wastage '!C:C,Sheet1!I1220,'Franchise Wastage '!D:D,Sheet1!J1220,'Franchise Wastage '!E:E,Sheet1!K1220)</f>
        <v>17</v>
      </c>
      <c r="B1220" s="1">
        <f>SUMIFS('Franchise Wastage '!F:F,'Franchise Wastage '!B:B,Sheet1!H1220,'Franchise Wastage '!C:C,Sheet1!I1220,'Franchise Wastage '!D:D,Sheet1!J1220,'Franchise Wastage '!E:E,Sheet1!K1220)</f>
        <v>20</v>
      </c>
      <c r="D1220" s="23">
        <f t="shared" si="54"/>
        <v>0</v>
      </c>
      <c r="E1220" s="23">
        <f t="shared" si="55"/>
        <v>0</v>
      </c>
      <c r="F1220" s="23">
        <f t="shared" si="56"/>
        <v>0</v>
      </c>
      <c r="H1220" s="25" t="s">
        <v>2144</v>
      </c>
      <c r="I1220" s="1" t="s">
        <v>586</v>
      </c>
      <c r="J1220" s="1" t="s">
        <v>587</v>
      </c>
      <c r="K1220">
        <v>65</v>
      </c>
      <c r="L1220" t="s">
        <v>9</v>
      </c>
      <c r="M1220" t="s">
        <v>9</v>
      </c>
      <c r="N1220">
        <v>20</v>
      </c>
      <c r="O1220" t="s">
        <v>20</v>
      </c>
      <c r="P1220">
        <v>17</v>
      </c>
      <c r="Q1220" t="s">
        <v>10</v>
      </c>
      <c r="R1220">
        <v>0</v>
      </c>
    </row>
    <row r="1221" spans="1:18" hidden="1" x14ac:dyDescent="0.25">
      <c r="A1221" s="1">
        <f>SUMIFS('Franchise Wastage '!H:H,'Franchise Wastage '!B:B,Sheet1!H1221,'Franchise Wastage '!C:C,Sheet1!I1221,'Franchise Wastage '!D:D,Sheet1!J1221,'Franchise Wastage '!E:E,Sheet1!K1221)</f>
        <v>15</v>
      </c>
      <c r="B1221" s="1">
        <f>SUMIFS('Franchise Wastage '!F:F,'Franchise Wastage '!B:B,Sheet1!H1221,'Franchise Wastage '!C:C,Sheet1!I1221,'Franchise Wastage '!D:D,Sheet1!J1221,'Franchise Wastage '!E:E,Sheet1!K1221)</f>
        <v>20</v>
      </c>
      <c r="D1221" s="23">
        <f t="shared" si="54"/>
        <v>0</v>
      </c>
      <c r="E1221" s="23">
        <f t="shared" si="55"/>
        <v>0</v>
      </c>
      <c r="F1221" s="23">
        <f t="shared" si="56"/>
        <v>0</v>
      </c>
      <c r="H1221" s="25" t="s">
        <v>2144</v>
      </c>
      <c r="I1221" s="1" t="s">
        <v>586</v>
      </c>
      <c r="J1221" s="1" t="s">
        <v>587</v>
      </c>
      <c r="K1221">
        <v>75</v>
      </c>
      <c r="L1221" t="s">
        <v>9</v>
      </c>
      <c r="M1221" t="s">
        <v>9</v>
      </c>
      <c r="N1221">
        <v>20</v>
      </c>
      <c r="O1221" t="s">
        <v>20</v>
      </c>
      <c r="P1221">
        <v>15</v>
      </c>
      <c r="Q1221" t="s">
        <v>10</v>
      </c>
      <c r="R1221">
        <v>0</v>
      </c>
    </row>
    <row r="1222" spans="1:18" hidden="1" x14ac:dyDescent="0.25">
      <c r="A1222" s="1">
        <f>SUMIFS('Franchise Wastage '!H:H,'Franchise Wastage '!B:B,Sheet1!H1222,'Franchise Wastage '!C:C,Sheet1!I1222,'Franchise Wastage '!D:D,Sheet1!J1222,'Franchise Wastage '!E:E,Sheet1!K1222)</f>
        <v>0</v>
      </c>
      <c r="B1222" s="1">
        <f>SUMIFS('Franchise Wastage '!F:F,'Franchise Wastage '!B:B,Sheet1!H1222,'Franchise Wastage '!C:C,Sheet1!I1222,'Franchise Wastage '!D:D,Sheet1!J1222,'Franchise Wastage '!E:E,Sheet1!K1222)</f>
        <v>0</v>
      </c>
      <c r="D1222" s="23">
        <f t="shared" si="54"/>
        <v>15</v>
      </c>
      <c r="E1222" s="23">
        <f t="shared" si="55"/>
        <v>8</v>
      </c>
      <c r="F1222" s="23">
        <f t="shared" si="56"/>
        <v>23</v>
      </c>
      <c r="H1222" s="25" t="s">
        <v>2144</v>
      </c>
      <c r="I1222" s="1" t="s">
        <v>134</v>
      </c>
      <c r="J1222" s="1" t="s">
        <v>137</v>
      </c>
      <c r="K1222">
        <v>65</v>
      </c>
      <c r="L1222" t="s">
        <v>9</v>
      </c>
      <c r="M1222" t="s">
        <v>9</v>
      </c>
      <c r="N1222">
        <v>8</v>
      </c>
      <c r="O1222" t="s">
        <v>20</v>
      </c>
      <c r="P1222">
        <v>15</v>
      </c>
      <c r="Q1222" t="s">
        <v>10</v>
      </c>
      <c r="R1222">
        <v>0</v>
      </c>
    </row>
    <row r="1223" spans="1:18" hidden="1" x14ac:dyDescent="0.25">
      <c r="A1223" s="1">
        <f>SUMIFS('Franchise Wastage '!H:H,'Franchise Wastage '!B:B,Sheet1!H1223,'Franchise Wastage '!C:C,Sheet1!I1223,'Franchise Wastage '!D:D,Sheet1!J1223,'Franchise Wastage '!E:E,Sheet1!K1223)</f>
        <v>10</v>
      </c>
      <c r="B1223" s="1">
        <f>SUMIFS('Franchise Wastage '!F:F,'Franchise Wastage '!B:B,Sheet1!H1223,'Franchise Wastage '!C:C,Sheet1!I1223,'Franchise Wastage '!D:D,Sheet1!J1223,'Franchise Wastage '!E:E,Sheet1!K1223)</f>
        <v>5</v>
      </c>
      <c r="D1223" s="23">
        <f t="shared" si="54"/>
        <v>0</v>
      </c>
      <c r="E1223" s="23">
        <f t="shared" si="55"/>
        <v>0</v>
      </c>
      <c r="F1223" s="23">
        <f t="shared" si="56"/>
        <v>0</v>
      </c>
      <c r="H1223" s="25" t="s">
        <v>2144</v>
      </c>
      <c r="I1223" s="1" t="s">
        <v>134</v>
      </c>
      <c r="J1223" s="1" t="s">
        <v>141</v>
      </c>
      <c r="K1223">
        <v>80</v>
      </c>
      <c r="L1223" t="s">
        <v>9</v>
      </c>
      <c r="M1223" t="s">
        <v>9</v>
      </c>
      <c r="N1223">
        <v>5</v>
      </c>
      <c r="O1223" t="s">
        <v>20</v>
      </c>
      <c r="P1223">
        <v>10</v>
      </c>
      <c r="Q1223" t="s">
        <v>10</v>
      </c>
      <c r="R1223">
        <v>0</v>
      </c>
    </row>
    <row r="1224" spans="1:18" hidden="1" x14ac:dyDescent="0.25">
      <c r="A1224" s="1">
        <f>SUMIFS('Franchise Wastage '!H:H,'Franchise Wastage '!B:B,Sheet1!H1224,'Franchise Wastage '!C:C,Sheet1!I1224,'Franchise Wastage '!D:D,Sheet1!J1224,'Franchise Wastage '!E:E,Sheet1!K1224)</f>
        <v>10</v>
      </c>
      <c r="B1224" s="1">
        <f>SUMIFS('Franchise Wastage '!F:F,'Franchise Wastage '!B:B,Sheet1!H1224,'Franchise Wastage '!C:C,Sheet1!I1224,'Franchise Wastage '!D:D,Sheet1!J1224,'Franchise Wastage '!E:E,Sheet1!K1224)</f>
        <v>6</v>
      </c>
      <c r="D1224" s="23">
        <f t="shared" ref="D1224:D1287" si="57">P1224-A1224</f>
        <v>0</v>
      </c>
      <c r="E1224" s="23">
        <f t="shared" ref="E1224:E1287" si="58">N1224-B1224</f>
        <v>0</v>
      </c>
      <c r="F1224" s="23">
        <f t="shared" ref="F1224:F1287" si="59">D1224+E1224</f>
        <v>0</v>
      </c>
      <c r="H1224" s="25" t="s">
        <v>2144</v>
      </c>
      <c r="I1224" s="1" t="s">
        <v>134</v>
      </c>
      <c r="J1224" s="1" t="s">
        <v>145</v>
      </c>
      <c r="K1224">
        <v>80</v>
      </c>
      <c r="L1224" t="s">
        <v>9</v>
      </c>
      <c r="M1224" t="s">
        <v>9</v>
      </c>
      <c r="N1224">
        <v>6</v>
      </c>
      <c r="O1224" t="s">
        <v>20</v>
      </c>
      <c r="P1224">
        <v>10</v>
      </c>
      <c r="Q1224" t="s">
        <v>10</v>
      </c>
      <c r="R1224">
        <v>0</v>
      </c>
    </row>
    <row r="1225" spans="1:18" hidden="1" x14ac:dyDescent="0.25">
      <c r="A1225" s="1">
        <f>SUMIFS('Franchise Wastage '!H:H,'Franchise Wastage '!B:B,Sheet1!H1225,'Franchise Wastage '!C:C,Sheet1!I1225,'Franchise Wastage '!D:D,Sheet1!J1225,'Franchise Wastage '!E:E,Sheet1!K1225)</f>
        <v>20</v>
      </c>
      <c r="B1225" s="1">
        <f>SUMIFS('Franchise Wastage '!F:F,'Franchise Wastage '!B:B,Sheet1!H1225,'Franchise Wastage '!C:C,Sheet1!I1225,'Franchise Wastage '!D:D,Sheet1!J1225,'Franchise Wastage '!E:E,Sheet1!K1225)</f>
        <v>40</v>
      </c>
      <c r="D1225" s="23">
        <f t="shared" si="57"/>
        <v>0</v>
      </c>
      <c r="E1225" s="23">
        <f t="shared" si="58"/>
        <v>0</v>
      </c>
      <c r="F1225" s="23">
        <f t="shared" si="59"/>
        <v>0</v>
      </c>
      <c r="H1225" s="25" t="s">
        <v>2144</v>
      </c>
      <c r="I1225" s="1" t="s">
        <v>588</v>
      </c>
      <c r="J1225" s="1" t="s">
        <v>589</v>
      </c>
      <c r="K1225">
        <v>65</v>
      </c>
      <c r="L1225" t="s">
        <v>9</v>
      </c>
      <c r="M1225" t="s">
        <v>9</v>
      </c>
      <c r="N1225">
        <v>40</v>
      </c>
      <c r="O1225" t="s">
        <v>20</v>
      </c>
      <c r="P1225">
        <v>20</v>
      </c>
      <c r="Q1225" t="s">
        <v>10</v>
      </c>
      <c r="R1225">
        <v>0</v>
      </c>
    </row>
    <row r="1226" spans="1:18" x14ac:dyDescent="0.25">
      <c r="A1226" s="1">
        <f>SUMIFS('Franchise Wastage '!H:H,'Franchise Wastage '!B:B,Sheet1!H1226,'Franchise Wastage '!C:C,Sheet1!I1226,'Franchise Wastage '!D:D,Sheet1!J1226,'Franchise Wastage '!E:E,Sheet1!K1226)</f>
        <v>16</v>
      </c>
      <c r="B1226" s="1">
        <f>SUMIFS('Franchise Wastage '!F:F,'Franchise Wastage '!B:B,Sheet1!H1226,'Franchise Wastage '!C:C,Sheet1!I1226,'Franchise Wastage '!D:D,Sheet1!J1226,'Franchise Wastage '!E:E,Sheet1!K1226)</f>
        <v>40</v>
      </c>
      <c r="D1226" s="23">
        <f t="shared" si="57"/>
        <v>0</v>
      </c>
      <c r="E1226" s="23">
        <f t="shared" si="58"/>
        <v>0</v>
      </c>
      <c r="F1226" s="23">
        <f t="shared" si="59"/>
        <v>0</v>
      </c>
      <c r="H1226" s="25" t="s">
        <v>2144</v>
      </c>
      <c r="I1226" s="1" t="s">
        <v>588</v>
      </c>
      <c r="J1226" s="1" t="s">
        <v>589</v>
      </c>
      <c r="K1226">
        <v>60</v>
      </c>
      <c r="L1226" t="s">
        <v>9</v>
      </c>
      <c r="M1226" t="s">
        <v>9</v>
      </c>
      <c r="N1226">
        <v>40</v>
      </c>
      <c r="O1226" t="s">
        <v>20</v>
      </c>
      <c r="P1226">
        <v>16</v>
      </c>
      <c r="Q1226" t="s">
        <v>10</v>
      </c>
      <c r="R1226">
        <v>0</v>
      </c>
    </row>
    <row r="1227" spans="1:18" hidden="1" x14ac:dyDescent="0.25">
      <c r="A1227" s="1">
        <f>SUMIFS('Franchise Wastage '!H:H,'Franchise Wastage '!B:B,Sheet1!H1227,'Franchise Wastage '!C:C,Sheet1!I1227,'Franchise Wastage '!D:D,Sheet1!J1227,'Franchise Wastage '!E:E,Sheet1!K1227)</f>
        <v>15</v>
      </c>
      <c r="B1227" s="1">
        <f>SUMIFS('Franchise Wastage '!F:F,'Franchise Wastage '!B:B,Sheet1!H1227,'Franchise Wastage '!C:C,Sheet1!I1227,'Franchise Wastage '!D:D,Sheet1!J1227,'Franchise Wastage '!E:E,Sheet1!K1227)</f>
        <v>1.5</v>
      </c>
      <c r="D1227" s="23">
        <f t="shared" si="57"/>
        <v>0</v>
      </c>
      <c r="E1227" s="23">
        <f t="shared" si="58"/>
        <v>0</v>
      </c>
      <c r="F1227" s="23">
        <f t="shared" si="59"/>
        <v>0</v>
      </c>
      <c r="H1227" s="25" t="s">
        <v>2144</v>
      </c>
      <c r="I1227" s="1" t="s">
        <v>477</v>
      </c>
      <c r="J1227" s="1" t="s">
        <v>478</v>
      </c>
      <c r="K1227">
        <v>70</v>
      </c>
      <c r="L1227" t="s">
        <v>9</v>
      </c>
      <c r="M1227" t="s">
        <v>9</v>
      </c>
      <c r="N1227">
        <v>1.5</v>
      </c>
      <c r="O1227" t="s">
        <v>10</v>
      </c>
      <c r="P1227">
        <v>15</v>
      </c>
      <c r="Q1227" t="s">
        <v>10</v>
      </c>
      <c r="R1227">
        <v>0</v>
      </c>
    </row>
    <row r="1228" spans="1:18" hidden="1" x14ac:dyDescent="0.25">
      <c r="A1228" s="1">
        <f>SUMIFS('Franchise Wastage '!H:H,'Franchise Wastage '!B:B,Sheet1!H1228,'Franchise Wastage '!C:C,Sheet1!I1228,'Franchise Wastage '!D:D,Sheet1!J1228,'Franchise Wastage '!E:E,Sheet1!K1228)</f>
        <v>14</v>
      </c>
      <c r="B1228" s="1">
        <f>SUMIFS('Franchise Wastage '!F:F,'Franchise Wastage '!B:B,Sheet1!H1228,'Franchise Wastage '!C:C,Sheet1!I1228,'Franchise Wastage '!D:D,Sheet1!J1228,'Franchise Wastage '!E:E,Sheet1!K1228)</f>
        <v>0.9</v>
      </c>
      <c r="D1228" s="23">
        <f t="shared" si="57"/>
        <v>0</v>
      </c>
      <c r="E1228" s="23">
        <f t="shared" si="58"/>
        <v>0</v>
      </c>
      <c r="F1228" s="23">
        <f t="shared" si="59"/>
        <v>0</v>
      </c>
      <c r="H1228" s="25" t="s">
        <v>2144</v>
      </c>
      <c r="I1228" s="1" t="s">
        <v>38</v>
      </c>
      <c r="J1228" s="1" t="s">
        <v>39</v>
      </c>
      <c r="K1228">
        <v>70</v>
      </c>
      <c r="L1228" t="s">
        <v>9</v>
      </c>
      <c r="M1228" t="s">
        <v>9</v>
      </c>
      <c r="N1228">
        <v>0.9</v>
      </c>
      <c r="O1228" t="s">
        <v>10</v>
      </c>
      <c r="P1228">
        <v>14</v>
      </c>
      <c r="Q1228" t="s">
        <v>10</v>
      </c>
      <c r="R1228">
        <v>0</v>
      </c>
    </row>
    <row r="1229" spans="1:18" hidden="1" x14ac:dyDescent="0.25">
      <c r="A1229" s="1">
        <f>SUMIFS('Franchise Wastage '!H:H,'Franchise Wastage '!B:B,Sheet1!H1229,'Franchise Wastage '!C:C,Sheet1!I1229,'Franchise Wastage '!D:D,Sheet1!J1229,'Franchise Wastage '!E:E,Sheet1!K1229)</f>
        <v>7.5</v>
      </c>
      <c r="B1229" s="1">
        <f>SUMIFS('Franchise Wastage '!F:F,'Franchise Wastage '!B:B,Sheet1!H1229,'Franchise Wastage '!C:C,Sheet1!I1229,'Franchise Wastage '!D:D,Sheet1!J1229,'Franchise Wastage '!E:E,Sheet1!K1229)</f>
        <v>1.8</v>
      </c>
      <c r="D1229" s="23">
        <f t="shared" si="57"/>
        <v>0</v>
      </c>
      <c r="E1229" s="23">
        <f t="shared" si="58"/>
        <v>0</v>
      </c>
      <c r="F1229" s="23">
        <f t="shared" si="59"/>
        <v>0</v>
      </c>
      <c r="H1229" s="25" t="s">
        <v>2144</v>
      </c>
      <c r="I1229" s="1" t="s">
        <v>38</v>
      </c>
      <c r="J1229" s="1" t="s">
        <v>479</v>
      </c>
      <c r="K1229">
        <v>92.5</v>
      </c>
      <c r="L1229" t="s">
        <v>9</v>
      </c>
      <c r="M1229" t="s">
        <v>9</v>
      </c>
      <c r="N1229">
        <v>1.8</v>
      </c>
      <c r="O1229" t="s">
        <v>10</v>
      </c>
      <c r="P1229">
        <v>7.5</v>
      </c>
      <c r="Q1229" t="s">
        <v>10</v>
      </c>
      <c r="R1229">
        <v>0</v>
      </c>
    </row>
    <row r="1230" spans="1:18" hidden="1" x14ac:dyDescent="0.25">
      <c r="A1230" s="1">
        <f>SUMIFS('Franchise Wastage '!H:H,'Franchise Wastage '!B:B,Sheet1!H1230,'Franchise Wastage '!C:C,Sheet1!I1230,'Franchise Wastage '!D:D,Sheet1!J1230,'Franchise Wastage '!E:E,Sheet1!K1230)</f>
        <v>15</v>
      </c>
      <c r="B1230" s="1">
        <f>SUMIFS('Franchise Wastage '!F:F,'Franchise Wastage '!B:B,Sheet1!H1230,'Franchise Wastage '!C:C,Sheet1!I1230,'Franchise Wastage '!D:D,Sheet1!J1230,'Franchise Wastage '!E:E,Sheet1!K1230)</f>
        <v>1</v>
      </c>
      <c r="D1230" s="23">
        <f t="shared" si="57"/>
        <v>0</v>
      </c>
      <c r="E1230" s="23">
        <f t="shared" si="58"/>
        <v>0</v>
      </c>
      <c r="F1230" s="23">
        <f t="shared" si="59"/>
        <v>0</v>
      </c>
      <c r="H1230" s="25" t="s">
        <v>2144</v>
      </c>
      <c r="I1230" s="1" t="s">
        <v>158</v>
      </c>
      <c r="J1230" s="1" t="s">
        <v>263</v>
      </c>
      <c r="K1230">
        <v>65</v>
      </c>
      <c r="L1230" t="s">
        <v>9</v>
      </c>
      <c r="M1230" t="s">
        <v>9</v>
      </c>
      <c r="N1230">
        <v>1</v>
      </c>
      <c r="O1230" t="s">
        <v>10</v>
      </c>
      <c r="P1230">
        <v>15</v>
      </c>
      <c r="Q1230" t="s">
        <v>10</v>
      </c>
      <c r="R1230">
        <v>0</v>
      </c>
    </row>
    <row r="1231" spans="1:18" hidden="1" x14ac:dyDescent="0.25">
      <c r="A1231" s="1">
        <f>SUMIFS('Franchise Wastage '!H:H,'Franchise Wastage '!B:B,Sheet1!H1231,'Franchise Wastage '!C:C,Sheet1!I1231,'Franchise Wastage '!D:D,Sheet1!J1231,'Franchise Wastage '!E:E,Sheet1!K1231)</f>
        <v>13</v>
      </c>
      <c r="B1231" s="1">
        <f>SUMIFS('Franchise Wastage '!F:F,'Franchise Wastage '!B:B,Sheet1!H1231,'Franchise Wastage '!C:C,Sheet1!I1231,'Franchise Wastage '!D:D,Sheet1!J1231,'Franchise Wastage '!E:E,Sheet1!K1231)</f>
        <v>1</v>
      </c>
      <c r="D1231" s="23">
        <f t="shared" si="57"/>
        <v>0</v>
      </c>
      <c r="E1231" s="23">
        <f t="shared" si="58"/>
        <v>0</v>
      </c>
      <c r="F1231" s="23">
        <f t="shared" si="59"/>
        <v>0</v>
      </c>
      <c r="H1231" s="25" t="s">
        <v>2144</v>
      </c>
      <c r="I1231" s="1" t="s">
        <v>158</v>
      </c>
      <c r="J1231" s="1" t="s">
        <v>159</v>
      </c>
      <c r="K1231">
        <v>80</v>
      </c>
      <c r="L1231" t="s">
        <v>9</v>
      </c>
      <c r="M1231" t="s">
        <v>9</v>
      </c>
      <c r="N1231">
        <v>1</v>
      </c>
      <c r="O1231" t="s">
        <v>10</v>
      </c>
      <c r="P1231">
        <v>13</v>
      </c>
      <c r="Q1231" t="s">
        <v>10</v>
      </c>
      <c r="R1231">
        <v>0</v>
      </c>
    </row>
    <row r="1232" spans="1:18" hidden="1" x14ac:dyDescent="0.25">
      <c r="A1232" s="1">
        <f>SUMIFS('Franchise Wastage '!H:H,'Franchise Wastage '!B:B,Sheet1!H1232,'Franchise Wastage '!C:C,Sheet1!I1232,'Franchise Wastage '!D:D,Sheet1!J1232,'Franchise Wastage '!E:E,Sheet1!K1232)</f>
        <v>14</v>
      </c>
      <c r="B1232" s="1">
        <f>SUMIFS('Franchise Wastage '!F:F,'Franchise Wastage '!B:B,Sheet1!H1232,'Franchise Wastage '!C:C,Sheet1!I1232,'Franchise Wastage '!D:D,Sheet1!J1232,'Franchise Wastage '!E:E,Sheet1!K1232)</f>
        <v>0.65</v>
      </c>
      <c r="D1232" s="23">
        <f t="shared" si="57"/>
        <v>0</v>
      </c>
      <c r="E1232" s="23">
        <f t="shared" si="58"/>
        <v>0</v>
      </c>
      <c r="F1232" s="23">
        <f t="shared" si="59"/>
        <v>0</v>
      </c>
      <c r="H1232" s="25" t="s">
        <v>2144</v>
      </c>
      <c r="I1232" s="1" t="s">
        <v>489</v>
      </c>
      <c r="J1232" s="1" t="s">
        <v>490</v>
      </c>
      <c r="K1232">
        <v>65</v>
      </c>
      <c r="L1232" t="s">
        <v>9</v>
      </c>
      <c r="M1232" t="s">
        <v>9</v>
      </c>
      <c r="N1232">
        <v>0.65</v>
      </c>
      <c r="O1232" t="s">
        <v>10</v>
      </c>
      <c r="P1232">
        <v>14</v>
      </c>
      <c r="Q1232" t="s">
        <v>10</v>
      </c>
      <c r="R1232">
        <v>0</v>
      </c>
    </row>
    <row r="1233" spans="1:18" hidden="1" x14ac:dyDescent="0.25">
      <c r="A1233" s="1">
        <f>SUMIFS('Franchise Wastage '!H:H,'Franchise Wastage '!B:B,Sheet1!H1233,'Franchise Wastage '!C:C,Sheet1!I1233,'Franchise Wastage '!D:D,Sheet1!J1233,'Franchise Wastage '!E:E,Sheet1!K1233)</f>
        <v>2</v>
      </c>
      <c r="B1233" s="1">
        <f>SUMIFS('Franchise Wastage '!F:F,'Franchise Wastage '!B:B,Sheet1!H1233,'Franchise Wastage '!C:C,Sheet1!I1233,'Franchise Wastage '!D:D,Sheet1!J1233,'Franchise Wastage '!E:E,Sheet1!K1233)</f>
        <v>2.5</v>
      </c>
      <c r="D1233" s="23">
        <f t="shared" si="57"/>
        <v>0</v>
      </c>
      <c r="E1233" s="23">
        <f t="shared" si="58"/>
        <v>0</v>
      </c>
      <c r="F1233" s="23">
        <f t="shared" si="59"/>
        <v>0</v>
      </c>
      <c r="H1233" s="25" t="s">
        <v>2144</v>
      </c>
      <c r="I1233" s="1" t="s">
        <v>164</v>
      </c>
      <c r="J1233" s="1" t="s">
        <v>590</v>
      </c>
      <c r="K1233">
        <v>98</v>
      </c>
      <c r="L1233" t="s">
        <v>9</v>
      </c>
      <c r="M1233" t="s">
        <v>12</v>
      </c>
      <c r="N1233">
        <v>2.5</v>
      </c>
      <c r="O1233" t="s">
        <v>10</v>
      </c>
      <c r="P1233">
        <v>2</v>
      </c>
      <c r="Q1233" t="s">
        <v>10</v>
      </c>
      <c r="R1233">
        <v>0</v>
      </c>
    </row>
    <row r="1234" spans="1:18" hidden="1" x14ac:dyDescent="0.25">
      <c r="A1234" s="1">
        <f>SUMIFS('Franchise Wastage '!H:H,'Franchise Wastage '!B:B,Sheet1!H1234,'Franchise Wastage '!C:C,Sheet1!I1234,'Franchise Wastage '!D:D,Sheet1!J1234,'Franchise Wastage '!E:E,Sheet1!K1234)</f>
        <v>13</v>
      </c>
      <c r="B1234" s="1">
        <f>SUMIFS('Franchise Wastage '!F:F,'Franchise Wastage '!B:B,Sheet1!H1234,'Franchise Wastage '!C:C,Sheet1!I1234,'Franchise Wastage '!D:D,Sheet1!J1234,'Franchise Wastage '!E:E,Sheet1!K1234)</f>
        <v>5</v>
      </c>
      <c r="D1234" s="23">
        <f t="shared" si="57"/>
        <v>0</v>
      </c>
      <c r="E1234" s="23">
        <f t="shared" si="58"/>
        <v>0</v>
      </c>
      <c r="F1234" s="23">
        <f t="shared" si="59"/>
        <v>0</v>
      </c>
      <c r="H1234" s="25" t="s">
        <v>2144</v>
      </c>
      <c r="I1234" s="1" t="s">
        <v>213</v>
      </c>
      <c r="J1234" s="1" t="s">
        <v>591</v>
      </c>
      <c r="K1234">
        <v>65</v>
      </c>
      <c r="L1234" t="s">
        <v>9</v>
      </c>
      <c r="M1234" t="s">
        <v>9</v>
      </c>
      <c r="N1234">
        <v>5</v>
      </c>
      <c r="O1234" t="s">
        <v>20</v>
      </c>
      <c r="P1234">
        <v>13</v>
      </c>
      <c r="Q1234" t="s">
        <v>10</v>
      </c>
      <c r="R1234">
        <v>0</v>
      </c>
    </row>
    <row r="1235" spans="1:18" hidden="1" x14ac:dyDescent="0.25">
      <c r="A1235" s="1">
        <f>SUMIFS('Franchise Wastage '!H:H,'Franchise Wastage '!B:B,Sheet1!H1235,'Franchise Wastage '!C:C,Sheet1!I1235,'Franchise Wastage '!D:D,Sheet1!J1235,'Franchise Wastage '!E:E,Sheet1!K1235)</f>
        <v>13</v>
      </c>
      <c r="B1235" s="1">
        <f>SUMIFS('Franchise Wastage '!F:F,'Franchise Wastage '!B:B,Sheet1!H1235,'Franchise Wastage '!C:C,Sheet1!I1235,'Franchise Wastage '!D:D,Sheet1!J1235,'Franchise Wastage '!E:E,Sheet1!K1235)</f>
        <v>2.2000000000000002</v>
      </c>
      <c r="D1235" s="23">
        <f t="shared" si="57"/>
        <v>0</v>
      </c>
      <c r="E1235" s="23">
        <f t="shared" si="58"/>
        <v>0</v>
      </c>
      <c r="F1235" s="23">
        <f t="shared" si="59"/>
        <v>0</v>
      </c>
      <c r="H1235" s="25" t="s">
        <v>2144</v>
      </c>
      <c r="I1235" s="1" t="s">
        <v>213</v>
      </c>
      <c r="J1235" s="1" t="s">
        <v>592</v>
      </c>
      <c r="K1235">
        <v>65</v>
      </c>
      <c r="L1235" t="s">
        <v>9</v>
      </c>
      <c r="M1235" t="s">
        <v>9</v>
      </c>
      <c r="N1235">
        <v>2.2000000000000002</v>
      </c>
      <c r="O1235" t="s">
        <v>10</v>
      </c>
      <c r="P1235">
        <v>13</v>
      </c>
      <c r="Q1235" t="s">
        <v>10</v>
      </c>
      <c r="R1235">
        <v>0</v>
      </c>
    </row>
    <row r="1236" spans="1:18" x14ac:dyDescent="0.25">
      <c r="A1236" s="1">
        <f>SUMIFS('Franchise Wastage '!H:H,'Franchise Wastage '!B:B,Sheet1!H1236,'Franchise Wastage '!C:C,Sheet1!I1236,'Franchise Wastage '!D:D,Sheet1!J1236,'Franchise Wastage '!E:E,Sheet1!K1236)</f>
        <v>0</v>
      </c>
      <c r="B1236" s="1">
        <f>SUMIFS('Franchise Wastage '!F:F,'Franchise Wastage '!B:B,Sheet1!H1236,'Franchise Wastage '!C:C,Sheet1!I1236,'Franchise Wastage '!D:D,Sheet1!J1236,'Franchise Wastage '!E:E,Sheet1!K1236)</f>
        <v>0</v>
      </c>
      <c r="D1236" s="23">
        <f t="shared" si="57"/>
        <v>13</v>
      </c>
      <c r="E1236" s="23">
        <f t="shared" si="58"/>
        <v>5</v>
      </c>
      <c r="F1236" s="23">
        <f t="shared" si="59"/>
        <v>18</v>
      </c>
      <c r="H1236" s="25" t="s">
        <v>2144</v>
      </c>
      <c r="I1236" s="1" t="s">
        <v>213</v>
      </c>
      <c r="J1236" s="1" t="s">
        <v>2145</v>
      </c>
      <c r="K1236">
        <v>65</v>
      </c>
      <c r="L1236" t="s">
        <v>9</v>
      </c>
      <c r="M1236" t="s">
        <v>9</v>
      </c>
      <c r="N1236">
        <v>5</v>
      </c>
      <c r="O1236" t="s">
        <v>20</v>
      </c>
      <c r="P1236">
        <v>13</v>
      </c>
      <c r="Q1236" t="s">
        <v>10</v>
      </c>
      <c r="R1236">
        <v>0</v>
      </c>
    </row>
    <row r="1237" spans="1:18" hidden="1" x14ac:dyDescent="0.25">
      <c r="A1237" s="1">
        <f>SUMIFS('Franchise Wastage '!H:H,'Franchise Wastage '!B:B,Sheet1!H1237,'Franchise Wastage '!C:C,Sheet1!I1237,'Franchise Wastage '!D:D,Sheet1!J1237,'Franchise Wastage '!E:E,Sheet1!K1237)</f>
        <v>14</v>
      </c>
      <c r="B1237" s="1">
        <f>SUMIFS('Franchise Wastage '!F:F,'Franchise Wastage '!B:B,Sheet1!H1237,'Franchise Wastage '!C:C,Sheet1!I1237,'Franchise Wastage '!D:D,Sheet1!J1237,'Franchise Wastage '!E:E,Sheet1!K1237)</f>
        <v>0.8</v>
      </c>
      <c r="D1237" s="23">
        <f t="shared" si="57"/>
        <v>0</v>
      </c>
      <c r="E1237" s="23">
        <f t="shared" si="58"/>
        <v>0</v>
      </c>
      <c r="F1237" s="23">
        <f t="shared" si="59"/>
        <v>0</v>
      </c>
      <c r="H1237" s="25" t="s">
        <v>2144</v>
      </c>
      <c r="I1237" s="1" t="s">
        <v>327</v>
      </c>
      <c r="J1237" s="1" t="s">
        <v>593</v>
      </c>
      <c r="K1237">
        <v>65</v>
      </c>
      <c r="L1237" t="s">
        <v>9</v>
      </c>
      <c r="M1237" t="s">
        <v>12</v>
      </c>
      <c r="N1237">
        <v>0.8</v>
      </c>
      <c r="O1237" t="s">
        <v>10</v>
      </c>
      <c r="P1237">
        <v>14</v>
      </c>
      <c r="Q1237" t="s">
        <v>10</v>
      </c>
      <c r="R1237">
        <v>0</v>
      </c>
    </row>
    <row r="1238" spans="1:18" hidden="1" x14ac:dyDescent="0.25">
      <c r="A1238" s="1">
        <f>SUMIFS('Franchise Wastage '!H:H,'Franchise Wastage '!B:B,Sheet1!H1238,'Franchise Wastage '!C:C,Sheet1!I1238,'Franchise Wastage '!D:D,Sheet1!J1238,'Franchise Wastage '!E:E,Sheet1!K1238)</f>
        <v>15</v>
      </c>
      <c r="B1238" s="1">
        <f>SUMIFS('Franchise Wastage '!F:F,'Franchise Wastage '!B:B,Sheet1!H1238,'Franchise Wastage '!C:C,Sheet1!I1238,'Franchise Wastage '!D:D,Sheet1!J1238,'Franchise Wastage '!E:E,Sheet1!K1238)</f>
        <v>0.8</v>
      </c>
      <c r="D1238" s="23">
        <f t="shared" si="57"/>
        <v>0</v>
      </c>
      <c r="E1238" s="23">
        <f t="shared" si="58"/>
        <v>0</v>
      </c>
      <c r="F1238" s="23">
        <f t="shared" si="59"/>
        <v>0</v>
      </c>
      <c r="H1238" s="25" t="s">
        <v>2144</v>
      </c>
      <c r="I1238" s="1" t="s">
        <v>327</v>
      </c>
      <c r="J1238" s="1" t="s">
        <v>594</v>
      </c>
      <c r="K1238">
        <v>65</v>
      </c>
      <c r="L1238" t="s">
        <v>9</v>
      </c>
      <c r="M1238" t="s">
        <v>12</v>
      </c>
      <c r="N1238">
        <v>0.8</v>
      </c>
      <c r="O1238" t="s">
        <v>10</v>
      </c>
      <c r="P1238">
        <v>15</v>
      </c>
      <c r="Q1238" t="s">
        <v>10</v>
      </c>
      <c r="R1238">
        <v>0</v>
      </c>
    </row>
    <row r="1239" spans="1:18" hidden="1" x14ac:dyDescent="0.25">
      <c r="A1239" s="1">
        <f>SUMIFS('Franchise Wastage '!H:H,'Franchise Wastage '!B:B,Sheet1!H1239,'Franchise Wastage '!C:C,Sheet1!I1239,'Franchise Wastage '!D:D,Sheet1!J1239,'Franchise Wastage '!E:E,Sheet1!K1239)</f>
        <v>7.5</v>
      </c>
      <c r="B1239" s="1">
        <f>SUMIFS('Franchise Wastage '!F:F,'Franchise Wastage '!B:B,Sheet1!H1239,'Franchise Wastage '!C:C,Sheet1!I1239,'Franchise Wastage '!D:D,Sheet1!J1239,'Franchise Wastage '!E:E,Sheet1!K1239)</f>
        <v>1.8</v>
      </c>
      <c r="D1239" s="23">
        <f t="shared" si="57"/>
        <v>0</v>
      </c>
      <c r="E1239" s="23">
        <f t="shared" si="58"/>
        <v>0</v>
      </c>
      <c r="F1239" s="23">
        <f t="shared" si="59"/>
        <v>0</v>
      </c>
      <c r="H1239" s="25" t="s">
        <v>2144</v>
      </c>
      <c r="I1239" s="1" t="s">
        <v>327</v>
      </c>
      <c r="J1239" s="1" t="s">
        <v>331</v>
      </c>
      <c r="K1239">
        <v>92.5</v>
      </c>
      <c r="L1239" t="s">
        <v>9</v>
      </c>
      <c r="M1239" t="s">
        <v>12</v>
      </c>
      <c r="N1239">
        <v>1.8</v>
      </c>
      <c r="O1239" t="s">
        <v>10</v>
      </c>
      <c r="P1239">
        <v>7.5</v>
      </c>
      <c r="Q1239" t="s">
        <v>10</v>
      </c>
      <c r="R1239">
        <v>0</v>
      </c>
    </row>
    <row r="1240" spans="1:18" hidden="1" x14ac:dyDescent="0.25">
      <c r="A1240" s="1">
        <f>SUMIFS('Franchise Wastage '!H:H,'Franchise Wastage '!B:B,Sheet1!H1240,'Franchise Wastage '!C:C,Sheet1!I1240,'Franchise Wastage '!D:D,Sheet1!J1240,'Franchise Wastage '!E:E,Sheet1!K1240)</f>
        <v>15</v>
      </c>
      <c r="B1240" s="1">
        <f>SUMIFS('Franchise Wastage '!F:F,'Franchise Wastage '!B:B,Sheet1!H1240,'Franchise Wastage '!C:C,Sheet1!I1240,'Franchise Wastage '!D:D,Sheet1!J1240,'Franchise Wastage '!E:E,Sheet1!K1240)</f>
        <v>10</v>
      </c>
      <c r="D1240" s="23">
        <f t="shared" si="57"/>
        <v>0</v>
      </c>
      <c r="E1240" s="23">
        <f t="shared" si="58"/>
        <v>0</v>
      </c>
      <c r="F1240" s="23">
        <f t="shared" si="59"/>
        <v>0</v>
      </c>
      <c r="H1240" s="25" t="s">
        <v>2144</v>
      </c>
      <c r="I1240" s="1" t="s">
        <v>41</v>
      </c>
      <c r="J1240" s="1" t="s">
        <v>503</v>
      </c>
      <c r="K1240">
        <v>75</v>
      </c>
      <c r="L1240" t="s">
        <v>9</v>
      </c>
      <c r="M1240" t="s">
        <v>12</v>
      </c>
      <c r="N1240">
        <v>10</v>
      </c>
      <c r="O1240" t="s">
        <v>20</v>
      </c>
      <c r="P1240">
        <v>15</v>
      </c>
      <c r="Q1240" t="s">
        <v>10</v>
      </c>
      <c r="R1240">
        <v>0</v>
      </c>
    </row>
    <row r="1241" spans="1:18" hidden="1" x14ac:dyDescent="0.25">
      <c r="A1241" s="1">
        <f>SUMIFS('Franchise Wastage '!H:H,'Franchise Wastage '!B:B,Sheet1!H1241,'Franchise Wastage '!C:C,Sheet1!I1241,'Franchise Wastage '!D:D,Sheet1!J1241,'Franchise Wastage '!E:E,Sheet1!K1241)</f>
        <v>7.5</v>
      </c>
      <c r="B1241" s="1">
        <f>SUMIFS('Franchise Wastage '!F:F,'Franchise Wastage '!B:B,Sheet1!H1241,'Franchise Wastage '!C:C,Sheet1!I1241,'Franchise Wastage '!D:D,Sheet1!J1241,'Franchise Wastage '!E:E,Sheet1!K1241)</f>
        <v>3.5</v>
      </c>
      <c r="D1241" s="23">
        <f t="shared" si="57"/>
        <v>0</v>
      </c>
      <c r="E1241" s="23">
        <f t="shared" si="58"/>
        <v>0</v>
      </c>
      <c r="F1241" s="23">
        <f t="shared" si="59"/>
        <v>0</v>
      </c>
      <c r="H1241" s="25" t="s">
        <v>2144</v>
      </c>
      <c r="I1241" s="1" t="s">
        <v>41</v>
      </c>
      <c r="J1241" s="1" t="s">
        <v>503</v>
      </c>
      <c r="K1241">
        <v>92.5</v>
      </c>
      <c r="L1241" t="s">
        <v>9</v>
      </c>
      <c r="M1241" t="s">
        <v>12</v>
      </c>
      <c r="N1241">
        <v>3.5</v>
      </c>
      <c r="O1241" t="s">
        <v>10</v>
      </c>
      <c r="P1241">
        <v>7.5</v>
      </c>
      <c r="Q1241" t="s">
        <v>10</v>
      </c>
      <c r="R1241">
        <v>0</v>
      </c>
    </row>
    <row r="1242" spans="1:18" x14ac:dyDescent="0.25">
      <c r="A1242" s="1">
        <f>SUMIFS('Franchise Wastage '!H:H,'Franchise Wastage '!B:B,Sheet1!H1242,'Franchise Wastage '!C:C,Sheet1!I1242,'Franchise Wastage '!D:D,Sheet1!J1242,'Franchise Wastage '!E:E,Sheet1!K1242)</f>
        <v>0</v>
      </c>
      <c r="B1242" s="1">
        <f>SUMIFS('Franchise Wastage '!F:F,'Franchise Wastage '!B:B,Sheet1!H1242,'Franchise Wastage '!C:C,Sheet1!I1242,'Franchise Wastage '!D:D,Sheet1!J1242,'Franchise Wastage '!E:E,Sheet1!K1242)</f>
        <v>0</v>
      </c>
      <c r="D1242" s="23">
        <f t="shared" si="57"/>
        <v>15</v>
      </c>
      <c r="E1242" s="23">
        <f t="shared" si="58"/>
        <v>2.5</v>
      </c>
      <c r="F1242" s="23">
        <f t="shared" si="59"/>
        <v>17.5</v>
      </c>
      <c r="H1242" s="25" t="s">
        <v>2144</v>
      </c>
      <c r="I1242" s="1" t="s">
        <v>41</v>
      </c>
      <c r="J1242" s="1" t="s">
        <v>2146</v>
      </c>
      <c r="K1242">
        <v>80</v>
      </c>
      <c r="L1242" t="s">
        <v>9</v>
      </c>
      <c r="M1242" t="s">
        <v>12</v>
      </c>
      <c r="N1242">
        <v>2.5</v>
      </c>
      <c r="O1242" t="s">
        <v>10</v>
      </c>
      <c r="P1242">
        <v>15</v>
      </c>
      <c r="Q1242" t="s">
        <v>10</v>
      </c>
      <c r="R1242">
        <v>0</v>
      </c>
    </row>
    <row r="1243" spans="1:18" hidden="1" x14ac:dyDescent="0.25">
      <c r="A1243" s="1">
        <f>SUMIFS('Franchise Wastage '!H:H,'Franchise Wastage '!B:B,Sheet1!H1243,'Franchise Wastage '!C:C,Sheet1!I1243,'Franchise Wastage '!D:D,Sheet1!J1243,'Franchise Wastage '!E:E,Sheet1!K1243)</f>
        <v>16</v>
      </c>
      <c r="B1243" s="1">
        <f>SUMIFS('Franchise Wastage '!F:F,'Franchise Wastage '!B:B,Sheet1!H1243,'Franchise Wastage '!C:C,Sheet1!I1243,'Franchise Wastage '!D:D,Sheet1!J1243,'Franchise Wastage '!E:E,Sheet1!K1243)</f>
        <v>0.9</v>
      </c>
      <c r="D1243" s="23">
        <f t="shared" si="57"/>
        <v>0</v>
      </c>
      <c r="E1243" s="23">
        <f t="shared" si="58"/>
        <v>0</v>
      </c>
      <c r="F1243" s="23">
        <f t="shared" si="59"/>
        <v>0</v>
      </c>
      <c r="H1243" s="25" t="s">
        <v>2144</v>
      </c>
      <c r="I1243" s="1" t="s">
        <v>41</v>
      </c>
      <c r="J1243" s="1" t="s">
        <v>336</v>
      </c>
      <c r="K1243">
        <v>60</v>
      </c>
      <c r="L1243" t="s">
        <v>9</v>
      </c>
      <c r="M1243" t="s">
        <v>12</v>
      </c>
      <c r="N1243">
        <v>0.9</v>
      </c>
      <c r="O1243" t="s">
        <v>10</v>
      </c>
      <c r="P1243">
        <v>16</v>
      </c>
      <c r="Q1243" t="s">
        <v>10</v>
      </c>
      <c r="R1243">
        <v>0</v>
      </c>
    </row>
    <row r="1244" spans="1:18" hidden="1" x14ac:dyDescent="0.25">
      <c r="A1244" s="1">
        <f>SUMIFS('Franchise Wastage '!H:H,'Franchise Wastage '!B:B,Sheet1!H1244,'Franchise Wastage '!C:C,Sheet1!I1244,'Franchise Wastage '!D:D,Sheet1!J1244,'Franchise Wastage '!E:E,Sheet1!K1244)</f>
        <v>15</v>
      </c>
      <c r="B1244" s="1">
        <f>SUMIFS('Franchise Wastage '!F:F,'Franchise Wastage '!B:B,Sheet1!H1244,'Franchise Wastage '!C:C,Sheet1!I1244,'Franchise Wastage '!D:D,Sheet1!J1244,'Franchise Wastage '!E:E,Sheet1!K1244)</f>
        <v>2.5</v>
      </c>
      <c r="D1244" s="23">
        <f t="shared" si="57"/>
        <v>0</v>
      </c>
      <c r="E1244" s="23">
        <f t="shared" si="58"/>
        <v>0</v>
      </c>
      <c r="F1244" s="23">
        <f t="shared" si="59"/>
        <v>0</v>
      </c>
      <c r="H1244" s="25" t="s">
        <v>2144</v>
      </c>
      <c r="I1244" s="1" t="s">
        <v>41</v>
      </c>
      <c r="J1244" s="1" t="s">
        <v>505</v>
      </c>
      <c r="K1244">
        <v>80</v>
      </c>
      <c r="L1244" t="s">
        <v>9</v>
      </c>
      <c r="M1244" t="s">
        <v>12</v>
      </c>
      <c r="N1244">
        <v>2.5</v>
      </c>
      <c r="O1244" t="s">
        <v>10</v>
      </c>
      <c r="P1244">
        <v>15</v>
      </c>
      <c r="Q1244" t="s">
        <v>10</v>
      </c>
      <c r="R1244">
        <v>0</v>
      </c>
    </row>
    <row r="1245" spans="1:18" hidden="1" x14ac:dyDescent="0.25">
      <c r="A1245" s="1">
        <f>SUMIFS('Franchise Wastage '!H:H,'Franchise Wastage '!B:B,Sheet1!H1245,'Franchise Wastage '!C:C,Sheet1!I1245,'Franchise Wastage '!D:D,Sheet1!J1245,'Franchise Wastage '!E:E,Sheet1!K1245)</f>
        <v>15</v>
      </c>
      <c r="B1245" s="1">
        <f>SUMIFS('Franchise Wastage '!F:F,'Franchise Wastage '!B:B,Sheet1!H1245,'Franchise Wastage '!C:C,Sheet1!I1245,'Franchise Wastage '!D:D,Sheet1!J1245,'Franchise Wastage '!E:E,Sheet1!K1245)</f>
        <v>2.5</v>
      </c>
      <c r="D1245" s="23">
        <f t="shared" si="57"/>
        <v>0</v>
      </c>
      <c r="E1245" s="23">
        <f t="shared" si="58"/>
        <v>0</v>
      </c>
      <c r="F1245" s="23">
        <f t="shared" si="59"/>
        <v>0</v>
      </c>
      <c r="H1245" s="25" t="s">
        <v>2144</v>
      </c>
      <c r="I1245" s="1" t="s">
        <v>41</v>
      </c>
      <c r="J1245" s="1" t="s">
        <v>506</v>
      </c>
      <c r="K1245">
        <v>80</v>
      </c>
      <c r="L1245" t="s">
        <v>9</v>
      </c>
      <c r="M1245" t="s">
        <v>12</v>
      </c>
      <c r="N1245">
        <v>2.5</v>
      </c>
      <c r="O1245" t="s">
        <v>10</v>
      </c>
      <c r="P1245">
        <v>15</v>
      </c>
      <c r="Q1245" t="s">
        <v>10</v>
      </c>
      <c r="R1245">
        <v>0</v>
      </c>
    </row>
    <row r="1246" spans="1:18" hidden="1" x14ac:dyDescent="0.25">
      <c r="A1246" s="1">
        <f>SUMIFS('Franchise Wastage '!H:H,'Franchise Wastage '!B:B,Sheet1!H1246,'Franchise Wastage '!C:C,Sheet1!I1246,'Franchise Wastage '!D:D,Sheet1!J1246,'Franchise Wastage '!E:E,Sheet1!K1246)</f>
        <v>20</v>
      </c>
      <c r="B1246" s="1">
        <f>SUMIFS('Franchise Wastage '!F:F,'Franchise Wastage '!B:B,Sheet1!H1246,'Franchise Wastage '!C:C,Sheet1!I1246,'Franchise Wastage '!D:D,Sheet1!J1246,'Franchise Wastage '!E:E,Sheet1!K1246)</f>
        <v>25</v>
      </c>
      <c r="D1246" s="23">
        <f t="shared" si="57"/>
        <v>0</v>
      </c>
      <c r="E1246" s="23">
        <f t="shared" si="58"/>
        <v>0</v>
      </c>
      <c r="F1246" s="23">
        <f t="shared" si="59"/>
        <v>0</v>
      </c>
      <c r="H1246" s="25" t="s">
        <v>2144</v>
      </c>
      <c r="I1246" s="1" t="s">
        <v>595</v>
      </c>
      <c r="J1246" s="1" t="s">
        <v>596</v>
      </c>
      <c r="K1246">
        <v>65</v>
      </c>
      <c r="L1246" t="s">
        <v>9</v>
      </c>
      <c r="M1246" t="s">
        <v>9</v>
      </c>
      <c r="N1246">
        <v>25</v>
      </c>
      <c r="O1246" t="s">
        <v>20</v>
      </c>
      <c r="P1246">
        <v>20</v>
      </c>
      <c r="Q1246" t="s">
        <v>10</v>
      </c>
      <c r="R1246">
        <v>0</v>
      </c>
    </row>
    <row r="1247" spans="1:18" hidden="1" x14ac:dyDescent="0.25">
      <c r="A1247" s="1">
        <f>SUMIFS('Franchise Wastage '!H:H,'Franchise Wastage '!B:B,Sheet1!H1247,'Franchise Wastage '!C:C,Sheet1!I1247,'Franchise Wastage '!D:D,Sheet1!J1247,'Franchise Wastage '!E:E,Sheet1!K1247)</f>
        <v>15</v>
      </c>
      <c r="B1247" s="1">
        <f>SUMIFS('Franchise Wastage '!F:F,'Franchise Wastage '!B:B,Sheet1!H1247,'Franchise Wastage '!C:C,Sheet1!I1247,'Franchise Wastage '!D:D,Sheet1!J1247,'Franchise Wastage '!E:E,Sheet1!K1247)</f>
        <v>7</v>
      </c>
      <c r="D1247" s="23">
        <f t="shared" si="57"/>
        <v>0</v>
      </c>
      <c r="E1247" s="23">
        <f t="shared" si="58"/>
        <v>0</v>
      </c>
      <c r="F1247" s="23">
        <f t="shared" si="59"/>
        <v>0</v>
      </c>
      <c r="H1247" s="25" t="s">
        <v>2144</v>
      </c>
      <c r="I1247" s="1" t="s">
        <v>595</v>
      </c>
      <c r="J1247" s="1" t="s">
        <v>596</v>
      </c>
      <c r="K1247">
        <v>80</v>
      </c>
      <c r="L1247" t="s">
        <v>9</v>
      </c>
      <c r="M1247" t="s">
        <v>9</v>
      </c>
      <c r="N1247">
        <v>7</v>
      </c>
      <c r="O1247" t="s">
        <v>20</v>
      </c>
      <c r="P1247">
        <v>15</v>
      </c>
      <c r="Q1247" t="s">
        <v>10</v>
      </c>
      <c r="R1247">
        <v>0</v>
      </c>
    </row>
    <row r="1248" spans="1:18" hidden="1" x14ac:dyDescent="0.25">
      <c r="A1248" s="1">
        <f>SUMIFS('Franchise Wastage '!H:H,'Franchise Wastage '!B:B,Sheet1!H1248,'Franchise Wastage '!C:C,Sheet1!I1248,'Franchise Wastage '!D:D,Sheet1!J1248,'Franchise Wastage '!E:E,Sheet1!K1248)</f>
        <v>15</v>
      </c>
      <c r="B1248" s="1">
        <f>SUMIFS('Franchise Wastage '!F:F,'Franchise Wastage '!B:B,Sheet1!H1248,'Franchise Wastage '!C:C,Sheet1!I1248,'Franchise Wastage '!D:D,Sheet1!J1248,'Franchise Wastage '!E:E,Sheet1!K1248)</f>
        <v>5</v>
      </c>
      <c r="D1248" s="23">
        <f t="shared" si="57"/>
        <v>0</v>
      </c>
      <c r="E1248" s="23">
        <f t="shared" si="58"/>
        <v>0</v>
      </c>
      <c r="F1248" s="23">
        <f t="shared" si="59"/>
        <v>0</v>
      </c>
      <c r="H1248" s="25" t="s">
        <v>2144</v>
      </c>
      <c r="I1248" s="1" t="s">
        <v>595</v>
      </c>
      <c r="J1248" s="1" t="s">
        <v>597</v>
      </c>
      <c r="K1248">
        <v>65</v>
      </c>
      <c r="L1248" t="s">
        <v>9</v>
      </c>
      <c r="M1248" t="s">
        <v>9</v>
      </c>
      <c r="N1248">
        <v>5</v>
      </c>
      <c r="O1248" t="s">
        <v>20</v>
      </c>
      <c r="P1248">
        <v>15</v>
      </c>
      <c r="Q1248" t="s">
        <v>10</v>
      </c>
      <c r="R1248">
        <v>0</v>
      </c>
    </row>
    <row r="1249" spans="1:18" hidden="1" x14ac:dyDescent="0.25">
      <c r="A1249" s="1">
        <f>SUMIFS('Franchise Wastage '!H:H,'Franchise Wastage '!B:B,Sheet1!H1249,'Franchise Wastage '!C:C,Sheet1!I1249,'Franchise Wastage '!D:D,Sheet1!J1249,'Franchise Wastage '!E:E,Sheet1!K1249)</f>
        <v>15</v>
      </c>
      <c r="B1249" s="1">
        <f>SUMIFS('Franchise Wastage '!F:F,'Franchise Wastage '!B:B,Sheet1!H1249,'Franchise Wastage '!C:C,Sheet1!I1249,'Franchise Wastage '!D:D,Sheet1!J1249,'Franchise Wastage '!E:E,Sheet1!K1249)</f>
        <v>5</v>
      </c>
      <c r="D1249" s="23">
        <f t="shared" si="57"/>
        <v>0</v>
      </c>
      <c r="E1249" s="23">
        <f t="shared" si="58"/>
        <v>0</v>
      </c>
      <c r="F1249" s="23">
        <f t="shared" si="59"/>
        <v>0</v>
      </c>
      <c r="H1249" s="25" t="s">
        <v>2144</v>
      </c>
      <c r="I1249" s="1" t="s">
        <v>595</v>
      </c>
      <c r="J1249" s="1" t="s">
        <v>598</v>
      </c>
      <c r="K1249">
        <v>65</v>
      </c>
      <c r="L1249" t="s">
        <v>9</v>
      </c>
      <c r="M1249" t="s">
        <v>9</v>
      </c>
      <c r="N1249">
        <v>5</v>
      </c>
      <c r="O1249" t="s">
        <v>20</v>
      </c>
      <c r="P1249">
        <v>15</v>
      </c>
      <c r="Q1249" t="s">
        <v>10</v>
      </c>
      <c r="R1249">
        <v>0</v>
      </c>
    </row>
    <row r="1250" spans="1:18" hidden="1" x14ac:dyDescent="0.25">
      <c r="A1250" s="1">
        <f>SUMIFS('Franchise Wastage '!H:H,'Franchise Wastage '!B:B,Sheet1!H1250,'Franchise Wastage '!C:C,Sheet1!I1250,'Franchise Wastage '!D:D,Sheet1!J1250,'Franchise Wastage '!E:E,Sheet1!K1250)</f>
        <v>16</v>
      </c>
      <c r="B1250" s="1">
        <f>SUMIFS('Franchise Wastage '!F:F,'Franchise Wastage '!B:B,Sheet1!H1250,'Franchise Wastage '!C:C,Sheet1!I1250,'Franchise Wastage '!D:D,Sheet1!J1250,'Franchise Wastage '!E:E,Sheet1!K1250)</f>
        <v>5</v>
      </c>
      <c r="D1250" s="23">
        <f t="shared" si="57"/>
        <v>0</v>
      </c>
      <c r="E1250" s="23">
        <f t="shared" si="58"/>
        <v>0</v>
      </c>
      <c r="F1250" s="23">
        <f t="shared" si="59"/>
        <v>0</v>
      </c>
      <c r="H1250" s="25" t="s">
        <v>2144</v>
      </c>
      <c r="I1250" s="1" t="s">
        <v>595</v>
      </c>
      <c r="J1250" s="1" t="s">
        <v>599</v>
      </c>
      <c r="K1250">
        <v>65</v>
      </c>
      <c r="L1250" t="s">
        <v>9</v>
      </c>
      <c r="M1250" t="s">
        <v>9</v>
      </c>
      <c r="N1250">
        <v>5</v>
      </c>
      <c r="O1250" t="s">
        <v>20</v>
      </c>
      <c r="P1250">
        <v>16</v>
      </c>
      <c r="Q1250" t="s">
        <v>10</v>
      </c>
      <c r="R1250">
        <v>0</v>
      </c>
    </row>
    <row r="1251" spans="1:18" hidden="1" x14ac:dyDescent="0.25">
      <c r="A1251" s="1">
        <f>SUMIFS('Franchise Wastage '!H:H,'Franchise Wastage '!B:B,Sheet1!H1251,'Franchise Wastage '!C:C,Sheet1!I1251,'Franchise Wastage '!D:D,Sheet1!J1251,'Franchise Wastage '!E:E,Sheet1!K1251)</f>
        <v>12</v>
      </c>
      <c r="B1251" s="1">
        <f>SUMIFS('Franchise Wastage '!F:F,'Franchise Wastage '!B:B,Sheet1!H1251,'Franchise Wastage '!C:C,Sheet1!I1251,'Franchise Wastage '!D:D,Sheet1!J1251,'Franchise Wastage '!E:E,Sheet1!K1251)</f>
        <v>0.5</v>
      </c>
      <c r="D1251" s="23">
        <f t="shared" si="57"/>
        <v>0</v>
      </c>
      <c r="E1251" s="23">
        <f t="shared" si="58"/>
        <v>0</v>
      </c>
      <c r="F1251" s="23">
        <f t="shared" si="59"/>
        <v>0</v>
      </c>
      <c r="H1251" s="25" t="s">
        <v>2144</v>
      </c>
      <c r="I1251" s="1" t="s">
        <v>69</v>
      </c>
      <c r="J1251" s="1" t="s">
        <v>339</v>
      </c>
      <c r="K1251">
        <v>65</v>
      </c>
      <c r="L1251" t="s">
        <v>9</v>
      </c>
      <c r="M1251" t="s">
        <v>12</v>
      </c>
      <c r="N1251">
        <v>0.5</v>
      </c>
      <c r="O1251" t="s">
        <v>10</v>
      </c>
      <c r="P1251">
        <v>12</v>
      </c>
      <c r="Q1251" t="s">
        <v>10</v>
      </c>
      <c r="R1251">
        <v>0</v>
      </c>
    </row>
    <row r="1252" spans="1:18" hidden="1" x14ac:dyDescent="0.25">
      <c r="A1252" s="1">
        <f>SUMIFS('Franchise Wastage '!H:H,'Franchise Wastage '!B:B,Sheet1!H1252,'Franchise Wastage '!C:C,Sheet1!I1252,'Franchise Wastage '!D:D,Sheet1!J1252,'Franchise Wastage '!E:E,Sheet1!K1252)</f>
        <v>15</v>
      </c>
      <c r="B1252" s="1">
        <f>SUMIFS('Franchise Wastage '!F:F,'Franchise Wastage '!B:B,Sheet1!H1252,'Franchise Wastage '!C:C,Sheet1!I1252,'Franchise Wastage '!D:D,Sheet1!J1252,'Franchise Wastage '!E:E,Sheet1!K1252)</f>
        <v>160</v>
      </c>
      <c r="D1252" s="23">
        <f t="shared" si="57"/>
        <v>0</v>
      </c>
      <c r="E1252" s="23">
        <f t="shared" si="58"/>
        <v>0</v>
      </c>
      <c r="F1252" s="23">
        <f t="shared" si="59"/>
        <v>0</v>
      </c>
      <c r="H1252" s="25" t="s">
        <v>2144</v>
      </c>
      <c r="I1252" s="1" t="s">
        <v>69</v>
      </c>
      <c r="J1252" s="1" t="s">
        <v>70</v>
      </c>
      <c r="K1252">
        <v>85</v>
      </c>
      <c r="L1252" t="s">
        <v>9</v>
      </c>
      <c r="M1252" t="s">
        <v>12</v>
      </c>
      <c r="N1252">
        <v>160</v>
      </c>
      <c r="O1252" t="s">
        <v>20</v>
      </c>
      <c r="P1252">
        <v>15</v>
      </c>
      <c r="Q1252" t="s">
        <v>10</v>
      </c>
      <c r="R1252">
        <v>0</v>
      </c>
    </row>
    <row r="1253" spans="1:18" hidden="1" x14ac:dyDescent="0.25">
      <c r="A1253" s="1">
        <f>SUMIFS('Franchise Wastage '!H:H,'Franchise Wastage '!B:B,Sheet1!H1253,'Franchise Wastage '!C:C,Sheet1!I1253,'Franchise Wastage '!D:D,Sheet1!J1253,'Franchise Wastage '!E:E,Sheet1!K1253)</f>
        <v>13</v>
      </c>
      <c r="B1253" s="1">
        <f>SUMIFS('Franchise Wastage '!F:F,'Franchise Wastage '!B:B,Sheet1!H1253,'Franchise Wastage '!C:C,Sheet1!I1253,'Franchise Wastage '!D:D,Sheet1!J1253,'Franchise Wastage '!E:E,Sheet1!K1253)</f>
        <v>15</v>
      </c>
      <c r="D1253" s="23">
        <f t="shared" si="57"/>
        <v>0</v>
      </c>
      <c r="E1253" s="23">
        <f t="shared" si="58"/>
        <v>0</v>
      </c>
      <c r="F1253" s="23">
        <f t="shared" si="59"/>
        <v>0</v>
      </c>
      <c r="H1253" s="25" t="s">
        <v>2144</v>
      </c>
      <c r="I1253" s="1" t="s">
        <v>69</v>
      </c>
      <c r="J1253" s="1" t="s">
        <v>600</v>
      </c>
      <c r="K1253">
        <v>65</v>
      </c>
      <c r="L1253" t="s">
        <v>9</v>
      </c>
      <c r="M1253" t="s">
        <v>12</v>
      </c>
      <c r="N1253">
        <v>15</v>
      </c>
      <c r="O1253" t="s">
        <v>20</v>
      </c>
      <c r="P1253">
        <v>13</v>
      </c>
      <c r="Q1253" t="s">
        <v>10</v>
      </c>
      <c r="R1253">
        <v>0</v>
      </c>
    </row>
    <row r="1254" spans="1:18" hidden="1" x14ac:dyDescent="0.25">
      <c r="A1254" s="1">
        <f>SUMIFS('Franchise Wastage '!H:H,'Franchise Wastage '!B:B,Sheet1!H1254,'Franchise Wastage '!C:C,Sheet1!I1254,'Franchise Wastage '!D:D,Sheet1!J1254,'Franchise Wastage '!E:E,Sheet1!K1254)</f>
        <v>15</v>
      </c>
      <c r="B1254" s="1">
        <f>SUMIFS('Franchise Wastage '!F:F,'Franchise Wastage '!B:B,Sheet1!H1254,'Franchise Wastage '!C:C,Sheet1!I1254,'Franchise Wastage '!D:D,Sheet1!J1254,'Franchise Wastage '!E:E,Sheet1!K1254)</f>
        <v>5</v>
      </c>
      <c r="D1254" s="23">
        <f t="shared" si="57"/>
        <v>0</v>
      </c>
      <c r="E1254" s="23">
        <f t="shared" si="58"/>
        <v>0</v>
      </c>
      <c r="F1254" s="23">
        <f t="shared" si="59"/>
        <v>0</v>
      </c>
      <c r="H1254" s="25" t="s">
        <v>2144</v>
      </c>
      <c r="I1254" s="1" t="s">
        <v>69</v>
      </c>
      <c r="J1254" s="1" t="s">
        <v>601</v>
      </c>
      <c r="K1254">
        <v>65</v>
      </c>
      <c r="L1254" t="s">
        <v>9</v>
      </c>
      <c r="M1254" t="s">
        <v>12</v>
      </c>
      <c r="N1254">
        <v>5</v>
      </c>
      <c r="O1254" t="s">
        <v>20</v>
      </c>
      <c r="P1254">
        <v>15</v>
      </c>
      <c r="Q1254" t="s">
        <v>10</v>
      </c>
      <c r="R1254">
        <v>0</v>
      </c>
    </row>
    <row r="1255" spans="1:18" hidden="1" x14ac:dyDescent="0.25">
      <c r="A1255" s="1">
        <f>SUMIFS('Franchise Wastage '!H:H,'Franchise Wastage '!B:B,Sheet1!H1255,'Franchise Wastage '!C:C,Sheet1!I1255,'Franchise Wastage '!D:D,Sheet1!J1255,'Franchise Wastage '!E:E,Sheet1!K1255)</f>
        <v>13</v>
      </c>
      <c r="B1255" s="1">
        <f>SUMIFS('Franchise Wastage '!F:F,'Franchise Wastage '!B:B,Sheet1!H1255,'Franchise Wastage '!C:C,Sheet1!I1255,'Franchise Wastage '!D:D,Sheet1!J1255,'Franchise Wastage '!E:E,Sheet1!K1255)</f>
        <v>1</v>
      </c>
      <c r="D1255" s="23">
        <f t="shared" si="57"/>
        <v>0</v>
      </c>
      <c r="E1255" s="23">
        <f t="shared" si="58"/>
        <v>0</v>
      </c>
      <c r="F1255" s="23">
        <f t="shared" si="59"/>
        <v>0</v>
      </c>
      <c r="H1255" s="25" t="s">
        <v>2144</v>
      </c>
      <c r="I1255" s="1" t="s">
        <v>69</v>
      </c>
      <c r="J1255" s="1" t="s">
        <v>511</v>
      </c>
      <c r="K1255">
        <v>65</v>
      </c>
      <c r="L1255" t="s">
        <v>9</v>
      </c>
      <c r="M1255" t="s">
        <v>12</v>
      </c>
      <c r="N1255">
        <v>1</v>
      </c>
      <c r="O1255" t="s">
        <v>10</v>
      </c>
      <c r="P1255">
        <v>13</v>
      </c>
      <c r="Q1255" t="s">
        <v>10</v>
      </c>
      <c r="R1255">
        <v>0</v>
      </c>
    </row>
    <row r="1256" spans="1:18" x14ac:dyDescent="0.25">
      <c r="A1256" s="1">
        <f>SUMIFS('Franchise Wastage '!H:H,'Franchise Wastage '!B:B,Sheet1!H1256,'Franchise Wastage '!C:C,Sheet1!I1256,'Franchise Wastage '!D:D,Sheet1!J1256,'Franchise Wastage '!E:E,Sheet1!K1256)</f>
        <v>0</v>
      </c>
      <c r="B1256" s="1">
        <f>SUMIFS('Franchise Wastage '!F:F,'Franchise Wastage '!B:B,Sheet1!H1256,'Franchise Wastage '!C:C,Sheet1!I1256,'Franchise Wastage '!D:D,Sheet1!J1256,'Franchise Wastage '!E:E,Sheet1!K1256)</f>
        <v>0</v>
      </c>
      <c r="D1256" s="23">
        <f t="shared" si="57"/>
        <v>10</v>
      </c>
      <c r="E1256" s="23">
        <f t="shared" si="58"/>
        <v>3</v>
      </c>
      <c r="F1256" s="23">
        <f t="shared" si="59"/>
        <v>13</v>
      </c>
      <c r="H1256" s="25" t="s">
        <v>2144</v>
      </c>
      <c r="I1256" s="1" t="s">
        <v>69</v>
      </c>
      <c r="J1256" s="1" t="s">
        <v>602</v>
      </c>
      <c r="K1256">
        <v>80</v>
      </c>
      <c r="L1256" t="s">
        <v>9</v>
      </c>
      <c r="M1256" t="s">
        <v>12</v>
      </c>
      <c r="N1256">
        <v>3</v>
      </c>
      <c r="O1256" t="s">
        <v>20</v>
      </c>
      <c r="P1256">
        <v>10</v>
      </c>
      <c r="Q1256" t="s">
        <v>10</v>
      </c>
      <c r="R1256">
        <v>0</v>
      </c>
    </row>
    <row r="1257" spans="1:18" hidden="1" x14ac:dyDescent="0.25">
      <c r="A1257" s="1">
        <f>SUMIFS('Franchise Wastage '!H:H,'Franchise Wastage '!B:B,Sheet1!H1257,'Franchise Wastage '!C:C,Sheet1!I1257,'Franchise Wastage '!D:D,Sheet1!J1257,'Franchise Wastage '!E:E,Sheet1!K1257)</f>
        <v>13</v>
      </c>
      <c r="B1257" s="1">
        <f>SUMIFS('Franchise Wastage '!F:F,'Franchise Wastage '!B:B,Sheet1!H1257,'Franchise Wastage '!C:C,Sheet1!I1257,'Franchise Wastage '!D:D,Sheet1!J1257,'Franchise Wastage '!E:E,Sheet1!K1257)</f>
        <v>0.8</v>
      </c>
      <c r="D1257" s="23">
        <f t="shared" si="57"/>
        <v>0</v>
      </c>
      <c r="E1257" s="23">
        <f t="shared" si="58"/>
        <v>0</v>
      </c>
      <c r="F1257" s="23">
        <f t="shared" si="59"/>
        <v>0</v>
      </c>
      <c r="H1257" s="25" t="s">
        <v>2144</v>
      </c>
      <c r="I1257" s="1" t="s">
        <v>69</v>
      </c>
      <c r="J1257" s="1" t="s">
        <v>513</v>
      </c>
      <c r="K1257">
        <v>65</v>
      </c>
      <c r="L1257" t="s">
        <v>9</v>
      </c>
      <c r="M1257" t="s">
        <v>12</v>
      </c>
      <c r="N1257">
        <v>0.8</v>
      </c>
      <c r="O1257" t="s">
        <v>10</v>
      </c>
      <c r="P1257">
        <v>13</v>
      </c>
      <c r="Q1257" t="s">
        <v>10</v>
      </c>
      <c r="R1257">
        <v>0</v>
      </c>
    </row>
    <row r="1258" spans="1:18" hidden="1" x14ac:dyDescent="0.25">
      <c r="A1258" s="1">
        <f>SUMIFS('Franchise Wastage '!H:H,'Franchise Wastage '!B:B,Sheet1!H1258,'Franchise Wastage '!C:C,Sheet1!I1258,'Franchise Wastage '!D:D,Sheet1!J1258,'Franchise Wastage '!E:E,Sheet1!K1258)</f>
        <v>8</v>
      </c>
      <c r="B1258" s="1">
        <f>SUMIFS('Franchise Wastage '!F:F,'Franchise Wastage '!B:B,Sheet1!H1258,'Franchise Wastage '!C:C,Sheet1!I1258,'Franchise Wastage '!D:D,Sheet1!J1258,'Franchise Wastage '!E:E,Sheet1!K1258)</f>
        <v>0.8</v>
      </c>
      <c r="D1258" s="23">
        <f t="shared" si="57"/>
        <v>0</v>
      </c>
      <c r="E1258" s="23">
        <f t="shared" si="58"/>
        <v>0</v>
      </c>
      <c r="F1258" s="23">
        <f t="shared" si="59"/>
        <v>0</v>
      </c>
      <c r="H1258" s="25" t="s">
        <v>2144</v>
      </c>
      <c r="I1258" s="1" t="s">
        <v>69</v>
      </c>
      <c r="J1258" s="1" t="s">
        <v>603</v>
      </c>
      <c r="K1258">
        <v>65</v>
      </c>
      <c r="L1258" t="s">
        <v>9</v>
      </c>
      <c r="M1258" t="s">
        <v>12</v>
      </c>
      <c r="N1258">
        <v>0.8</v>
      </c>
      <c r="O1258" t="s">
        <v>10</v>
      </c>
      <c r="P1258">
        <v>8</v>
      </c>
      <c r="Q1258" t="s">
        <v>10</v>
      </c>
      <c r="R1258">
        <v>0</v>
      </c>
    </row>
    <row r="1259" spans="1:18" hidden="1" x14ac:dyDescent="0.25">
      <c r="A1259" s="1">
        <f>SUMIFS('Franchise Wastage '!H:H,'Franchise Wastage '!B:B,Sheet1!H1259,'Franchise Wastage '!C:C,Sheet1!I1259,'Franchise Wastage '!D:D,Sheet1!J1259,'Franchise Wastage '!E:E,Sheet1!K1259)</f>
        <v>16</v>
      </c>
      <c r="B1259" s="1">
        <f>SUMIFS('Franchise Wastage '!F:F,'Franchise Wastage '!B:B,Sheet1!H1259,'Franchise Wastage '!C:C,Sheet1!I1259,'Franchise Wastage '!D:D,Sheet1!J1259,'Franchise Wastage '!E:E,Sheet1!K1259)</f>
        <v>1.5</v>
      </c>
      <c r="D1259" s="23">
        <f t="shared" si="57"/>
        <v>0</v>
      </c>
      <c r="E1259" s="23">
        <f t="shared" si="58"/>
        <v>0</v>
      </c>
      <c r="F1259" s="23">
        <f t="shared" si="59"/>
        <v>0</v>
      </c>
      <c r="H1259" t="s">
        <v>2169</v>
      </c>
      <c r="I1259" s="1" t="s">
        <v>466</v>
      </c>
      <c r="J1259" s="1" t="s">
        <v>14</v>
      </c>
      <c r="K1259">
        <v>65</v>
      </c>
      <c r="L1259" t="s">
        <v>9</v>
      </c>
      <c r="M1259" t="s">
        <v>9</v>
      </c>
      <c r="N1259">
        <v>1.5</v>
      </c>
      <c r="O1259" t="s">
        <v>10</v>
      </c>
      <c r="P1259">
        <v>16</v>
      </c>
      <c r="Q1259" t="s">
        <v>10</v>
      </c>
      <c r="R1259">
        <v>0</v>
      </c>
    </row>
    <row r="1260" spans="1:18" hidden="1" x14ac:dyDescent="0.25">
      <c r="A1260" s="1">
        <f>SUMIFS('Franchise Wastage '!H:H,'Franchise Wastage '!B:B,Sheet1!H1260,'Franchise Wastage '!C:C,Sheet1!I1260,'Franchise Wastage '!D:D,Sheet1!J1260,'Franchise Wastage '!E:E,Sheet1!K1260)</f>
        <v>17</v>
      </c>
      <c r="B1260" s="1">
        <f>SUMIFS('Franchise Wastage '!F:F,'Franchise Wastage '!B:B,Sheet1!H1260,'Franchise Wastage '!C:C,Sheet1!I1260,'Franchise Wastage '!D:D,Sheet1!J1260,'Franchise Wastage '!E:E,Sheet1!K1260)</f>
        <v>1.2</v>
      </c>
      <c r="D1260" s="23">
        <f t="shared" si="57"/>
        <v>0</v>
      </c>
      <c r="E1260" s="23">
        <f t="shared" si="58"/>
        <v>0</v>
      </c>
      <c r="F1260" s="23">
        <f t="shared" si="59"/>
        <v>0</v>
      </c>
      <c r="H1260" t="s">
        <v>2169</v>
      </c>
      <c r="I1260" s="1" t="s">
        <v>466</v>
      </c>
      <c r="J1260" s="1" t="s">
        <v>622</v>
      </c>
      <c r="K1260">
        <v>60</v>
      </c>
      <c r="L1260" t="s">
        <v>9</v>
      </c>
      <c r="M1260" t="s">
        <v>9</v>
      </c>
      <c r="N1260">
        <v>1.2</v>
      </c>
      <c r="O1260" t="s">
        <v>10</v>
      </c>
      <c r="P1260">
        <v>17</v>
      </c>
      <c r="Q1260" t="s">
        <v>10</v>
      </c>
      <c r="R1260">
        <v>0</v>
      </c>
    </row>
    <row r="1261" spans="1:18" hidden="1" x14ac:dyDescent="0.25">
      <c r="A1261" s="1">
        <f>SUMIFS('Franchise Wastage '!H:H,'Franchise Wastage '!B:B,Sheet1!H1261,'Franchise Wastage '!C:C,Sheet1!I1261,'Franchise Wastage '!D:D,Sheet1!J1261,'Franchise Wastage '!E:E,Sheet1!K1261)</f>
        <v>16</v>
      </c>
      <c r="B1261" s="1">
        <f>SUMIFS('Franchise Wastage '!F:F,'Franchise Wastage '!B:B,Sheet1!H1261,'Franchise Wastage '!C:C,Sheet1!I1261,'Franchise Wastage '!D:D,Sheet1!J1261,'Franchise Wastage '!E:E,Sheet1!K1261)</f>
        <v>1.5</v>
      </c>
      <c r="D1261" s="23">
        <f t="shared" si="57"/>
        <v>0</v>
      </c>
      <c r="E1261" s="23">
        <f t="shared" si="58"/>
        <v>0</v>
      </c>
      <c r="F1261" s="23">
        <f t="shared" si="59"/>
        <v>0</v>
      </c>
      <c r="H1261" t="s">
        <v>2169</v>
      </c>
      <c r="I1261" s="1" t="s">
        <v>466</v>
      </c>
      <c r="J1261" s="1" t="s">
        <v>616</v>
      </c>
      <c r="K1261">
        <v>60</v>
      </c>
      <c r="L1261" t="s">
        <v>9</v>
      </c>
      <c r="M1261" t="s">
        <v>9</v>
      </c>
      <c r="N1261">
        <v>1.5</v>
      </c>
      <c r="O1261" t="s">
        <v>10</v>
      </c>
      <c r="P1261">
        <v>16</v>
      </c>
      <c r="Q1261" t="s">
        <v>10</v>
      </c>
      <c r="R1261">
        <v>0</v>
      </c>
    </row>
    <row r="1262" spans="1:18" hidden="1" x14ac:dyDescent="0.25">
      <c r="A1262" s="1">
        <f>SUMIFS('Franchise Wastage '!H:H,'Franchise Wastage '!B:B,Sheet1!H1262,'Franchise Wastage '!C:C,Sheet1!I1262,'Franchise Wastage '!D:D,Sheet1!J1262,'Franchise Wastage '!E:E,Sheet1!K1262)</f>
        <v>14</v>
      </c>
      <c r="B1262" s="1">
        <f>SUMIFS('Franchise Wastage '!F:F,'Franchise Wastage '!B:B,Sheet1!H1262,'Franchise Wastage '!C:C,Sheet1!I1262,'Franchise Wastage '!D:D,Sheet1!J1262,'Franchise Wastage '!E:E,Sheet1!K1262)</f>
        <v>1.5</v>
      </c>
      <c r="D1262" s="23">
        <f t="shared" si="57"/>
        <v>0</v>
      </c>
      <c r="E1262" s="23">
        <f t="shared" si="58"/>
        <v>0</v>
      </c>
      <c r="F1262" s="23">
        <f t="shared" si="59"/>
        <v>0</v>
      </c>
      <c r="H1262" t="s">
        <v>2169</v>
      </c>
      <c r="I1262" s="1" t="s">
        <v>466</v>
      </c>
      <c r="J1262" s="1" t="s">
        <v>524</v>
      </c>
      <c r="K1262">
        <v>60</v>
      </c>
      <c r="L1262" t="s">
        <v>9</v>
      </c>
      <c r="M1262" t="s">
        <v>9</v>
      </c>
      <c r="N1262">
        <v>1.5</v>
      </c>
      <c r="O1262" t="s">
        <v>10</v>
      </c>
      <c r="P1262">
        <v>14</v>
      </c>
      <c r="Q1262" t="s">
        <v>10</v>
      </c>
      <c r="R1262">
        <v>0</v>
      </c>
    </row>
    <row r="1263" spans="1:18" hidden="1" x14ac:dyDescent="0.25">
      <c r="A1263" s="1">
        <f>SUMIFS('Franchise Wastage '!H:H,'Franchise Wastage '!B:B,Sheet1!H1263,'Franchise Wastage '!C:C,Sheet1!I1263,'Franchise Wastage '!D:D,Sheet1!J1263,'Franchise Wastage '!E:E,Sheet1!K1263)</f>
        <v>9</v>
      </c>
      <c r="B1263" s="1">
        <f>SUMIFS('Franchise Wastage '!F:F,'Franchise Wastage '!B:B,Sheet1!H1263,'Franchise Wastage '!C:C,Sheet1!I1263,'Franchise Wastage '!D:D,Sheet1!J1263,'Franchise Wastage '!E:E,Sheet1!K1263)</f>
        <v>1.3</v>
      </c>
      <c r="D1263" s="23">
        <f t="shared" si="57"/>
        <v>0</v>
      </c>
      <c r="E1263" s="23">
        <f t="shared" si="58"/>
        <v>0</v>
      </c>
      <c r="F1263" s="23">
        <f t="shared" si="59"/>
        <v>0</v>
      </c>
      <c r="H1263" t="s">
        <v>2169</v>
      </c>
      <c r="I1263" s="1" t="s">
        <v>525</v>
      </c>
      <c r="J1263" s="1" t="s">
        <v>526</v>
      </c>
      <c r="K1263">
        <v>65</v>
      </c>
      <c r="L1263" t="s">
        <v>9</v>
      </c>
      <c r="M1263" t="s">
        <v>12</v>
      </c>
      <c r="N1263">
        <v>1.3</v>
      </c>
      <c r="O1263" t="s">
        <v>10</v>
      </c>
      <c r="P1263">
        <v>9</v>
      </c>
      <c r="Q1263" t="s">
        <v>10</v>
      </c>
      <c r="R1263">
        <v>0</v>
      </c>
    </row>
    <row r="1264" spans="1:18" hidden="1" x14ac:dyDescent="0.25">
      <c r="A1264" s="1">
        <f>SUMIFS('Franchise Wastage '!H:H,'Franchise Wastage '!B:B,Sheet1!H1264,'Franchise Wastage '!C:C,Sheet1!I1264,'Franchise Wastage '!D:D,Sheet1!J1264,'Franchise Wastage '!E:E,Sheet1!K1264)</f>
        <v>9</v>
      </c>
      <c r="B1264" s="1">
        <f>SUMIFS('Franchise Wastage '!F:F,'Franchise Wastage '!B:B,Sheet1!H1264,'Franchise Wastage '!C:C,Sheet1!I1264,'Franchise Wastage '!D:D,Sheet1!J1264,'Franchise Wastage '!E:E,Sheet1!K1264)</f>
        <v>1.3</v>
      </c>
      <c r="D1264" s="23">
        <f t="shared" si="57"/>
        <v>0</v>
      </c>
      <c r="E1264" s="23">
        <f t="shared" si="58"/>
        <v>0</v>
      </c>
      <c r="F1264" s="23">
        <f t="shared" si="59"/>
        <v>0</v>
      </c>
      <c r="H1264" t="s">
        <v>2169</v>
      </c>
      <c r="I1264" s="1" t="s">
        <v>525</v>
      </c>
      <c r="J1264" s="1" t="s">
        <v>527</v>
      </c>
      <c r="K1264">
        <v>65</v>
      </c>
      <c r="L1264" t="s">
        <v>9</v>
      </c>
      <c r="M1264" t="s">
        <v>12</v>
      </c>
      <c r="N1264">
        <v>1.3</v>
      </c>
      <c r="O1264" t="s">
        <v>10</v>
      </c>
      <c r="P1264">
        <v>9</v>
      </c>
      <c r="Q1264" t="s">
        <v>10</v>
      </c>
      <c r="R1264">
        <v>0</v>
      </c>
    </row>
    <row r="1265" spans="1:18" hidden="1" x14ac:dyDescent="0.25">
      <c r="A1265" s="1">
        <f>SUMIFS('Franchise Wastage '!H:H,'Franchise Wastage '!B:B,Sheet1!H1265,'Franchise Wastage '!C:C,Sheet1!I1265,'Franchise Wastage '!D:D,Sheet1!J1265,'Franchise Wastage '!E:E,Sheet1!K1265)</f>
        <v>10.5</v>
      </c>
      <c r="B1265" s="1">
        <f>SUMIFS('Franchise Wastage '!F:F,'Franchise Wastage '!B:B,Sheet1!H1265,'Franchise Wastage '!C:C,Sheet1!I1265,'Franchise Wastage '!D:D,Sheet1!J1265,'Franchise Wastage '!E:E,Sheet1!K1265)</f>
        <v>0.85</v>
      </c>
      <c r="D1265" s="23">
        <f t="shared" si="57"/>
        <v>0</v>
      </c>
      <c r="E1265" s="23">
        <f t="shared" si="58"/>
        <v>0</v>
      </c>
      <c r="F1265" s="23">
        <f t="shared" si="59"/>
        <v>0</v>
      </c>
      <c r="H1265" t="s">
        <v>2169</v>
      </c>
      <c r="I1265" s="1" t="s">
        <v>525</v>
      </c>
      <c r="J1265" s="1" t="s">
        <v>528</v>
      </c>
      <c r="K1265">
        <v>65</v>
      </c>
      <c r="L1265" t="s">
        <v>9</v>
      </c>
      <c r="M1265" t="s">
        <v>9</v>
      </c>
      <c r="N1265">
        <v>0.85</v>
      </c>
      <c r="O1265" t="s">
        <v>10</v>
      </c>
      <c r="P1265">
        <v>10.5</v>
      </c>
      <c r="Q1265" t="s">
        <v>10</v>
      </c>
      <c r="R1265">
        <v>0</v>
      </c>
    </row>
    <row r="1266" spans="1:18" hidden="1" x14ac:dyDescent="0.25">
      <c r="A1266" s="1">
        <f>SUMIFS('Franchise Wastage '!H:H,'Franchise Wastage '!B:B,Sheet1!H1266,'Franchise Wastage '!C:C,Sheet1!I1266,'Franchise Wastage '!D:D,Sheet1!J1266,'Franchise Wastage '!E:E,Sheet1!K1266)</f>
        <v>9</v>
      </c>
      <c r="B1266" s="1">
        <f>SUMIFS('Franchise Wastage '!F:F,'Franchise Wastage '!B:B,Sheet1!H1266,'Franchise Wastage '!C:C,Sheet1!I1266,'Franchise Wastage '!D:D,Sheet1!J1266,'Franchise Wastage '!E:E,Sheet1!K1266)</f>
        <v>1.3</v>
      </c>
      <c r="D1266" s="23">
        <f t="shared" si="57"/>
        <v>0</v>
      </c>
      <c r="E1266" s="23">
        <f t="shared" si="58"/>
        <v>0</v>
      </c>
      <c r="F1266" s="23">
        <f t="shared" si="59"/>
        <v>0</v>
      </c>
      <c r="H1266" t="s">
        <v>2169</v>
      </c>
      <c r="I1266" s="1" t="s">
        <v>525</v>
      </c>
      <c r="J1266" s="1" t="s">
        <v>623</v>
      </c>
      <c r="K1266">
        <v>65</v>
      </c>
      <c r="L1266" t="s">
        <v>9</v>
      </c>
      <c r="M1266" t="s">
        <v>12</v>
      </c>
      <c r="N1266">
        <v>1.3</v>
      </c>
      <c r="O1266" t="s">
        <v>10</v>
      </c>
      <c r="P1266">
        <v>9</v>
      </c>
      <c r="Q1266" t="s">
        <v>10</v>
      </c>
      <c r="R1266">
        <v>0</v>
      </c>
    </row>
    <row r="1267" spans="1:18" hidden="1" x14ac:dyDescent="0.25">
      <c r="A1267" s="1">
        <f>SUMIFS('Franchise Wastage '!H:H,'Franchise Wastage '!B:B,Sheet1!H1267,'Franchise Wastage '!C:C,Sheet1!I1267,'Franchise Wastage '!D:D,Sheet1!J1267,'Franchise Wastage '!E:E,Sheet1!K1267)</f>
        <v>9</v>
      </c>
      <c r="B1267" s="1">
        <f>SUMIFS('Franchise Wastage '!F:F,'Franchise Wastage '!B:B,Sheet1!H1267,'Franchise Wastage '!C:C,Sheet1!I1267,'Franchise Wastage '!D:D,Sheet1!J1267,'Franchise Wastage '!E:E,Sheet1!K1267)</f>
        <v>1.3</v>
      </c>
      <c r="D1267" s="23">
        <f t="shared" si="57"/>
        <v>0</v>
      </c>
      <c r="E1267" s="23">
        <f t="shared" si="58"/>
        <v>0</v>
      </c>
      <c r="F1267" s="23">
        <f t="shared" si="59"/>
        <v>0</v>
      </c>
      <c r="H1267" t="s">
        <v>2169</v>
      </c>
      <c r="I1267" s="1" t="s">
        <v>525</v>
      </c>
      <c r="J1267" s="1" t="s">
        <v>529</v>
      </c>
      <c r="K1267">
        <v>65</v>
      </c>
      <c r="L1267" t="s">
        <v>9</v>
      </c>
      <c r="M1267" t="s">
        <v>12</v>
      </c>
      <c r="N1267">
        <v>1.3</v>
      </c>
      <c r="O1267" t="s">
        <v>10</v>
      </c>
      <c r="P1267">
        <v>9</v>
      </c>
      <c r="Q1267" t="s">
        <v>10</v>
      </c>
      <c r="R1267">
        <v>0</v>
      </c>
    </row>
    <row r="1268" spans="1:18" hidden="1" x14ac:dyDescent="0.25">
      <c r="A1268" s="1">
        <f>SUMIFS('Franchise Wastage '!H:H,'Franchise Wastage '!B:B,Sheet1!H1268,'Franchise Wastage '!C:C,Sheet1!I1268,'Franchise Wastage '!D:D,Sheet1!J1268,'Franchise Wastage '!E:E,Sheet1!K1268)</f>
        <v>11</v>
      </c>
      <c r="B1268" s="1">
        <f>SUMIFS('Franchise Wastage '!F:F,'Franchise Wastage '!B:B,Sheet1!H1268,'Franchise Wastage '!C:C,Sheet1!I1268,'Franchise Wastage '!D:D,Sheet1!J1268,'Franchise Wastage '!E:E,Sheet1!K1268)</f>
        <v>1.18</v>
      </c>
      <c r="D1268" s="23">
        <f t="shared" si="57"/>
        <v>0</v>
      </c>
      <c r="E1268" s="23">
        <f t="shared" si="58"/>
        <v>0</v>
      </c>
      <c r="F1268" s="23">
        <f t="shared" si="59"/>
        <v>0</v>
      </c>
      <c r="H1268" t="s">
        <v>2169</v>
      </c>
      <c r="I1268" s="1" t="s">
        <v>525</v>
      </c>
      <c r="J1268" s="1" t="s">
        <v>530</v>
      </c>
      <c r="K1268">
        <v>65</v>
      </c>
      <c r="L1268" t="s">
        <v>9</v>
      </c>
      <c r="M1268" t="s">
        <v>9</v>
      </c>
      <c r="N1268">
        <v>1.18</v>
      </c>
      <c r="O1268" t="s">
        <v>10</v>
      </c>
      <c r="P1268">
        <v>11</v>
      </c>
      <c r="Q1268" t="s">
        <v>10</v>
      </c>
      <c r="R1268">
        <v>0</v>
      </c>
    </row>
    <row r="1269" spans="1:18" hidden="1" x14ac:dyDescent="0.25">
      <c r="A1269" s="1">
        <f>SUMIFS('Franchise Wastage '!H:H,'Franchise Wastage '!B:B,Sheet1!H1269,'Franchise Wastage '!C:C,Sheet1!I1269,'Franchise Wastage '!D:D,Sheet1!J1269,'Franchise Wastage '!E:E,Sheet1!K1269)</f>
        <v>11</v>
      </c>
      <c r="B1269" s="1">
        <f>SUMIFS('Franchise Wastage '!F:F,'Franchise Wastage '!B:B,Sheet1!H1269,'Franchise Wastage '!C:C,Sheet1!I1269,'Franchise Wastage '!D:D,Sheet1!J1269,'Franchise Wastage '!E:E,Sheet1!K1269)</f>
        <v>2.5</v>
      </c>
      <c r="D1269" s="23">
        <f t="shared" si="57"/>
        <v>0</v>
      </c>
      <c r="E1269" s="23">
        <f t="shared" si="58"/>
        <v>0</v>
      </c>
      <c r="F1269" s="23">
        <f t="shared" si="59"/>
        <v>0</v>
      </c>
      <c r="H1269" t="s">
        <v>2169</v>
      </c>
      <c r="I1269" s="1" t="s">
        <v>525</v>
      </c>
      <c r="J1269" s="1" t="s">
        <v>531</v>
      </c>
      <c r="K1269">
        <v>65</v>
      </c>
      <c r="L1269" t="s">
        <v>9</v>
      </c>
      <c r="M1269" t="s">
        <v>12</v>
      </c>
      <c r="N1269">
        <v>2.5</v>
      </c>
      <c r="O1269" t="s">
        <v>10</v>
      </c>
      <c r="P1269">
        <v>11</v>
      </c>
      <c r="Q1269" t="s">
        <v>10</v>
      </c>
      <c r="R1269">
        <v>0</v>
      </c>
    </row>
    <row r="1270" spans="1:18" hidden="1" x14ac:dyDescent="0.25">
      <c r="A1270" s="1">
        <f>SUMIFS('Franchise Wastage '!H:H,'Franchise Wastage '!B:B,Sheet1!H1270,'Franchise Wastage '!C:C,Sheet1!I1270,'Franchise Wastage '!D:D,Sheet1!J1270,'Franchise Wastage '!E:E,Sheet1!K1270)</f>
        <v>11</v>
      </c>
      <c r="B1270" s="1">
        <f>SUMIFS('Franchise Wastage '!F:F,'Franchise Wastage '!B:B,Sheet1!H1270,'Franchise Wastage '!C:C,Sheet1!I1270,'Franchise Wastage '!D:D,Sheet1!J1270,'Franchise Wastage '!E:E,Sheet1!K1270)</f>
        <v>1.5</v>
      </c>
      <c r="D1270" s="23">
        <f t="shared" si="57"/>
        <v>0</v>
      </c>
      <c r="E1270" s="23">
        <f t="shared" si="58"/>
        <v>0</v>
      </c>
      <c r="F1270" s="23">
        <f t="shared" si="59"/>
        <v>0</v>
      </c>
      <c r="H1270" t="s">
        <v>2169</v>
      </c>
      <c r="I1270" s="1" t="s">
        <v>525</v>
      </c>
      <c r="J1270" s="1" t="s">
        <v>25</v>
      </c>
      <c r="K1270">
        <v>65</v>
      </c>
      <c r="L1270" t="s">
        <v>9</v>
      </c>
      <c r="M1270" t="s">
        <v>12</v>
      </c>
      <c r="N1270">
        <v>1.5</v>
      </c>
      <c r="O1270" t="s">
        <v>10</v>
      </c>
      <c r="P1270">
        <v>11</v>
      </c>
      <c r="Q1270" t="s">
        <v>10</v>
      </c>
      <c r="R1270">
        <v>0</v>
      </c>
    </row>
    <row r="1271" spans="1:18" hidden="1" x14ac:dyDescent="0.25">
      <c r="A1271" s="1">
        <f>SUMIFS('Franchise Wastage '!H:H,'Franchise Wastage '!B:B,Sheet1!H1271,'Franchise Wastage '!C:C,Sheet1!I1271,'Franchise Wastage '!D:D,Sheet1!J1271,'Franchise Wastage '!E:E,Sheet1!K1271)</f>
        <v>11</v>
      </c>
      <c r="B1271" s="1">
        <f>SUMIFS('Franchise Wastage '!F:F,'Franchise Wastage '!B:B,Sheet1!H1271,'Franchise Wastage '!C:C,Sheet1!I1271,'Franchise Wastage '!D:D,Sheet1!J1271,'Franchise Wastage '!E:E,Sheet1!K1271)</f>
        <v>1.5</v>
      </c>
      <c r="D1271" s="23">
        <f t="shared" si="57"/>
        <v>0</v>
      </c>
      <c r="E1271" s="23">
        <f t="shared" si="58"/>
        <v>0</v>
      </c>
      <c r="F1271" s="23">
        <f t="shared" si="59"/>
        <v>0</v>
      </c>
      <c r="H1271" t="s">
        <v>2169</v>
      </c>
      <c r="I1271" s="1" t="s">
        <v>525</v>
      </c>
      <c r="J1271" s="1" t="s">
        <v>14</v>
      </c>
      <c r="K1271">
        <v>65</v>
      </c>
      <c r="L1271" t="s">
        <v>9</v>
      </c>
      <c r="M1271" t="s">
        <v>12</v>
      </c>
      <c r="N1271">
        <v>1.5</v>
      </c>
      <c r="O1271" t="s">
        <v>10</v>
      </c>
      <c r="P1271">
        <v>11</v>
      </c>
      <c r="Q1271" t="s">
        <v>10</v>
      </c>
      <c r="R1271">
        <v>0</v>
      </c>
    </row>
    <row r="1272" spans="1:18" x14ac:dyDescent="0.25">
      <c r="A1272" s="1">
        <f>SUMIFS('Franchise Wastage '!H:H,'Franchise Wastage '!B:B,Sheet1!H1272,'Franchise Wastage '!C:C,Sheet1!I1272,'Franchise Wastage '!D:D,Sheet1!J1272,'Franchise Wastage '!E:E,Sheet1!K1272)</f>
        <v>11</v>
      </c>
      <c r="B1272" s="1">
        <f>SUMIFS('Franchise Wastage '!F:F,'Franchise Wastage '!B:B,Sheet1!H1272,'Franchise Wastage '!C:C,Sheet1!I1272,'Franchise Wastage '!D:D,Sheet1!J1272,'Franchise Wastage '!E:E,Sheet1!K1272)</f>
        <v>1.5</v>
      </c>
      <c r="D1272" s="23">
        <f t="shared" si="57"/>
        <v>0</v>
      </c>
      <c r="E1272" s="23">
        <f t="shared" si="58"/>
        <v>0</v>
      </c>
      <c r="F1272" s="23">
        <f t="shared" si="59"/>
        <v>0</v>
      </c>
      <c r="H1272" s="25" t="s">
        <v>2169</v>
      </c>
      <c r="I1272" s="1" t="s">
        <v>525</v>
      </c>
      <c r="J1272" s="1" t="s">
        <v>533</v>
      </c>
      <c r="K1272">
        <v>65</v>
      </c>
      <c r="L1272" t="s">
        <v>9</v>
      </c>
      <c r="M1272" t="s">
        <v>12</v>
      </c>
      <c r="N1272">
        <v>1.5</v>
      </c>
      <c r="O1272" t="s">
        <v>10</v>
      </c>
      <c r="P1272">
        <v>11</v>
      </c>
      <c r="Q1272" t="s">
        <v>10</v>
      </c>
      <c r="R1272">
        <v>0</v>
      </c>
    </row>
    <row r="1273" spans="1:18" hidden="1" x14ac:dyDescent="0.25">
      <c r="A1273" s="1">
        <f>SUMIFS('Franchise Wastage '!H:H,'Franchise Wastage '!B:B,Sheet1!H1273,'Franchise Wastage '!C:C,Sheet1!I1273,'Franchise Wastage '!D:D,Sheet1!J1273,'Franchise Wastage '!E:E,Sheet1!K1273)</f>
        <v>16</v>
      </c>
      <c r="B1273" s="1">
        <f>SUMIFS('Franchise Wastage '!F:F,'Franchise Wastage '!B:B,Sheet1!H1273,'Franchise Wastage '!C:C,Sheet1!I1273,'Franchise Wastage '!D:D,Sheet1!J1273,'Franchise Wastage '!E:E,Sheet1!K1273)</f>
        <v>1.5</v>
      </c>
      <c r="D1273" s="23">
        <f t="shared" si="57"/>
        <v>0</v>
      </c>
      <c r="E1273" s="23">
        <f t="shared" si="58"/>
        <v>0</v>
      </c>
      <c r="F1273" s="23">
        <f t="shared" si="59"/>
        <v>0</v>
      </c>
      <c r="H1273" t="s">
        <v>2169</v>
      </c>
      <c r="I1273" s="1" t="s">
        <v>54</v>
      </c>
      <c r="J1273" s="1" t="s">
        <v>14</v>
      </c>
      <c r="K1273">
        <v>60</v>
      </c>
      <c r="L1273" t="s">
        <v>9</v>
      </c>
      <c r="M1273" t="s">
        <v>12</v>
      </c>
      <c r="N1273">
        <v>1.5</v>
      </c>
      <c r="O1273" t="s">
        <v>10</v>
      </c>
      <c r="P1273">
        <v>16</v>
      </c>
      <c r="Q1273" t="s">
        <v>10</v>
      </c>
      <c r="R1273">
        <v>0</v>
      </c>
    </row>
    <row r="1274" spans="1:18" hidden="1" x14ac:dyDescent="0.25">
      <c r="A1274" s="1">
        <f>SUMIFS('Franchise Wastage '!H:H,'Franchise Wastage '!B:B,Sheet1!H1274,'Franchise Wastage '!C:C,Sheet1!I1274,'Franchise Wastage '!D:D,Sheet1!J1274,'Franchise Wastage '!E:E,Sheet1!K1274)</f>
        <v>17</v>
      </c>
      <c r="B1274" s="1">
        <f>SUMIFS('Franchise Wastage '!F:F,'Franchise Wastage '!B:B,Sheet1!H1274,'Franchise Wastage '!C:C,Sheet1!I1274,'Franchise Wastage '!D:D,Sheet1!J1274,'Franchise Wastage '!E:E,Sheet1!K1274)</f>
        <v>1.2</v>
      </c>
      <c r="D1274" s="23">
        <f t="shared" si="57"/>
        <v>0</v>
      </c>
      <c r="E1274" s="23">
        <f t="shared" si="58"/>
        <v>0</v>
      </c>
      <c r="F1274" s="23">
        <f t="shared" si="59"/>
        <v>0</v>
      </c>
      <c r="H1274" t="s">
        <v>2169</v>
      </c>
      <c r="I1274" s="1" t="s">
        <v>54</v>
      </c>
      <c r="J1274" s="1" t="s">
        <v>235</v>
      </c>
      <c r="K1274">
        <v>60</v>
      </c>
      <c r="L1274" t="s">
        <v>9</v>
      </c>
      <c r="M1274" t="s">
        <v>12</v>
      </c>
      <c r="N1274">
        <v>1.2</v>
      </c>
      <c r="O1274" t="s">
        <v>10</v>
      </c>
      <c r="P1274">
        <v>17</v>
      </c>
      <c r="Q1274" t="s">
        <v>10</v>
      </c>
      <c r="R1274">
        <v>0</v>
      </c>
    </row>
    <row r="1275" spans="1:18" hidden="1" x14ac:dyDescent="0.25">
      <c r="A1275" s="1">
        <f>SUMIFS('Franchise Wastage '!H:H,'Franchise Wastage '!B:B,Sheet1!H1275,'Franchise Wastage '!C:C,Sheet1!I1275,'Franchise Wastage '!D:D,Sheet1!J1275,'Franchise Wastage '!E:E,Sheet1!K1275)</f>
        <v>13</v>
      </c>
      <c r="B1275" s="1">
        <f>SUMIFS('Franchise Wastage '!F:F,'Franchise Wastage '!B:B,Sheet1!H1275,'Franchise Wastage '!C:C,Sheet1!I1275,'Franchise Wastage '!D:D,Sheet1!J1275,'Franchise Wastage '!E:E,Sheet1!K1275)</f>
        <v>2</v>
      </c>
      <c r="D1275" s="23">
        <f t="shared" si="57"/>
        <v>0</v>
      </c>
      <c r="E1275" s="23">
        <f t="shared" si="58"/>
        <v>0</v>
      </c>
      <c r="F1275" s="23">
        <f t="shared" si="59"/>
        <v>0</v>
      </c>
      <c r="H1275" t="s">
        <v>2169</v>
      </c>
      <c r="I1275" s="1" t="s">
        <v>169</v>
      </c>
      <c r="J1275" s="1" t="s">
        <v>27</v>
      </c>
      <c r="K1275">
        <v>65</v>
      </c>
      <c r="L1275" t="s">
        <v>9</v>
      </c>
      <c r="M1275" t="s">
        <v>12</v>
      </c>
      <c r="N1275">
        <v>2</v>
      </c>
      <c r="O1275" t="s">
        <v>10</v>
      </c>
      <c r="P1275">
        <v>13</v>
      </c>
      <c r="Q1275" t="s">
        <v>10</v>
      </c>
      <c r="R1275">
        <v>0</v>
      </c>
    </row>
    <row r="1276" spans="1:18" hidden="1" x14ac:dyDescent="0.25">
      <c r="A1276" s="1">
        <f>SUMIFS('Franchise Wastage '!H:H,'Franchise Wastage '!B:B,Sheet1!H1276,'Franchise Wastage '!C:C,Sheet1!I1276,'Franchise Wastage '!D:D,Sheet1!J1276,'Franchise Wastage '!E:E,Sheet1!K1276)</f>
        <v>11</v>
      </c>
      <c r="B1276" s="1">
        <f>SUMIFS('Franchise Wastage '!F:F,'Franchise Wastage '!B:B,Sheet1!H1276,'Franchise Wastage '!C:C,Sheet1!I1276,'Franchise Wastage '!D:D,Sheet1!J1276,'Franchise Wastage '!E:E,Sheet1!K1276)</f>
        <v>2</v>
      </c>
      <c r="D1276" s="23">
        <f t="shared" si="57"/>
        <v>0</v>
      </c>
      <c r="E1276" s="23">
        <f t="shared" si="58"/>
        <v>0</v>
      </c>
      <c r="F1276" s="23">
        <f t="shared" si="59"/>
        <v>0</v>
      </c>
      <c r="H1276" t="s">
        <v>2169</v>
      </c>
      <c r="I1276" s="1" t="s">
        <v>169</v>
      </c>
      <c r="J1276" s="1" t="s">
        <v>14</v>
      </c>
      <c r="K1276">
        <v>65</v>
      </c>
      <c r="L1276" t="s">
        <v>9</v>
      </c>
      <c r="M1276" t="s">
        <v>12</v>
      </c>
      <c r="N1276">
        <v>2</v>
      </c>
      <c r="O1276" t="s">
        <v>10</v>
      </c>
      <c r="P1276">
        <v>11</v>
      </c>
      <c r="Q1276" t="s">
        <v>10</v>
      </c>
      <c r="R1276">
        <v>0</v>
      </c>
    </row>
    <row r="1277" spans="1:18" hidden="1" x14ac:dyDescent="0.25">
      <c r="A1277" s="1">
        <f>SUMIFS('Franchise Wastage '!H:H,'Franchise Wastage '!B:B,Sheet1!H1277,'Franchise Wastage '!C:C,Sheet1!I1277,'Franchise Wastage '!D:D,Sheet1!J1277,'Franchise Wastage '!E:E,Sheet1!K1277)</f>
        <v>12</v>
      </c>
      <c r="B1277" s="1">
        <f>SUMIFS('Franchise Wastage '!F:F,'Franchise Wastage '!B:B,Sheet1!H1277,'Franchise Wastage '!C:C,Sheet1!I1277,'Franchise Wastage '!D:D,Sheet1!J1277,'Franchise Wastage '!E:E,Sheet1!K1277)</f>
        <v>2</v>
      </c>
      <c r="D1277" s="23">
        <f t="shared" si="57"/>
        <v>0</v>
      </c>
      <c r="E1277" s="23">
        <f t="shared" si="58"/>
        <v>0</v>
      </c>
      <c r="F1277" s="23">
        <f t="shared" si="59"/>
        <v>0</v>
      </c>
      <c r="H1277" t="s">
        <v>2169</v>
      </c>
      <c r="I1277" s="1" t="s">
        <v>169</v>
      </c>
      <c r="J1277" s="1" t="s">
        <v>534</v>
      </c>
      <c r="K1277">
        <v>65</v>
      </c>
      <c r="L1277" t="s">
        <v>9</v>
      </c>
      <c r="M1277" t="s">
        <v>12</v>
      </c>
      <c r="N1277">
        <v>2</v>
      </c>
      <c r="O1277" t="s">
        <v>10</v>
      </c>
      <c r="P1277">
        <v>12</v>
      </c>
      <c r="Q1277" t="s">
        <v>10</v>
      </c>
      <c r="R1277">
        <v>0</v>
      </c>
    </row>
    <row r="1278" spans="1:18" hidden="1" x14ac:dyDescent="0.25">
      <c r="A1278" s="1">
        <f>SUMIFS('Franchise Wastage '!H:H,'Franchise Wastage '!B:B,Sheet1!H1278,'Franchise Wastage '!C:C,Sheet1!I1278,'Franchise Wastage '!D:D,Sheet1!J1278,'Franchise Wastage '!E:E,Sheet1!K1278)</f>
        <v>13</v>
      </c>
      <c r="B1278" s="1">
        <f>SUMIFS('Franchise Wastage '!F:F,'Franchise Wastage '!B:B,Sheet1!H1278,'Franchise Wastage '!C:C,Sheet1!I1278,'Franchise Wastage '!D:D,Sheet1!J1278,'Franchise Wastage '!E:E,Sheet1!K1278)</f>
        <v>2</v>
      </c>
      <c r="D1278" s="23">
        <f t="shared" si="57"/>
        <v>0</v>
      </c>
      <c r="E1278" s="23">
        <f t="shared" si="58"/>
        <v>0</v>
      </c>
      <c r="F1278" s="23">
        <f t="shared" si="59"/>
        <v>0</v>
      </c>
      <c r="H1278" t="s">
        <v>2169</v>
      </c>
      <c r="I1278" s="1" t="s">
        <v>617</v>
      </c>
      <c r="J1278" s="1" t="s">
        <v>618</v>
      </c>
      <c r="K1278">
        <v>60</v>
      </c>
      <c r="L1278" t="s">
        <v>9</v>
      </c>
      <c r="M1278" t="s">
        <v>12</v>
      </c>
      <c r="N1278">
        <v>2</v>
      </c>
      <c r="O1278" t="s">
        <v>10</v>
      </c>
      <c r="P1278">
        <v>13</v>
      </c>
      <c r="Q1278" t="s">
        <v>10</v>
      </c>
      <c r="R1278">
        <v>0</v>
      </c>
    </row>
    <row r="1279" spans="1:18" hidden="1" x14ac:dyDescent="0.25">
      <c r="A1279" s="1">
        <f>SUMIFS('Franchise Wastage '!H:H,'Franchise Wastage '!B:B,Sheet1!H1279,'Franchise Wastage '!C:C,Sheet1!I1279,'Franchise Wastage '!D:D,Sheet1!J1279,'Franchise Wastage '!E:E,Sheet1!K1279)</f>
        <v>12</v>
      </c>
      <c r="B1279" s="1">
        <f>SUMIFS('Franchise Wastage '!F:F,'Franchise Wastage '!B:B,Sheet1!H1279,'Franchise Wastage '!C:C,Sheet1!I1279,'Franchise Wastage '!D:D,Sheet1!J1279,'Franchise Wastage '!E:E,Sheet1!K1279)</f>
        <v>2</v>
      </c>
      <c r="D1279" s="23">
        <f t="shared" si="57"/>
        <v>0</v>
      </c>
      <c r="E1279" s="23">
        <f t="shared" si="58"/>
        <v>0</v>
      </c>
      <c r="F1279" s="23">
        <f t="shared" si="59"/>
        <v>0</v>
      </c>
      <c r="H1279" t="s">
        <v>2169</v>
      </c>
      <c r="I1279" s="1" t="s">
        <v>617</v>
      </c>
      <c r="J1279" s="1" t="s">
        <v>624</v>
      </c>
      <c r="K1279">
        <v>60</v>
      </c>
      <c r="L1279" t="s">
        <v>9</v>
      </c>
      <c r="M1279" t="s">
        <v>12</v>
      </c>
      <c r="N1279">
        <v>2</v>
      </c>
      <c r="O1279" t="s">
        <v>10</v>
      </c>
      <c r="P1279">
        <v>12</v>
      </c>
      <c r="Q1279" t="s">
        <v>10</v>
      </c>
      <c r="R1279">
        <v>0</v>
      </c>
    </row>
    <row r="1280" spans="1:18" hidden="1" x14ac:dyDescent="0.25">
      <c r="A1280" s="1">
        <f>SUMIFS('Franchise Wastage '!H:H,'Franchise Wastage '!B:B,Sheet1!H1280,'Franchise Wastage '!C:C,Sheet1!I1280,'Franchise Wastage '!D:D,Sheet1!J1280,'Franchise Wastage '!E:E,Sheet1!K1280)</f>
        <v>13</v>
      </c>
      <c r="B1280" s="1">
        <f>SUMIFS('Franchise Wastage '!F:F,'Franchise Wastage '!B:B,Sheet1!H1280,'Franchise Wastage '!C:C,Sheet1!I1280,'Franchise Wastage '!D:D,Sheet1!J1280,'Franchise Wastage '!E:E,Sheet1!K1280)</f>
        <v>2</v>
      </c>
      <c r="D1280" s="23">
        <f t="shared" si="57"/>
        <v>0</v>
      </c>
      <c r="E1280" s="23">
        <f t="shared" si="58"/>
        <v>0</v>
      </c>
      <c r="F1280" s="23">
        <f t="shared" si="59"/>
        <v>0</v>
      </c>
      <c r="H1280" t="s">
        <v>2169</v>
      </c>
      <c r="I1280" s="1" t="s">
        <v>617</v>
      </c>
      <c r="J1280" s="1" t="s">
        <v>31</v>
      </c>
      <c r="K1280">
        <v>60</v>
      </c>
      <c r="L1280" t="s">
        <v>9</v>
      </c>
      <c r="M1280" t="s">
        <v>12</v>
      </c>
      <c r="N1280">
        <v>2</v>
      </c>
      <c r="O1280" t="s">
        <v>10</v>
      </c>
      <c r="P1280">
        <v>13</v>
      </c>
      <c r="Q1280" t="s">
        <v>10</v>
      </c>
      <c r="R1280">
        <v>0</v>
      </c>
    </row>
    <row r="1281" spans="1:18" hidden="1" x14ac:dyDescent="0.25">
      <c r="A1281" s="1">
        <f>SUMIFS('Franchise Wastage '!H:H,'Franchise Wastage '!B:B,Sheet1!H1281,'Franchise Wastage '!C:C,Sheet1!I1281,'Franchise Wastage '!D:D,Sheet1!J1281,'Franchise Wastage '!E:E,Sheet1!K1281)</f>
        <v>13</v>
      </c>
      <c r="B1281" s="1">
        <f>SUMIFS('Franchise Wastage '!F:F,'Franchise Wastage '!B:B,Sheet1!H1281,'Franchise Wastage '!C:C,Sheet1!I1281,'Franchise Wastage '!D:D,Sheet1!J1281,'Franchise Wastage '!E:E,Sheet1!K1281)</f>
        <v>2</v>
      </c>
      <c r="D1281" s="23">
        <f t="shared" si="57"/>
        <v>0</v>
      </c>
      <c r="E1281" s="23">
        <f t="shared" si="58"/>
        <v>0</v>
      </c>
      <c r="F1281" s="23">
        <f t="shared" si="59"/>
        <v>0</v>
      </c>
      <c r="H1281" t="s">
        <v>2169</v>
      </c>
      <c r="I1281" s="1" t="s">
        <v>617</v>
      </c>
      <c r="J1281" s="1" t="s">
        <v>531</v>
      </c>
      <c r="K1281">
        <v>60</v>
      </c>
      <c r="L1281" t="s">
        <v>9</v>
      </c>
      <c r="M1281" t="s">
        <v>12</v>
      </c>
      <c r="N1281">
        <v>2</v>
      </c>
      <c r="O1281" t="s">
        <v>10</v>
      </c>
      <c r="P1281">
        <v>13</v>
      </c>
      <c r="Q1281" t="s">
        <v>10</v>
      </c>
      <c r="R1281">
        <v>0</v>
      </c>
    </row>
    <row r="1282" spans="1:18" hidden="1" x14ac:dyDescent="0.25">
      <c r="A1282" s="1">
        <f>SUMIFS('Franchise Wastage '!H:H,'Franchise Wastage '!B:B,Sheet1!H1282,'Franchise Wastage '!C:C,Sheet1!I1282,'Franchise Wastage '!D:D,Sheet1!J1282,'Franchise Wastage '!E:E,Sheet1!K1282)</f>
        <v>12</v>
      </c>
      <c r="B1282" s="1">
        <f>SUMIFS('Franchise Wastage '!F:F,'Franchise Wastage '!B:B,Sheet1!H1282,'Franchise Wastage '!C:C,Sheet1!I1282,'Franchise Wastage '!D:D,Sheet1!J1282,'Franchise Wastage '!E:E,Sheet1!K1282)</f>
        <v>2</v>
      </c>
      <c r="D1282" s="23">
        <f t="shared" si="57"/>
        <v>0</v>
      </c>
      <c r="E1282" s="23">
        <f t="shared" si="58"/>
        <v>0</v>
      </c>
      <c r="F1282" s="23">
        <f t="shared" si="59"/>
        <v>0</v>
      </c>
      <c r="H1282" t="s">
        <v>2169</v>
      </c>
      <c r="I1282" s="1" t="s">
        <v>617</v>
      </c>
      <c r="J1282" s="1" t="s">
        <v>625</v>
      </c>
      <c r="K1282">
        <v>60</v>
      </c>
      <c r="L1282" t="s">
        <v>9</v>
      </c>
      <c r="M1282" t="s">
        <v>12</v>
      </c>
      <c r="N1282">
        <v>2</v>
      </c>
      <c r="O1282" t="s">
        <v>10</v>
      </c>
      <c r="P1282">
        <v>12</v>
      </c>
      <c r="Q1282" t="s">
        <v>10</v>
      </c>
      <c r="R1282">
        <v>0</v>
      </c>
    </row>
    <row r="1283" spans="1:18" x14ac:dyDescent="0.25">
      <c r="A1283" s="1">
        <f>SUMIFS('Franchise Wastage '!H:H,'Franchise Wastage '!B:B,Sheet1!H1283,'Franchise Wastage '!C:C,Sheet1!I1283,'Franchise Wastage '!D:D,Sheet1!J1283,'Franchise Wastage '!E:E,Sheet1!K1283)</f>
        <v>11</v>
      </c>
      <c r="B1283" s="1">
        <f>SUMIFS('Franchise Wastage '!F:F,'Franchise Wastage '!B:B,Sheet1!H1283,'Franchise Wastage '!C:C,Sheet1!I1283,'Franchise Wastage '!D:D,Sheet1!J1283,'Franchise Wastage '!E:E,Sheet1!K1283)</f>
        <v>1.5</v>
      </c>
      <c r="D1283" s="23">
        <f t="shared" si="57"/>
        <v>0</v>
      </c>
      <c r="E1283" s="23">
        <f t="shared" si="58"/>
        <v>0</v>
      </c>
      <c r="F1283" s="23">
        <f t="shared" si="59"/>
        <v>0</v>
      </c>
      <c r="H1283" s="25" t="s">
        <v>2169</v>
      </c>
      <c r="I1283" s="22" t="s">
        <v>82</v>
      </c>
      <c r="J1283" s="22" t="s">
        <v>626</v>
      </c>
      <c r="K1283">
        <v>70</v>
      </c>
      <c r="L1283" t="s">
        <v>9</v>
      </c>
      <c r="M1283" t="s">
        <v>12</v>
      </c>
      <c r="N1283">
        <v>1.5</v>
      </c>
      <c r="O1283" t="s">
        <v>10</v>
      </c>
      <c r="P1283">
        <v>11</v>
      </c>
      <c r="Q1283" t="s">
        <v>10</v>
      </c>
      <c r="R1283">
        <v>0</v>
      </c>
    </row>
    <row r="1284" spans="1:18" hidden="1" x14ac:dyDescent="0.25">
      <c r="A1284" s="1">
        <f>SUMIFS('Franchise Wastage '!H:H,'Franchise Wastage '!B:B,Sheet1!H1284,'Franchise Wastage '!C:C,Sheet1!I1284,'Franchise Wastage '!D:D,Sheet1!J1284,'Franchise Wastage '!E:E,Sheet1!K1284)</f>
        <v>18</v>
      </c>
      <c r="B1284" s="1">
        <f>SUMIFS('Franchise Wastage '!F:F,'Franchise Wastage '!B:B,Sheet1!H1284,'Franchise Wastage '!C:C,Sheet1!I1284,'Franchise Wastage '!D:D,Sheet1!J1284,'Franchise Wastage '!E:E,Sheet1!K1284)</f>
        <v>0.76</v>
      </c>
      <c r="D1284" s="23">
        <f t="shared" si="57"/>
        <v>0</v>
      </c>
      <c r="E1284" s="23">
        <f t="shared" si="58"/>
        <v>0</v>
      </c>
      <c r="F1284" s="23">
        <f t="shared" si="59"/>
        <v>0</v>
      </c>
      <c r="H1284" t="s">
        <v>627</v>
      </c>
      <c r="I1284" s="1" t="s">
        <v>41</v>
      </c>
      <c r="J1284" s="1" t="s">
        <v>628</v>
      </c>
      <c r="K1284">
        <v>75</v>
      </c>
      <c r="L1284" t="s">
        <v>9</v>
      </c>
      <c r="M1284" t="s">
        <v>12</v>
      </c>
      <c r="N1284">
        <v>0.76</v>
      </c>
      <c r="O1284" t="s">
        <v>10</v>
      </c>
      <c r="P1284">
        <v>18</v>
      </c>
      <c r="Q1284" t="s">
        <v>10</v>
      </c>
      <c r="R1284">
        <v>0</v>
      </c>
    </row>
    <row r="1285" spans="1:18" hidden="1" x14ac:dyDescent="0.25">
      <c r="A1285" s="1">
        <f>SUMIFS('Franchise Wastage '!H:H,'Franchise Wastage '!B:B,Sheet1!H1285,'Franchise Wastage '!C:C,Sheet1!I1285,'Franchise Wastage '!D:D,Sheet1!J1285,'Franchise Wastage '!E:E,Sheet1!K1285)</f>
        <v>17</v>
      </c>
      <c r="B1285" s="1">
        <f>SUMIFS('Franchise Wastage '!F:F,'Franchise Wastage '!B:B,Sheet1!H1285,'Franchise Wastage '!C:C,Sheet1!I1285,'Franchise Wastage '!D:D,Sheet1!J1285,'Franchise Wastage '!E:E,Sheet1!K1285)</f>
        <v>1</v>
      </c>
      <c r="D1285" s="23">
        <f t="shared" si="57"/>
        <v>0</v>
      </c>
      <c r="E1285" s="23">
        <f t="shared" si="58"/>
        <v>0</v>
      </c>
      <c r="F1285" s="23">
        <f t="shared" si="59"/>
        <v>0</v>
      </c>
      <c r="H1285" t="s">
        <v>627</v>
      </c>
      <c r="I1285" s="1" t="s">
        <v>69</v>
      </c>
      <c r="J1285" s="1" t="s">
        <v>629</v>
      </c>
      <c r="K1285">
        <v>75</v>
      </c>
      <c r="L1285" t="s">
        <v>9</v>
      </c>
      <c r="M1285" t="s">
        <v>12</v>
      </c>
      <c r="N1285">
        <v>1</v>
      </c>
      <c r="O1285" t="s">
        <v>10</v>
      </c>
      <c r="P1285">
        <v>17</v>
      </c>
      <c r="Q1285" t="s">
        <v>10</v>
      </c>
      <c r="R1285">
        <v>0</v>
      </c>
    </row>
    <row r="1286" spans="1:18" hidden="1" x14ac:dyDescent="0.25">
      <c r="A1286" s="1">
        <f>SUMIFS('Franchise Wastage '!H:H,'Franchise Wastage '!B:B,Sheet1!H1286,'Franchise Wastage '!C:C,Sheet1!I1286,'Franchise Wastage '!D:D,Sheet1!J1286,'Franchise Wastage '!E:E,Sheet1!K1286)</f>
        <v>13</v>
      </c>
      <c r="B1286" s="1">
        <f>SUMIFS('Franchise Wastage '!F:F,'Franchise Wastage '!B:B,Sheet1!H1286,'Franchise Wastage '!C:C,Sheet1!I1286,'Franchise Wastage '!D:D,Sheet1!J1286,'Franchise Wastage '!E:E,Sheet1!K1286)</f>
        <v>0.75</v>
      </c>
      <c r="D1286" s="23">
        <f t="shared" si="57"/>
        <v>0</v>
      </c>
      <c r="E1286" s="23">
        <f t="shared" si="58"/>
        <v>0</v>
      </c>
      <c r="F1286" s="23">
        <f t="shared" si="59"/>
        <v>0</v>
      </c>
      <c r="H1286" t="s">
        <v>630</v>
      </c>
      <c r="I1286" s="1" t="s">
        <v>134</v>
      </c>
      <c r="J1286" s="1" t="s">
        <v>135</v>
      </c>
      <c r="K1286">
        <v>65</v>
      </c>
      <c r="L1286" t="s">
        <v>9</v>
      </c>
      <c r="M1286" t="s">
        <v>9</v>
      </c>
      <c r="N1286">
        <v>0.75</v>
      </c>
      <c r="O1286" t="s">
        <v>10</v>
      </c>
      <c r="P1286">
        <v>13</v>
      </c>
      <c r="Q1286" t="s">
        <v>10</v>
      </c>
      <c r="R1286">
        <v>0</v>
      </c>
    </row>
    <row r="1287" spans="1:18" hidden="1" x14ac:dyDescent="0.25">
      <c r="A1287" s="1">
        <f>SUMIFS('Franchise Wastage '!H:H,'Franchise Wastage '!B:B,Sheet1!H1287,'Franchise Wastage '!C:C,Sheet1!I1287,'Franchise Wastage '!D:D,Sheet1!J1287,'Franchise Wastage '!E:E,Sheet1!K1287)</f>
        <v>13</v>
      </c>
      <c r="B1287" s="1">
        <f>SUMIFS('Franchise Wastage '!F:F,'Franchise Wastage '!B:B,Sheet1!H1287,'Franchise Wastage '!C:C,Sheet1!I1287,'Franchise Wastage '!D:D,Sheet1!J1287,'Franchise Wastage '!E:E,Sheet1!K1287)</f>
        <v>0.75</v>
      </c>
      <c r="D1287" s="23">
        <f t="shared" si="57"/>
        <v>0</v>
      </c>
      <c r="E1287" s="23">
        <f t="shared" si="58"/>
        <v>0</v>
      </c>
      <c r="F1287" s="23">
        <f t="shared" si="59"/>
        <v>0</v>
      </c>
      <c r="H1287" t="s">
        <v>630</v>
      </c>
      <c r="I1287" s="1" t="s">
        <v>299</v>
      </c>
      <c r="J1287" s="1" t="s">
        <v>14</v>
      </c>
      <c r="K1287">
        <v>65</v>
      </c>
      <c r="L1287" t="s">
        <v>9</v>
      </c>
      <c r="M1287" t="s">
        <v>9</v>
      </c>
      <c r="N1287">
        <v>0.75</v>
      </c>
      <c r="O1287" t="s">
        <v>10</v>
      </c>
      <c r="P1287">
        <v>13</v>
      </c>
      <c r="Q1287" t="s">
        <v>10</v>
      </c>
      <c r="R1287">
        <v>0</v>
      </c>
    </row>
    <row r="1288" spans="1:18" hidden="1" x14ac:dyDescent="0.25">
      <c r="A1288" s="1">
        <f>SUMIFS('Franchise Wastage '!H:H,'Franchise Wastage '!B:B,Sheet1!H1288,'Franchise Wastage '!C:C,Sheet1!I1288,'Franchise Wastage '!D:D,Sheet1!J1288,'Franchise Wastage '!E:E,Sheet1!K1288)</f>
        <v>14</v>
      </c>
      <c r="B1288" s="1">
        <f>SUMIFS('Franchise Wastage '!F:F,'Franchise Wastage '!B:B,Sheet1!H1288,'Franchise Wastage '!C:C,Sheet1!I1288,'Franchise Wastage '!D:D,Sheet1!J1288,'Franchise Wastage '!E:E,Sheet1!K1288)</f>
        <v>0.85</v>
      </c>
      <c r="D1288" s="23">
        <f t="shared" ref="D1288:D1330" si="60">P1288-A1288</f>
        <v>0</v>
      </c>
      <c r="E1288" s="23">
        <f t="shared" ref="E1288:E1330" si="61">N1288-B1288</f>
        <v>0</v>
      </c>
      <c r="F1288" s="23">
        <f t="shared" ref="F1288:F1330" si="62">D1288+E1288</f>
        <v>0</v>
      </c>
      <c r="H1288" t="s">
        <v>630</v>
      </c>
      <c r="I1288" s="1" t="s">
        <v>38</v>
      </c>
      <c r="J1288" s="1" t="s">
        <v>39</v>
      </c>
      <c r="K1288">
        <v>65</v>
      </c>
      <c r="L1288" t="s">
        <v>9</v>
      </c>
      <c r="M1288" t="s">
        <v>9</v>
      </c>
      <c r="N1288">
        <v>0.85</v>
      </c>
      <c r="O1288" t="s">
        <v>10</v>
      </c>
      <c r="P1288">
        <v>14</v>
      </c>
      <c r="Q1288" t="s">
        <v>10</v>
      </c>
      <c r="R1288">
        <v>0</v>
      </c>
    </row>
    <row r="1289" spans="1:18" hidden="1" x14ac:dyDescent="0.25">
      <c r="A1289" s="1">
        <f>SUMIFS('Franchise Wastage '!H:H,'Franchise Wastage '!B:B,Sheet1!H1289,'Franchise Wastage '!C:C,Sheet1!I1289,'Franchise Wastage '!D:D,Sheet1!J1289,'Franchise Wastage '!E:E,Sheet1!K1289)</f>
        <v>14</v>
      </c>
      <c r="B1289" s="1">
        <f>SUMIFS('Franchise Wastage '!F:F,'Franchise Wastage '!B:B,Sheet1!H1289,'Franchise Wastage '!C:C,Sheet1!I1289,'Franchise Wastage '!D:D,Sheet1!J1289,'Franchise Wastage '!E:E,Sheet1!K1289)</f>
        <v>0.85</v>
      </c>
      <c r="D1289" s="23">
        <f t="shared" si="60"/>
        <v>0</v>
      </c>
      <c r="E1289" s="23">
        <f t="shared" si="61"/>
        <v>0</v>
      </c>
      <c r="F1289" s="23">
        <f t="shared" si="62"/>
        <v>0</v>
      </c>
      <c r="H1289" t="s">
        <v>630</v>
      </c>
      <c r="I1289" s="1" t="s">
        <v>38</v>
      </c>
      <c r="J1289" s="1" t="s">
        <v>40</v>
      </c>
      <c r="K1289">
        <v>65</v>
      </c>
      <c r="L1289" t="s">
        <v>9</v>
      </c>
      <c r="M1289" t="s">
        <v>9</v>
      </c>
      <c r="N1289">
        <v>0.85</v>
      </c>
      <c r="O1289" t="s">
        <v>10</v>
      </c>
      <c r="P1289">
        <v>14</v>
      </c>
      <c r="Q1289" t="s">
        <v>10</v>
      </c>
      <c r="R1289">
        <v>0</v>
      </c>
    </row>
    <row r="1290" spans="1:18" hidden="1" x14ac:dyDescent="0.25">
      <c r="A1290" s="1">
        <f>SUMIFS('Franchise Wastage '!H:H,'Franchise Wastage '!B:B,Sheet1!H1290,'Franchise Wastage '!C:C,Sheet1!I1290,'Franchise Wastage '!D:D,Sheet1!J1290,'Franchise Wastage '!E:E,Sheet1!K1290)</f>
        <v>14.5</v>
      </c>
      <c r="B1290" s="1">
        <f>SUMIFS('Franchise Wastage '!F:F,'Franchise Wastage '!B:B,Sheet1!H1290,'Franchise Wastage '!C:C,Sheet1!I1290,'Franchise Wastage '!D:D,Sheet1!J1290,'Franchise Wastage '!E:E,Sheet1!K1290)</f>
        <v>0.85</v>
      </c>
      <c r="D1290" s="23">
        <f t="shared" si="60"/>
        <v>0</v>
      </c>
      <c r="E1290" s="23">
        <f t="shared" si="61"/>
        <v>0</v>
      </c>
      <c r="F1290" s="23">
        <f t="shared" si="62"/>
        <v>0</v>
      </c>
      <c r="H1290" t="s">
        <v>630</v>
      </c>
      <c r="I1290" s="1" t="s">
        <v>38</v>
      </c>
      <c r="J1290" s="1" t="s">
        <v>480</v>
      </c>
      <c r="K1290">
        <v>65</v>
      </c>
      <c r="L1290" t="s">
        <v>9</v>
      </c>
      <c r="M1290" t="s">
        <v>9</v>
      </c>
      <c r="N1290">
        <v>0.85</v>
      </c>
      <c r="O1290" t="s">
        <v>10</v>
      </c>
      <c r="P1290">
        <v>14.5</v>
      </c>
      <c r="Q1290" t="s">
        <v>10</v>
      </c>
      <c r="R1290">
        <v>0</v>
      </c>
    </row>
    <row r="1291" spans="1:18" hidden="1" x14ac:dyDescent="0.25">
      <c r="A1291" s="1">
        <f>SUMIFS('Franchise Wastage '!H:H,'Franchise Wastage '!B:B,Sheet1!H1291,'Franchise Wastage '!C:C,Sheet1!I1291,'Franchise Wastage '!D:D,Sheet1!J1291,'Franchise Wastage '!E:E,Sheet1!K1291)</f>
        <v>13</v>
      </c>
      <c r="B1291" s="1">
        <f>SUMIFS('Franchise Wastage '!F:F,'Franchise Wastage '!B:B,Sheet1!H1291,'Franchise Wastage '!C:C,Sheet1!I1291,'Franchise Wastage '!D:D,Sheet1!J1291,'Franchise Wastage '!E:E,Sheet1!K1291)</f>
        <v>1.1000000000000001</v>
      </c>
      <c r="D1291" s="23">
        <f t="shared" si="60"/>
        <v>0</v>
      </c>
      <c r="E1291" s="23">
        <f t="shared" si="61"/>
        <v>0</v>
      </c>
      <c r="F1291" s="23">
        <f t="shared" si="62"/>
        <v>0</v>
      </c>
      <c r="H1291" t="s">
        <v>630</v>
      </c>
      <c r="I1291" s="1" t="s">
        <v>158</v>
      </c>
      <c r="J1291" s="1" t="s">
        <v>252</v>
      </c>
      <c r="K1291">
        <v>65</v>
      </c>
      <c r="L1291" t="s">
        <v>9</v>
      </c>
      <c r="M1291" t="s">
        <v>9</v>
      </c>
      <c r="N1291">
        <v>1.1000000000000001</v>
      </c>
      <c r="O1291" t="s">
        <v>10</v>
      </c>
      <c r="P1291">
        <v>13</v>
      </c>
      <c r="Q1291" t="s">
        <v>10</v>
      </c>
      <c r="R1291">
        <v>0</v>
      </c>
    </row>
    <row r="1292" spans="1:18" hidden="1" x14ac:dyDescent="0.25">
      <c r="A1292" s="1">
        <f>SUMIFS('Franchise Wastage '!H:H,'Franchise Wastage '!B:B,Sheet1!H1292,'Franchise Wastage '!C:C,Sheet1!I1292,'Franchise Wastage '!D:D,Sheet1!J1292,'Franchise Wastage '!E:E,Sheet1!K1292)</f>
        <v>13</v>
      </c>
      <c r="B1292" s="1">
        <f>SUMIFS('Franchise Wastage '!F:F,'Franchise Wastage '!B:B,Sheet1!H1292,'Franchise Wastage '!C:C,Sheet1!I1292,'Franchise Wastage '!D:D,Sheet1!J1292,'Franchise Wastage '!E:E,Sheet1!K1292)</f>
        <v>0.95</v>
      </c>
      <c r="D1292" s="23">
        <f t="shared" si="60"/>
        <v>0</v>
      </c>
      <c r="E1292" s="23">
        <f t="shared" si="61"/>
        <v>0</v>
      </c>
      <c r="F1292" s="23">
        <f t="shared" si="62"/>
        <v>0</v>
      </c>
      <c r="H1292" t="s">
        <v>630</v>
      </c>
      <c r="I1292" s="1" t="s">
        <v>158</v>
      </c>
      <c r="J1292" s="1" t="s">
        <v>256</v>
      </c>
      <c r="K1292">
        <v>65</v>
      </c>
      <c r="L1292" t="s">
        <v>9</v>
      </c>
      <c r="M1292" t="s">
        <v>9</v>
      </c>
      <c r="N1292">
        <v>0.95</v>
      </c>
      <c r="O1292" t="s">
        <v>10</v>
      </c>
      <c r="P1292">
        <v>13</v>
      </c>
      <c r="Q1292" t="s">
        <v>10</v>
      </c>
      <c r="R1292">
        <v>0</v>
      </c>
    </row>
    <row r="1293" spans="1:18" x14ac:dyDescent="0.25">
      <c r="A1293" s="1">
        <f>SUMIFS('Franchise Wastage '!H:H,'Franchise Wastage '!B:B,Sheet1!H1293,'Franchise Wastage '!C:C,Sheet1!I1293,'Franchise Wastage '!D:D,Sheet1!J1293,'Franchise Wastage '!E:E,Sheet1!K1293)</f>
        <v>13</v>
      </c>
      <c r="B1293" s="1">
        <f>SUMIFS('Franchise Wastage '!F:F,'Franchise Wastage '!B:B,Sheet1!H1293,'Franchise Wastage '!C:C,Sheet1!I1293,'Franchise Wastage '!D:D,Sheet1!J1293,'Franchise Wastage '!E:E,Sheet1!K1293)</f>
        <v>1.3</v>
      </c>
      <c r="D1293" s="23">
        <f t="shared" si="60"/>
        <v>0</v>
      </c>
      <c r="E1293" s="23">
        <f t="shared" si="61"/>
        <v>0</v>
      </c>
      <c r="F1293" s="23">
        <f t="shared" si="62"/>
        <v>0</v>
      </c>
      <c r="H1293" s="25" t="s">
        <v>630</v>
      </c>
      <c r="I1293" s="1" t="s">
        <v>158</v>
      </c>
      <c r="J1293" s="1" t="s">
        <v>186</v>
      </c>
      <c r="K1293">
        <v>65</v>
      </c>
      <c r="L1293" t="s">
        <v>9</v>
      </c>
      <c r="M1293" t="s">
        <v>12</v>
      </c>
      <c r="N1293">
        <v>1.3</v>
      </c>
      <c r="O1293" t="s">
        <v>10</v>
      </c>
      <c r="P1293">
        <v>13</v>
      </c>
      <c r="Q1293" t="s">
        <v>10</v>
      </c>
      <c r="R1293">
        <v>0</v>
      </c>
    </row>
    <row r="1294" spans="1:18" hidden="1" x14ac:dyDescent="0.25">
      <c r="A1294" s="1">
        <f>SUMIFS('Franchise Wastage '!H:H,'Franchise Wastage '!B:B,Sheet1!H1294,'Franchise Wastage '!C:C,Sheet1!I1294,'Franchise Wastage '!D:D,Sheet1!J1294,'Franchise Wastage '!E:E,Sheet1!K1294)</f>
        <v>13</v>
      </c>
      <c r="B1294" s="1">
        <f>SUMIFS('Franchise Wastage '!F:F,'Franchise Wastage '!B:B,Sheet1!H1294,'Franchise Wastage '!C:C,Sheet1!I1294,'Franchise Wastage '!D:D,Sheet1!J1294,'Franchise Wastage '!E:E,Sheet1!K1294)</f>
        <v>0.95</v>
      </c>
      <c r="D1294" s="23">
        <f t="shared" si="60"/>
        <v>0</v>
      </c>
      <c r="E1294" s="23">
        <f t="shared" si="61"/>
        <v>0</v>
      </c>
      <c r="F1294" s="23">
        <f t="shared" si="62"/>
        <v>0</v>
      </c>
      <c r="H1294" t="s">
        <v>630</v>
      </c>
      <c r="I1294" s="1" t="s">
        <v>158</v>
      </c>
      <c r="J1294" s="1" t="s">
        <v>159</v>
      </c>
      <c r="K1294">
        <v>65</v>
      </c>
      <c r="L1294" t="s">
        <v>9</v>
      </c>
      <c r="M1294" t="s">
        <v>9</v>
      </c>
      <c r="N1294">
        <v>0.95</v>
      </c>
      <c r="O1294" t="s">
        <v>10</v>
      </c>
      <c r="P1294">
        <v>13</v>
      </c>
      <c r="Q1294" t="s">
        <v>10</v>
      </c>
      <c r="R1294">
        <v>0</v>
      </c>
    </row>
    <row r="1295" spans="1:18" hidden="1" x14ac:dyDescent="0.25">
      <c r="A1295" s="1">
        <f>SUMIFS('Franchise Wastage '!H:H,'Franchise Wastage '!B:B,Sheet1!H1295,'Franchise Wastage '!C:C,Sheet1!I1295,'Franchise Wastage '!D:D,Sheet1!J1295,'Franchise Wastage '!E:E,Sheet1!K1295)</f>
        <v>12</v>
      </c>
      <c r="B1295" s="1">
        <f>SUMIFS('Franchise Wastage '!F:F,'Franchise Wastage '!B:B,Sheet1!H1295,'Franchise Wastage '!C:C,Sheet1!I1295,'Franchise Wastage '!D:D,Sheet1!J1295,'Franchise Wastage '!E:E,Sheet1!K1295)</f>
        <v>0.65</v>
      </c>
      <c r="D1295" s="23">
        <f t="shared" si="60"/>
        <v>0</v>
      </c>
      <c r="E1295" s="23">
        <f t="shared" si="61"/>
        <v>0</v>
      </c>
      <c r="F1295" s="23">
        <f t="shared" si="62"/>
        <v>0</v>
      </c>
      <c r="H1295" t="s">
        <v>630</v>
      </c>
      <c r="I1295" s="1" t="s">
        <v>160</v>
      </c>
      <c r="J1295" s="1" t="s">
        <v>161</v>
      </c>
      <c r="K1295">
        <v>65</v>
      </c>
      <c r="L1295" t="s">
        <v>9</v>
      </c>
      <c r="M1295" t="s">
        <v>12</v>
      </c>
      <c r="N1295">
        <v>0.65</v>
      </c>
      <c r="O1295" t="s">
        <v>10</v>
      </c>
      <c r="P1295">
        <v>12</v>
      </c>
      <c r="Q1295" t="s">
        <v>10</v>
      </c>
      <c r="R1295">
        <v>0</v>
      </c>
    </row>
    <row r="1296" spans="1:18" x14ac:dyDescent="0.25">
      <c r="A1296" s="1">
        <f>SUMIFS('Franchise Wastage '!H:H,'Franchise Wastage '!B:B,Sheet1!H1296,'Franchise Wastage '!C:C,Sheet1!I1296,'Franchise Wastage '!D:D,Sheet1!J1296,'Franchise Wastage '!E:E,Sheet1!K1296)</f>
        <v>13</v>
      </c>
      <c r="B1296" s="1">
        <f>SUMIFS('Franchise Wastage '!F:F,'Franchise Wastage '!B:B,Sheet1!H1296,'Franchise Wastage '!C:C,Sheet1!I1296,'Franchise Wastage '!D:D,Sheet1!J1296,'Franchise Wastage '!E:E,Sheet1!K1296)</f>
        <v>1</v>
      </c>
      <c r="D1296" s="23">
        <f t="shared" si="60"/>
        <v>0</v>
      </c>
      <c r="E1296" s="23">
        <f t="shared" si="61"/>
        <v>0</v>
      </c>
      <c r="F1296" s="23">
        <f t="shared" si="62"/>
        <v>0</v>
      </c>
      <c r="H1296" s="25" t="s">
        <v>630</v>
      </c>
      <c r="I1296" s="1" t="s">
        <v>160</v>
      </c>
      <c r="J1296" s="1" t="s">
        <v>488</v>
      </c>
      <c r="K1296">
        <v>65</v>
      </c>
      <c r="L1296" t="s">
        <v>9</v>
      </c>
      <c r="M1296" t="s">
        <v>12</v>
      </c>
      <c r="N1296">
        <v>1</v>
      </c>
      <c r="O1296" t="s">
        <v>10</v>
      </c>
      <c r="P1296">
        <v>13</v>
      </c>
      <c r="Q1296" t="s">
        <v>10</v>
      </c>
      <c r="R1296">
        <v>0</v>
      </c>
    </row>
    <row r="1297" spans="1:18" hidden="1" x14ac:dyDescent="0.25">
      <c r="A1297" s="1">
        <f>SUMIFS('Franchise Wastage '!H:H,'Franchise Wastage '!B:B,Sheet1!H1297,'Franchise Wastage '!C:C,Sheet1!I1297,'Franchise Wastage '!D:D,Sheet1!J1297,'Franchise Wastage '!E:E,Sheet1!K1297)</f>
        <v>14</v>
      </c>
      <c r="B1297" s="1">
        <f>SUMIFS('Franchise Wastage '!F:F,'Franchise Wastage '!B:B,Sheet1!H1297,'Franchise Wastage '!C:C,Sheet1!I1297,'Franchise Wastage '!D:D,Sheet1!J1297,'Franchise Wastage '!E:E,Sheet1!K1297)</f>
        <v>0.65</v>
      </c>
      <c r="D1297" s="23">
        <f t="shared" si="60"/>
        <v>0</v>
      </c>
      <c r="E1297" s="23">
        <f t="shared" si="61"/>
        <v>0</v>
      </c>
      <c r="F1297" s="23">
        <f t="shared" si="62"/>
        <v>0</v>
      </c>
      <c r="H1297" t="s">
        <v>630</v>
      </c>
      <c r="I1297" s="1" t="s">
        <v>489</v>
      </c>
      <c r="J1297" s="1" t="s">
        <v>490</v>
      </c>
      <c r="K1297">
        <v>65</v>
      </c>
      <c r="L1297" t="s">
        <v>9</v>
      </c>
      <c r="M1297" t="s">
        <v>9</v>
      </c>
      <c r="N1297">
        <v>0.65</v>
      </c>
      <c r="O1297" t="s">
        <v>10</v>
      </c>
      <c r="P1297">
        <v>14</v>
      </c>
      <c r="Q1297" t="s">
        <v>10</v>
      </c>
      <c r="R1297">
        <v>0</v>
      </c>
    </row>
    <row r="1298" spans="1:18" x14ac:dyDescent="0.25">
      <c r="A1298" s="1">
        <f>SUMIFS('Franchise Wastage '!H:H,'Franchise Wastage '!B:B,Sheet1!H1298,'Franchise Wastage '!C:C,Sheet1!I1298,'Franchise Wastage '!D:D,Sheet1!J1298,'Franchise Wastage '!E:E,Sheet1!K1298)</f>
        <v>11</v>
      </c>
      <c r="B1298" s="1">
        <f>SUMIFS('Franchise Wastage '!F:F,'Franchise Wastage '!B:B,Sheet1!H1298,'Franchise Wastage '!C:C,Sheet1!I1298,'Franchise Wastage '!D:D,Sheet1!J1298,'Franchise Wastage '!E:E,Sheet1!K1298)</f>
        <v>0.65</v>
      </c>
      <c r="D1298" s="23">
        <f t="shared" si="60"/>
        <v>0</v>
      </c>
      <c r="E1298" s="23">
        <f t="shared" si="61"/>
        <v>0</v>
      </c>
      <c r="F1298" s="23">
        <f t="shared" si="62"/>
        <v>0</v>
      </c>
      <c r="H1298" s="25" t="s">
        <v>630</v>
      </c>
      <c r="I1298" s="1" t="s">
        <v>164</v>
      </c>
      <c r="J1298" s="1" t="s">
        <v>493</v>
      </c>
      <c r="K1298">
        <v>65</v>
      </c>
      <c r="L1298" t="s">
        <v>12</v>
      </c>
      <c r="M1298" t="s">
        <v>12</v>
      </c>
      <c r="N1298">
        <v>0.65</v>
      </c>
      <c r="O1298" t="s">
        <v>10</v>
      </c>
      <c r="P1298">
        <v>11</v>
      </c>
      <c r="Q1298" t="s">
        <v>10</v>
      </c>
      <c r="R1298">
        <v>0</v>
      </c>
    </row>
    <row r="1299" spans="1:18" x14ac:dyDescent="0.25">
      <c r="A1299" s="1">
        <f>SUMIFS('Franchise Wastage '!H:H,'Franchise Wastage '!B:B,Sheet1!H1299,'Franchise Wastage '!C:C,Sheet1!I1299,'Franchise Wastage '!D:D,Sheet1!J1299,'Franchise Wastage '!E:E,Sheet1!K1299)</f>
        <v>13</v>
      </c>
      <c r="B1299" s="1">
        <f>SUMIFS('Franchise Wastage '!F:F,'Franchise Wastage '!B:B,Sheet1!H1299,'Franchise Wastage '!C:C,Sheet1!I1299,'Franchise Wastage '!D:D,Sheet1!J1299,'Franchise Wastage '!E:E,Sheet1!K1299)</f>
        <v>0.75</v>
      </c>
      <c r="D1299" s="23">
        <f t="shared" si="60"/>
        <v>0</v>
      </c>
      <c r="E1299" s="23">
        <f t="shared" si="61"/>
        <v>0</v>
      </c>
      <c r="F1299" s="23">
        <f t="shared" si="62"/>
        <v>0</v>
      </c>
      <c r="H1299" s="25" t="s">
        <v>630</v>
      </c>
      <c r="I1299" s="1" t="s">
        <v>164</v>
      </c>
      <c r="J1299" s="1" t="s">
        <v>494</v>
      </c>
      <c r="K1299">
        <v>65</v>
      </c>
      <c r="L1299" t="s">
        <v>12</v>
      </c>
      <c r="M1299" t="s">
        <v>12</v>
      </c>
      <c r="N1299">
        <v>0.75</v>
      </c>
      <c r="O1299" t="s">
        <v>10</v>
      </c>
      <c r="P1299">
        <v>13</v>
      </c>
      <c r="Q1299" t="s">
        <v>10</v>
      </c>
      <c r="R1299">
        <v>0</v>
      </c>
    </row>
    <row r="1300" spans="1:18" x14ac:dyDescent="0.25">
      <c r="A1300" s="1">
        <f>SUMIFS('Franchise Wastage '!H:H,'Franchise Wastage '!B:B,Sheet1!H1300,'Franchise Wastage '!C:C,Sheet1!I1300,'Franchise Wastage '!D:D,Sheet1!J1300,'Franchise Wastage '!E:E,Sheet1!K1300)</f>
        <v>12</v>
      </c>
      <c r="B1300" s="1">
        <f>SUMIFS('Franchise Wastage '!F:F,'Franchise Wastage '!B:B,Sheet1!H1300,'Franchise Wastage '!C:C,Sheet1!I1300,'Franchise Wastage '!D:D,Sheet1!J1300,'Franchise Wastage '!E:E,Sheet1!K1300)</f>
        <v>1.5</v>
      </c>
      <c r="D1300" s="23">
        <f t="shared" si="60"/>
        <v>0</v>
      </c>
      <c r="E1300" s="23">
        <f t="shared" si="61"/>
        <v>0</v>
      </c>
      <c r="F1300" s="23">
        <f t="shared" si="62"/>
        <v>0</v>
      </c>
      <c r="H1300" s="25" t="s">
        <v>630</v>
      </c>
      <c r="I1300" s="1" t="s">
        <v>164</v>
      </c>
      <c r="J1300" s="1" t="s">
        <v>604</v>
      </c>
      <c r="K1300">
        <v>65</v>
      </c>
      <c r="L1300" t="s">
        <v>12</v>
      </c>
      <c r="M1300" t="s">
        <v>12</v>
      </c>
      <c r="N1300">
        <v>1.5</v>
      </c>
      <c r="O1300" t="s">
        <v>10</v>
      </c>
      <c r="P1300">
        <v>12</v>
      </c>
      <c r="Q1300" t="s">
        <v>10</v>
      </c>
      <c r="R1300">
        <v>0</v>
      </c>
    </row>
    <row r="1301" spans="1:18" x14ac:dyDescent="0.25">
      <c r="A1301" s="1">
        <f>SUMIFS('Franchise Wastage '!H:H,'Franchise Wastage '!B:B,Sheet1!H1301,'Franchise Wastage '!C:C,Sheet1!I1301,'Franchise Wastage '!D:D,Sheet1!J1301,'Franchise Wastage '!E:E,Sheet1!K1301)</f>
        <v>13</v>
      </c>
      <c r="B1301" s="1">
        <f>SUMIFS('Franchise Wastage '!F:F,'Franchise Wastage '!B:B,Sheet1!H1301,'Franchise Wastage '!C:C,Sheet1!I1301,'Franchise Wastage '!D:D,Sheet1!J1301,'Franchise Wastage '!E:E,Sheet1!K1301)</f>
        <v>0.85</v>
      </c>
      <c r="D1301" s="23">
        <f t="shared" si="60"/>
        <v>0</v>
      </c>
      <c r="E1301" s="23">
        <f t="shared" si="61"/>
        <v>0</v>
      </c>
      <c r="F1301" s="23">
        <f t="shared" si="62"/>
        <v>0</v>
      </c>
      <c r="H1301" s="25" t="s">
        <v>630</v>
      </c>
      <c r="I1301" s="1" t="s">
        <v>164</v>
      </c>
      <c r="J1301" s="1" t="s">
        <v>496</v>
      </c>
      <c r="K1301">
        <v>65</v>
      </c>
      <c r="L1301" t="s">
        <v>12</v>
      </c>
      <c r="M1301" t="s">
        <v>12</v>
      </c>
      <c r="N1301">
        <v>0.85</v>
      </c>
      <c r="O1301" t="s">
        <v>10</v>
      </c>
      <c r="P1301">
        <v>13</v>
      </c>
      <c r="Q1301" t="s">
        <v>10</v>
      </c>
      <c r="R1301">
        <v>0</v>
      </c>
    </row>
    <row r="1302" spans="1:18" hidden="1" x14ac:dyDescent="0.25">
      <c r="A1302" s="1">
        <f>SUMIFS('Franchise Wastage '!H:H,'Franchise Wastage '!B:B,Sheet1!H1302,'Franchise Wastage '!C:C,Sheet1!I1302,'Franchise Wastage '!D:D,Sheet1!J1302,'Franchise Wastage '!E:E,Sheet1!K1302)</f>
        <v>13</v>
      </c>
      <c r="B1302" s="1">
        <f>SUMIFS('Franchise Wastage '!F:F,'Franchise Wastage '!B:B,Sheet1!H1302,'Franchise Wastage '!C:C,Sheet1!I1302,'Franchise Wastage '!D:D,Sheet1!J1302,'Franchise Wastage '!E:E,Sheet1!K1302)</f>
        <v>0.75</v>
      </c>
      <c r="D1302" s="23">
        <f t="shared" si="60"/>
        <v>0</v>
      </c>
      <c r="E1302" s="23">
        <f t="shared" si="61"/>
        <v>0</v>
      </c>
      <c r="F1302" s="23">
        <f t="shared" si="62"/>
        <v>0</v>
      </c>
      <c r="H1302" t="s">
        <v>630</v>
      </c>
      <c r="I1302" s="1" t="s">
        <v>164</v>
      </c>
      <c r="J1302" s="1" t="s">
        <v>631</v>
      </c>
      <c r="K1302">
        <v>65</v>
      </c>
      <c r="L1302" t="s">
        <v>9</v>
      </c>
      <c r="M1302" t="s">
        <v>12</v>
      </c>
      <c r="N1302">
        <v>0.75</v>
      </c>
      <c r="O1302" t="s">
        <v>10</v>
      </c>
      <c r="P1302">
        <v>13</v>
      </c>
      <c r="Q1302" t="s">
        <v>10</v>
      </c>
      <c r="R1302">
        <v>0</v>
      </c>
    </row>
    <row r="1303" spans="1:18" hidden="1" x14ac:dyDescent="0.25">
      <c r="A1303" s="1">
        <f>SUMIFS('Franchise Wastage '!H:H,'Franchise Wastage '!B:B,Sheet1!H1303,'Franchise Wastage '!C:C,Sheet1!I1303,'Franchise Wastage '!D:D,Sheet1!J1303,'Franchise Wastage '!E:E,Sheet1!K1303)</f>
        <v>13</v>
      </c>
      <c r="B1303" s="1">
        <f>SUMIFS('Franchise Wastage '!F:F,'Franchise Wastage '!B:B,Sheet1!H1303,'Franchise Wastage '!C:C,Sheet1!I1303,'Franchise Wastage '!D:D,Sheet1!J1303,'Franchise Wastage '!E:E,Sheet1!K1303)</f>
        <v>0.65</v>
      </c>
      <c r="D1303" s="23">
        <f t="shared" si="60"/>
        <v>0</v>
      </c>
      <c r="E1303" s="23">
        <f t="shared" si="61"/>
        <v>0</v>
      </c>
      <c r="F1303" s="23">
        <f t="shared" si="62"/>
        <v>0</v>
      </c>
      <c r="H1303" t="s">
        <v>630</v>
      </c>
      <c r="I1303" s="1" t="s">
        <v>327</v>
      </c>
      <c r="J1303" s="1" t="s">
        <v>594</v>
      </c>
      <c r="K1303">
        <v>65</v>
      </c>
      <c r="L1303" t="s">
        <v>9</v>
      </c>
      <c r="M1303" t="s">
        <v>12</v>
      </c>
      <c r="N1303">
        <v>0.65</v>
      </c>
      <c r="O1303" t="s">
        <v>10</v>
      </c>
      <c r="P1303">
        <v>13</v>
      </c>
      <c r="Q1303" t="s">
        <v>10</v>
      </c>
      <c r="R1303">
        <v>0</v>
      </c>
    </row>
    <row r="1304" spans="1:18" hidden="1" x14ac:dyDescent="0.25">
      <c r="A1304" s="1">
        <f>SUMIFS('Franchise Wastage '!H:H,'Franchise Wastage '!B:B,Sheet1!H1304,'Franchise Wastage '!C:C,Sheet1!I1304,'Franchise Wastage '!D:D,Sheet1!J1304,'Franchise Wastage '!E:E,Sheet1!K1304)</f>
        <v>13</v>
      </c>
      <c r="B1304" s="1">
        <f>SUMIFS('Franchise Wastage '!F:F,'Franchise Wastage '!B:B,Sheet1!H1304,'Franchise Wastage '!C:C,Sheet1!I1304,'Franchise Wastage '!D:D,Sheet1!J1304,'Franchise Wastage '!E:E,Sheet1!K1304)</f>
        <v>0.75</v>
      </c>
      <c r="D1304" s="23">
        <f t="shared" si="60"/>
        <v>0</v>
      </c>
      <c r="E1304" s="23">
        <f t="shared" si="61"/>
        <v>0</v>
      </c>
      <c r="F1304" s="23">
        <f t="shared" si="62"/>
        <v>0</v>
      </c>
      <c r="H1304" t="s">
        <v>630</v>
      </c>
      <c r="I1304" s="1" t="s">
        <v>327</v>
      </c>
      <c r="J1304" s="1" t="s">
        <v>328</v>
      </c>
      <c r="K1304">
        <v>65</v>
      </c>
      <c r="L1304" t="s">
        <v>9</v>
      </c>
      <c r="M1304" t="s">
        <v>12</v>
      </c>
      <c r="N1304">
        <v>0.75</v>
      </c>
      <c r="O1304" t="s">
        <v>10</v>
      </c>
      <c r="P1304">
        <v>13</v>
      </c>
      <c r="Q1304" t="s">
        <v>10</v>
      </c>
      <c r="R1304">
        <v>0</v>
      </c>
    </row>
    <row r="1305" spans="1:18" hidden="1" x14ac:dyDescent="0.25">
      <c r="A1305" s="1">
        <f>SUMIFS('Franchise Wastage '!H:H,'Franchise Wastage '!B:B,Sheet1!H1305,'Franchise Wastage '!C:C,Sheet1!I1305,'Franchise Wastage '!D:D,Sheet1!J1305,'Franchise Wastage '!E:E,Sheet1!K1305)</f>
        <v>11</v>
      </c>
      <c r="B1305" s="1">
        <f>SUMIFS('Franchise Wastage '!F:F,'Franchise Wastage '!B:B,Sheet1!H1305,'Franchise Wastage '!C:C,Sheet1!I1305,'Franchise Wastage '!D:D,Sheet1!J1305,'Franchise Wastage '!E:E,Sheet1!K1305)</f>
        <v>0.65</v>
      </c>
      <c r="D1305" s="23">
        <f t="shared" si="60"/>
        <v>0</v>
      </c>
      <c r="E1305" s="23">
        <f t="shared" si="61"/>
        <v>0</v>
      </c>
      <c r="F1305" s="23">
        <f t="shared" si="62"/>
        <v>0</v>
      </c>
      <c r="H1305" t="s">
        <v>630</v>
      </c>
      <c r="I1305" s="1" t="s">
        <v>327</v>
      </c>
      <c r="J1305" s="1" t="s">
        <v>329</v>
      </c>
      <c r="K1305">
        <v>65</v>
      </c>
      <c r="L1305" t="s">
        <v>9</v>
      </c>
      <c r="M1305" t="s">
        <v>12</v>
      </c>
      <c r="N1305">
        <v>0.65</v>
      </c>
      <c r="O1305" t="s">
        <v>10</v>
      </c>
      <c r="P1305">
        <v>11</v>
      </c>
      <c r="Q1305" t="s">
        <v>10</v>
      </c>
      <c r="R1305">
        <v>0</v>
      </c>
    </row>
    <row r="1306" spans="1:18" hidden="1" x14ac:dyDescent="0.25">
      <c r="A1306" s="1">
        <f>SUMIFS('Franchise Wastage '!H:H,'Franchise Wastage '!B:B,Sheet1!H1306,'Franchise Wastage '!C:C,Sheet1!I1306,'Franchise Wastage '!D:D,Sheet1!J1306,'Franchise Wastage '!E:E,Sheet1!K1306)</f>
        <v>11</v>
      </c>
      <c r="B1306" s="1">
        <f>SUMIFS('Franchise Wastage '!F:F,'Franchise Wastage '!B:B,Sheet1!H1306,'Franchise Wastage '!C:C,Sheet1!I1306,'Franchise Wastage '!D:D,Sheet1!J1306,'Franchise Wastage '!E:E,Sheet1!K1306)</f>
        <v>0.65</v>
      </c>
      <c r="D1306" s="23">
        <f t="shared" si="60"/>
        <v>0</v>
      </c>
      <c r="E1306" s="23">
        <f t="shared" si="61"/>
        <v>0</v>
      </c>
      <c r="F1306" s="23">
        <f t="shared" si="62"/>
        <v>0</v>
      </c>
      <c r="H1306" t="s">
        <v>630</v>
      </c>
      <c r="I1306" s="1" t="s">
        <v>327</v>
      </c>
      <c r="J1306" s="1" t="s">
        <v>330</v>
      </c>
      <c r="K1306">
        <v>65</v>
      </c>
      <c r="L1306" t="s">
        <v>9</v>
      </c>
      <c r="M1306" t="s">
        <v>12</v>
      </c>
      <c r="N1306">
        <v>0.65</v>
      </c>
      <c r="O1306" t="s">
        <v>10</v>
      </c>
      <c r="P1306">
        <v>11</v>
      </c>
      <c r="Q1306" t="s">
        <v>10</v>
      </c>
      <c r="R1306">
        <v>0</v>
      </c>
    </row>
    <row r="1307" spans="1:18" hidden="1" x14ac:dyDescent="0.25">
      <c r="A1307" s="1">
        <f>SUMIFS('Franchise Wastage '!H:H,'Franchise Wastage '!B:B,Sheet1!H1307,'Franchise Wastage '!C:C,Sheet1!I1307,'Franchise Wastage '!D:D,Sheet1!J1307,'Franchise Wastage '!E:E,Sheet1!K1307)</f>
        <v>11</v>
      </c>
      <c r="B1307" s="1">
        <f>SUMIFS('Franchise Wastage '!F:F,'Franchise Wastage '!B:B,Sheet1!H1307,'Franchise Wastage '!C:C,Sheet1!I1307,'Franchise Wastage '!D:D,Sheet1!J1307,'Franchise Wastage '!E:E,Sheet1!K1307)</f>
        <v>0.65</v>
      </c>
      <c r="D1307" s="23">
        <f t="shared" si="60"/>
        <v>0</v>
      </c>
      <c r="E1307" s="23">
        <f t="shared" si="61"/>
        <v>0</v>
      </c>
      <c r="F1307" s="23">
        <f t="shared" si="62"/>
        <v>0</v>
      </c>
      <c r="H1307" t="s">
        <v>630</v>
      </c>
      <c r="I1307" s="1" t="s">
        <v>327</v>
      </c>
      <c r="J1307" s="1" t="s">
        <v>331</v>
      </c>
      <c r="K1307">
        <v>65</v>
      </c>
      <c r="L1307" t="s">
        <v>9</v>
      </c>
      <c r="M1307" t="s">
        <v>12</v>
      </c>
      <c r="N1307">
        <v>0.65</v>
      </c>
      <c r="O1307" t="s">
        <v>10</v>
      </c>
      <c r="P1307">
        <v>11</v>
      </c>
      <c r="Q1307" t="s">
        <v>10</v>
      </c>
      <c r="R1307">
        <v>0</v>
      </c>
    </row>
    <row r="1308" spans="1:18" hidden="1" x14ac:dyDescent="0.25">
      <c r="A1308" s="1">
        <f>SUMIFS('Franchise Wastage '!H:H,'Franchise Wastage '!B:B,Sheet1!H1308,'Franchise Wastage '!C:C,Sheet1!I1308,'Franchise Wastage '!D:D,Sheet1!J1308,'Franchise Wastage '!E:E,Sheet1!K1308)</f>
        <v>11</v>
      </c>
      <c r="B1308" s="1">
        <f>SUMIFS('Franchise Wastage '!F:F,'Franchise Wastage '!B:B,Sheet1!H1308,'Franchise Wastage '!C:C,Sheet1!I1308,'Franchise Wastage '!D:D,Sheet1!J1308,'Franchise Wastage '!E:E,Sheet1!K1308)</f>
        <v>0.65</v>
      </c>
      <c r="D1308" s="23">
        <f t="shared" si="60"/>
        <v>0</v>
      </c>
      <c r="E1308" s="23">
        <f t="shared" si="61"/>
        <v>0</v>
      </c>
      <c r="F1308" s="23">
        <f t="shared" si="62"/>
        <v>0</v>
      </c>
      <c r="H1308" t="s">
        <v>630</v>
      </c>
      <c r="I1308" s="1" t="s">
        <v>327</v>
      </c>
      <c r="J1308" s="1" t="s">
        <v>332</v>
      </c>
      <c r="K1308">
        <v>65</v>
      </c>
      <c r="L1308" t="s">
        <v>9</v>
      </c>
      <c r="M1308" t="s">
        <v>12</v>
      </c>
      <c r="N1308">
        <v>0.65</v>
      </c>
      <c r="O1308" t="s">
        <v>10</v>
      </c>
      <c r="P1308">
        <v>11</v>
      </c>
      <c r="Q1308" t="s">
        <v>10</v>
      </c>
      <c r="R1308">
        <v>0</v>
      </c>
    </row>
    <row r="1309" spans="1:18" hidden="1" x14ac:dyDescent="0.25">
      <c r="A1309" s="1">
        <f>SUMIFS('Franchise Wastage '!H:H,'Franchise Wastage '!B:B,Sheet1!H1309,'Franchise Wastage '!C:C,Sheet1!I1309,'Franchise Wastage '!D:D,Sheet1!J1309,'Franchise Wastage '!E:E,Sheet1!K1309)</f>
        <v>12</v>
      </c>
      <c r="B1309" s="1">
        <f>SUMIFS('Franchise Wastage '!F:F,'Franchise Wastage '!B:B,Sheet1!H1309,'Franchise Wastage '!C:C,Sheet1!I1309,'Franchise Wastage '!D:D,Sheet1!J1309,'Franchise Wastage '!E:E,Sheet1!K1309)</f>
        <v>0.75</v>
      </c>
      <c r="D1309" s="23">
        <f t="shared" si="60"/>
        <v>0</v>
      </c>
      <c r="E1309" s="23">
        <f t="shared" si="61"/>
        <v>0</v>
      </c>
      <c r="F1309" s="23">
        <f t="shared" si="62"/>
        <v>0</v>
      </c>
      <c r="H1309" t="s">
        <v>630</v>
      </c>
      <c r="I1309" s="1" t="s">
        <v>327</v>
      </c>
      <c r="J1309" s="1" t="s">
        <v>502</v>
      </c>
      <c r="K1309">
        <v>65</v>
      </c>
      <c r="L1309" t="s">
        <v>9</v>
      </c>
      <c r="M1309" t="s">
        <v>12</v>
      </c>
      <c r="N1309">
        <v>0.75</v>
      </c>
      <c r="O1309" t="s">
        <v>10</v>
      </c>
      <c r="P1309">
        <v>12</v>
      </c>
      <c r="Q1309" t="s">
        <v>10</v>
      </c>
      <c r="R1309">
        <v>0</v>
      </c>
    </row>
    <row r="1310" spans="1:18" x14ac:dyDescent="0.25">
      <c r="A1310" s="1">
        <f>SUMIFS('Franchise Wastage '!H:H,'Franchise Wastage '!B:B,Sheet1!H1310,'Franchise Wastage '!C:C,Sheet1!I1310,'Franchise Wastage '!D:D,Sheet1!J1310,'Franchise Wastage '!E:E,Sheet1!K1310)</f>
        <v>13</v>
      </c>
      <c r="B1310" s="1">
        <f>SUMIFS('Franchise Wastage '!F:F,'Franchise Wastage '!B:B,Sheet1!H1310,'Franchise Wastage '!C:C,Sheet1!I1310,'Franchise Wastage '!D:D,Sheet1!J1310,'Franchise Wastage '!E:E,Sheet1!K1310)</f>
        <v>0.7</v>
      </c>
      <c r="D1310" s="23">
        <f t="shared" si="60"/>
        <v>0</v>
      </c>
      <c r="E1310" s="23">
        <f t="shared" si="61"/>
        <v>0</v>
      </c>
      <c r="F1310" s="23">
        <f t="shared" si="62"/>
        <v>0</v>
      </c>
      <c r="H1310" s="25" t="s">
        <v>630</v>
      </c>
      <c r="I1310" s="1" t="s">
        <v>327</v>
      </c>
      <c r="J1310" s="1" t="s">
        <v>1984</v>
      </c>
      <c r="K1310">
        <v>65</v>
      </c>
      <c r="L1310" t="s">
        <v>9</v>
      </c>
      <c r="M1310" t="s">
        <v>12</v>
      </c>
      <c r="N1310">
        <v>0.7</v>
      </c>
      <c r="O1310" t="s">
        <v>2129</v>
      </c>
      <c r="P1310">
        <v>13</v>
      </c>
      <c r="Q1310" t="s">
        <v>10</v>
      </c>
      <c r="R1310">
        <v>0</v>
      </c>
    </row>
    <row r="1311" spans="1:18" hidden="1" x14ac:dyDescent="0.25">
      <c r="A1311" s="1">
        <f>SUMIFS('Franchise Wastage '!H:H,'Franchise Wastage '!B:B,Sheet1!H1311,'Franchise Wastage '!C:C,Sheet1!I1311,'Franchise Wastage '!D:D,Sheet1!J1311,'Franchise Wastage '!E:E,Sheet1!K1311)</f>
        <v>18</v>
      </c>
      <c r="B1311" s="1">
        <f>SUMIFS('Franchise Wastage '!F:F,'Franchise Wastage '!B:B,Sheet1!H1311,'Franchise Wastage '!C:C,Sheet1!I1311,'Franchise Wastage '!D:D,Sheet1!J1311,'Franchise Wastage '!E:E,Sheet1!K1311)</f>
        <v>1</v>
      </c>
      <c r="D1311" s="23">
        <f t="shared" si="60"/>
        <v>0</v>
      </c>
      <c r="E1311" s="23">
        <f t="shared" si="61"/>
        <v>0</v>
      </c>
      <c r="F1311" s="23">
        <f t="shared" si="62"/>
        <v>0</v>
      </c>
      <c r="H1311" t="s">
        <v>630</v>
      </c>
      <c r="I1311" s="1" t="s">
        <v>41</v>
      </c>
      <c r="J1311" s="1" t="s">
        <v>503</v>
      </c>
      <c r="K1311">
        <v>75</v>
      </c>
      <c r="L1311" t="s">
        <v>9</v>
      </c>
      <c r="M1311" t="s">
        <v>12</v>
      </c>
      <c r="N1311">
        <v>1</v>
      </c>
      <c r="O1311" t="s">
        <v>10</v>
      </c>
      <c r="P1311">
        <v>18</v>
      </c>
      <c r="Q1311" t="s">
        <v>10</v>
      </c>
      <c r="R1311">
        <v>0</v>
      </c>
    </row>
    <row r="1312" spans="1:18" hidden="1" x14ac:dyDescent="0.25">
      <c r="A1312" s="1">
        <f>SUMIFS('Franchise Wastage '!H:H,'Franchise Wastage '!B:B,Sheet1!H1312,'Franchise Wastage '!C:C,Sheet1!I1312,'Franchise Wastage '!D:D,Sheet1!J1312,'Franchise Wastage '!E:E,Sheet1!K1312)</f>
        <v>13</v>
      </c>
      <c r="B1312" s="1">
        <f>SUMIFS('Franchise Wastage '!F:F,'Franchise Wastage '!B:B,Sheet1!H1312,'Franchise Wastage '!C:C,Sheet1!I1312,'Franchise Wastage '!D:D,Sheet1!J1312,'Franchise Wastage '!E:E,Sheet1!K1312)</f>
        <v>0.65</v>
      </c>
      <c r="D1312" s="23">
        <f t="shared" si="60"/>
        <v>0</v>
      </c>
      <c r="E1312" s="23">
        <f t="shared" si="61"/>
        <v>0</v>
      </c>
      <c r="F1312" s="23">
        <f t="shared" si="62"/>
        <v>0</v>
      </c>
      <c r="H1312" t="s">
        <v>630</v>
      </c>
      <c r="I1312" s="1" t="s">
        <v>41</v>
      </c>
      <c r="J1312" s="1" t="s">
        <v>504</v>
      </c>
      <c r="K1312">
        <v>65</v>
      </c>
      <c r="L1312" t="s">
        <v>9</v>
      </c>
      <c r="M1312" t="s">
        <v>12</v>
      </c>
      <c r="N1312">
        <v>0.65</v>
      </c>
      <c r="O1312" t="s">
        <v>10</v>
      </c>
      <c r="P1312">
        <v>13</v>
      </c>
      <c r="Q1312" t="s">
        <v>10</v>
      </c>
      <c r="R1312">
        <v>0</v>
      </c>
    </row>
    <row r="1313" spans="1:18" hidden="1" x14ac:dyDescent="0.25">
      <c r="A1313" s="1">
        <f>SUMIFS('Franchise Wastage '!H:H,'Franchise Wastage '!B:B,Sheet1!H1313,'Franchise Wastage '!C:C,Sheet1!I1313,'Franchise Wastage '!D:D,Sheet1!J1313,'Franchise Wastage '!E:E,Sheet1!K1313)</f>
        <v>13</v>
      </c>
      <c r="B1313" s="1">
        <f>SUMIFS('Franchise Wastage '!F:F,'Franchise Wastage '!B:B,Sheet1!H1313,'Franchise Wastage '!C:C,Sheet1!I1313,'Franchise Wastage '!D:D,Sheet1!J1313,'Franchise Wastage '!E:E,Sheet1!K1313)</f>
        <v>0.65</v>
      </c>
      <c r="D1313" s="23">
        <f t="shared" si="60"/>
        <v>0</v>
      </c>
      <c r="E1313" s="23">
        <f t="shared" si="61"/>
        <v>0</v>
      </c>
      <c r="F1313" s="23">
        <f t="shared" si="62"/>
        <v>0</v>
      </c>
      <c r="H1313" t="s">
        <v>630</v>
      </c>
      <c r="I1313" s="1" t="s">
        <v>41</v>
      </c>
      <c r="J1313" s="1" t="s">
        <v>335</v>
      </c>
      <c r="K1313">
        <v>65</v>
      </c>
      <c r="L1313" t="s">
        <v>9</v>
      </c>
      <c r="M1313" t="s">
        <v>12</v>
      </c>
      <c r="N1313">
        <v>0.65</v>
      </c>
      <c r="O1313" t="s">
        <v>10</v>
      </c>
      <c r="P1313">
        <v>13</v>
      </c>
      <c r="Q1313" t="s">
        <v>10</v>
      </c>
      <c r="R1313">
        <v>0</v>
      </c>
    </row>
    <row r="1314" spans="1:18" hidden="1" x14ac:dyDescent="0.25">
      <c r="A1314" s="1">
        <f>SUMIFS('Franchise Wastage '!H:H,'Franchise Wastage '!B:B,Sheet1!H1314,'Franchise Wastage '!C:C,Sheet1!I1314,'Franchise Wastage '!D:D,Sheet1!J1314,'Franchise Wastage '!E:E,Sheet1!K1314)</f>
        <v>13</v>
      </c>
      <c r="B1314" s="1">
        <f>SUMIFS('Franchise Wastage '!F:F,'Franchise Wastage '!B:B,Sheet1!H1314,'Franchise Wastage '!C:C,Sheet1!I1314,'Franchise Wastage '!D:D,Sheet1!J1314,'Franchise Wastage '!E:E,Sheet1!K1314)</f>
        <v>0.75</v>
      </c>
      <c r="D1314" s="23">
        <f t="shared" si="60"/>
        <v>0</v>
      </c>
      <c r="E1314" s="23">
        <f t="shared" si="61"/>
        <v>0</v>
      </c>
      <c r="F1314" s="23">
        <f t="shared" si="62"/>
        <v>0</v>
      </c>
      <c r="H1314" t="s">
        <v>630</v>
      </c>
      <c r="I1314" s="1" t="s">
        <v>41</v>
      </c>
      <c r="J1314" s="1" t="s">
        <v>632</v>
      </c>
      <c r="K1314">
        <v>75</v>
      </c>
      <c r="L1314" t="s">
        <v>9</v>
      </c>
      <c r="M1314" t="s">
        <v>12</v>
      </c>
      <c r="N1314">
        <v>0.75</v>
      </c>
      <c r="O1314" t="s">
        <v>10</v>
      </c>
      <c r="P1314">
        <v>13</v>
      </c>
      <c r="Q1314" t="s">
        <v>10</v>
      </c>
      <c r="R1314">
        <v>0</v>
      </c>
    </row>
    <row r="1315" spans="1:18" hidden="1" x14ac:dyDescent="0.25">
      <c r="A1315" s="1">
        <f>SUMIFS('Franchise Wastage '!H:H,'Franchise Wastage '!B:B,Sheet1!H1315,'Franchise Wastage '!C:C,Sheet1!I1315,'Franchise Wastage '!D:D,Sheet1!J1315,'Franchise Wastage '!E:E,Sheet1!K1315)</f>
        <v>13</v>
      </c>
      <c r="B1315" s="1">
        <f>SUMIFS('Franchise Wastage '!F:F,'Franchise Wastage '!B:B,Sheet1!H1315,'Franchise Wastage '!C:C,Sheet1!I1315,'Franchise Wastage '!D:D,Sheet1!J1315,'Franchise Wastage '!E:E,Sheet1!K1315)</f>
        <v>0.65</v>
      </c>
      <c r="D1315" s="23">
        <f t="shared" si="60"/>
        <v>0</v>
      </c>
      <c r="E1315" s="23">
        <f t="shared" si="61"/>
        <v>0</v>
      </c>
      <c r="F1315" s="23">
        <f t="shared" si="62"/>
        <v>0</v>
      </c>
      <c r="H1315" t="s">
        <v>630</v>
      </c>
      <c r="I1315" s="1" t="s">
        <v>41</v>
      </c>
      <c r="J1315" s="1" t="s">
        <v>42</v>
      </c>
      <c r="K1315">
        <v>65</v>
      </c>
      <c r="L1315" t="s">
        <v>9</v>
      </c>
      <c r="M1315" t="s">
        <v>12</v>
      </c>
      <c r="N1315">
        <v>0.65</v>
      </c>
      <c r="O1315" t="s">
        <v>10</v>
      </c>
      <c r="P1315">
        <v>13</v>
      </c>
      <c r="Q1315" t="s">
        <v>10</v>
      </c>
      <c r="R1315">
        <v>0</v>
      </c>
    </row>
    <row r="1316" spans="1:18" hidden="1" x14ac:dyDescent="0.25">
      <c r="A1316" s="1">
        <f>SUMIFS('Franchise Wastage '!H:H,'Franchise Wastage '!B:B,Sheet1!H1316,'Franchise Wastage '!C:C,Sheet1!I1316,'Franchise Wastage '!D:D,Sheet1!J1316,'Franchise Wastage '!E:E,Sheet1!K1316)</f>
        <v>13</v>
      </c>
      <c r="B1316" s="1">
        <f>SUMIFS('Franchise Wastage '!F:F,'Franchise Wastage '!B:B,Sheet1!H1316,'Franchise Wastage '!C:C,Sheet1!I1316,'Franchise Wastage '!D:D,Sheet1!J1316,'Franchise Wastage '!E:E,Sheet1!K1316)</f>
        <v>0.65</v>
      </c>
      <c r="D1316" s="23">
        <f t="shared" si="60"/>
        <v>0</v>
      </c>
      <c r="E1316" s="23">
        <f t="shared" si="61"/>
        <v>0</v>
      </c>
      <c r="F1316" s="23">
        <f t="shared" si="62"/>
        <v>0</v>
      </c>
      <c r="H1316" t="s">
        <v>630</v>
      </c>
      <c r="I1316" s="1" t="s">
        <v>41</v>
      </c>
      <c r="J1316" s="1" t="s">
        <v>523</v>
      </c>
      <c r="K1316">
        <v>65</v>
      </c>
      <c r="L1316" t="s">
        <v>9</v>
      </c>
      <c r="M1316" t="s">
        <v>12</v>
      </c>
      <c r="N1316">
        <v>0.65</v>
      </c>
      <c r="O1316" t="s">
        <v>10</v>
      </c>
      <c r="P1316">
        <v>13</v>
      </c>
      <c r="Q1316" t="s">
        <v>10</v>
      </c>
      <c r="R1316">
        <v>0</v>
      </c>
    </row>
    <row r="1317" spans="1:18" x14ac:dyDescent="0.25">
      <c r="A1317" s="1">
        <f>SUMIFS('Franchise Wastage '!H:H,'Franchise Wastage '!B:B,Sheet1!H1317,'Franchise Wastage '!C:C,Sheet1!I1317,'Franchise Wastage '!D:D,Sheet1!J1317,'Franchise Wastage '!E:E,Sheet1!K1317)</f>
        <v>15</v>
      </c>
      <c r="B1317" s="1">
        <f>SUMIFS('Franchise Wastage '!F:F,'Franchise Wastage '!B:B,Sheet1!H1317,'Franchise Wastage '!C:C,Sheet1!I1317,'Franchise Wastage '!D:D,Sheet1!J1317,'Franchise Wastage '!E:E,Sheet1!K1317)</f>
        <v>0.85</v>
      </c>
      <c r="D1317" s="23">
        <f t="shared" si="60"/>
        <v>0</v>
      </c>
      <c r="E1317" s="23">
        <f t="shared" si="61"/>
        <v>0</v>
      </c>
      <c r="F1317" s="23">
        <f t="shared" si="62"/>
        <v>0</v>
      </c>
      <c r="H1317" s="25" t="s">
        <v>630</v>
      </c>
      <c r="I1317" s="1" t="s">
        <v>41</v>
      </c>
      <c r="J1317" s="1" t="s">
        <v>336</v>
      </c>
      <c r="K1317">
        <v>65</v>
      </c>
      <c r="L1317" t="s">
        <v>9</v>
      </c>
      <c r="M1317" t="s">
        <v>12</v>
      </c>
      <c r="N1317">
        <v>0.85</v>
      </c>
      <c r="O1317" t="s">
        <v>10</v>
      </c>
      <c r="P1317">
        <v>15</v>
      </c>
      <c r="Q1317" t="s">
        <v>10</v>
      </c>
      <c r="R1317">
        <v>0</v>
      </c>
    </row>
    <row r="1318" spans="1:18" hidden="1" x14ac:dyDescent="0.25">
      <c r="A1318" s="1">
        <f>SUMIFS('Franchise Wastage '!H:H,'Franchise Wastage '!B:B,Sheet1!H1318,'Franchise Wastage '!C:C,Sheet1!I1318,'Franchise Wastage '!D:D,Sheet1!J1318,'Franchise Wastage '!E:E,Sheet1!K1318)</f>
        <v>20</v>
      </c>
      <c r="B1318" s="1">
        <f>SUMIFS('Franchise Wastage '!F:F,'Franchise Wastage '!B:B,Sheet1!H1318,'Franchise Wastage '!C:C,Sheet1!I1318,'Franchise Wastage '!D:D,Sheet1!J1318,'Franchise Wastage '!E:E,Sheet1!K1318)</f>
        <v>2</v>
      </c>
      <c r="D1318" s="23">
        <f t="shared" si="60"/>
        <v>0</v>
      </c>
      <c r="E1318" s="23">
        <f t="shared" si="61"/>
        <v>0</v>
      </c>
      <c r="F1318" s="23">
        <f t="shared" si="62"/>
        <v>0</v>
      </c>
      <c r="H1318" s="25" t="s">
        <v>630</v>
      </c>
      <c r="I1318" s="1" t="s">
        <v>41</v>
      </c>
      <c r="J1318" s="1" t="s">
        <v>506</v>
      </c>
      <c r="K1318">
        <v>75</v>
      </c>
      <c r="L1318" t="s">
        <v>9</v>
      </c>
      <c r="M1318" t="s">
        <v>12</v>
      </c>
      <c r="N1318">
        <v>2</v>
      </c>
      <c r="O1318" t="s">
        <v>10</v>
      </c>
      <c r="P1318">
        <v>20</v>
      </c>
      <c r="Q1318" t="s">
        <v>10</v>
      </c>
      <c r="R1318">
        <v>0</v>
      </c>
    </row>
    <row r="1319" spans="1:18" x14ac:dyDescent="0.25">
      <c r="A1319" s="1">
        <f>SUMIFS('Franchise Wastage '!H:H,'Franchise Wastage '!B:B,Sheet1!H1319,'Franchise Wastage '!C:C,Sheet1!I1319,'Franchise Wastage '!D:D,Sheet1!J1319,'Franchise Wastage '!E:E,Sheet1!K1319)</f>
        <v>13</v>
      </c>
      <c r="B1319" s="1">
        <f>SUMIFS('Franchise Wastage '!F:F,'Franchise Wastage '!B:B,Sheet1!H1319,'Franchise Wastage '!C:C,Sheet1!I1319,'Franchise Wastage '!D:D,Sheet1!J1319,'Franchise Wastage '!E:E,Sheet1!K1319)</f>
        <v>10</v>
      </c>
      <c r="D1319" s="23">
        <f t="shared" si="60"/>
        <v>0</v>
      </c>
      <c r="E1319" s="23">
        <f t="shared" si="61"/>
        <v>0</v>
      </c>
      <c r="F1319" s="23">
        <f t="shared" si="62"/>
        <v>0</v>
      </c>
      <c r="H1319" s="25" t="s">
        <v>630</v>
      </c>
      <c r="I1319" s="1" t="s">
        <v>595</v>
      </c>
      <c r="J1319" s="1" t="s">
        <v>599</v>
      </c>
      <c r="K1319">
        <v>65</v>
      </c>
      <c r="L1319" t="s">
        <v>9</v>
      </c>
      <c r="M1319" t="s">
        <v>9</v>
      </c>
      <c r="N1319">
        <v>10</v>
      </c>
      <c r="O1319" t="s">
        <v>20</v>
      </c>
      <c r="P1319">
        <v>13</v>
      </c>
      <c r="Q1319" t="s">
        <v>10</v>
      </c>
      <c r="R1319">
        <v>0</v>
      </c>
    </row>
    <row r="1320" spans="1:18" hidden="1" x14ac:dyDescent="0.25">
      <c r="A1320" s="1">
        <f>SUMIFS('Franchise Wastage '!H:H,'Franchise Wastage '!B:B,Sheet1!H1320,'Franchise Wastage '!C:C,Sheet1!I1320,'Franchise Wastage '!D:D,Sheet1!J1320,'Franchise Wastage '!E:E,Sheet1!K1320)</f>
        <v>13</v>
      </c>
      <c r="B1320" s="1">
        <f>SUMIFS('Franchise Wastage '!F:F,'Franchise Wastage '!B:B,Sheet1!H1320,'Franchise Wastage '!C:C,Sheet1!I1320,'Franchise Wastage '!D:D,Sheet1!J1320,'Franchise Wastage '!E:E,Sheet1!K1320)</f>
        <v>0.55000000000000004</v>
      </c>
      <c r="D1320" s="23">
        <f t="shared" si="60"/>
        <v>0</v>
      </c>
      <c r="E1320" s="23">
        <f t="shared" si="61"/>
        <v>0</v>
      </c>
      <c r="F1320" s="23">
        <f t="shared" si="62"/>
        <v>0</v>
      </c>
      <c r="H1320" s="23" t="s">
        <v>630</v>
      </c>
      <c r="I1320" s="1" t="s">
        <v>69</v>
      </c>
      <c r="J1320" s="1" t="s">
        <v>337</v>
      </c>
      <c r="K1320">
        <v>65</v>
      </c>
      <c r="L1320" t="s">
        <v>9</v>
      </c>
      <c r="M1320" t="s">
        <v>12</v>
      </c>
      <c r="N1320">
        <v>0.55000000000000004</v>
      </c>
      <c r="O1320" t="s">
        <v>10</v>
      </c>
      <c r="P1320">
        <v>13</v>
      </c>
      <c r="Q1320" t="s">
        <v>10</v>
      </c>
      <c r="R1320">
        <v>0</v>
      </c>
    </row>
    <row r="1321" spans="1:18" hidden="1" x14ac:dyDescent="0.25">
      <c r="A1321" s="1">
        <f>SUMIFS('Franchise Wastage '!H:H,'Franchise Wastage '!B:B,Sheet1!H1321,'Franchise Wastage '!C:C,Sheet1!I1321,'Franchise Wastage '!D:D,Sheet1!J1321,'Franchise Wastage '!E:E,Sheet1!K1321)</f>
        <v>7</v>
      </c>
      <c r="B1321" s="1">
        <f>SUMIFS('Franchise Wastage '!F:F,'Franchise Wastage '!B:B,Sheet1!H1321,'Franchise Wastage '!C:C,Sheet1!I1321,'Franchise Wastage '!D:D,Sheet1!J1321,'Franchise Wastage '!E:E,Sheet1!K1321)</f>
        <v>0.65</v>
      </c>
      <c r="D1321" s="23">
        <f t="shared" si="60"/>
        <v>0</v>
      </c>
      <c r="E1321" s="23">
        <f t="shared" si="61"/>
        <v>0</v>
      </c>
      <c r="F1321" s="23">
        <f t="shared" si="62"/>
        <v>0</v>
      </c>
      <c r="H1321" s="23" t="s">
        <v>630</v>
      </c>
      <c r="I1321" s="1" t="s">
        <v>69</v>
      </c>
      <c r="J1321" s="1" t="s">
        <v>337</v>
      </c>
      <c r="K1321">
        <v>70</v>
      </c>
      <c r="L1321" t="s">
        <v>9</v>
      </c>
      <c r="M1321" t="s">
        <v>12</v>
      </c>
      <c r="N1321">
        <v>0.65</v>
      </c>
      <c r="O1321" t="s">
        <v>10</v>
      </c>
      <c r="P1321">
        <v>7</v>
      </c>
      <c r="Q1321" t="s">
        <v>10</v>
      </c>
      <c r="R1321">
        <v>0</v>
      </c>
    </row>
    <row r="1322" spans="1:18" hidden="1" x14ac:dyDescent="0.25">
      <c r="A1322" s="1">
        <f>SUMIFS('Franchise Wastage '!H:H,'Franchise Wastage '!B:B,Sheet1!H1322,'Franchise Wastage '!C:C,Sheet1!I1322,'Franchise Wastage '!D:D,Sheet1!J1322,'Franchise Wastage '!E:E,Sheet1!K1322)</f>
        <v>12</v>
      </c>
      <c r="B1322" s="1">
        <f>SUMIFS('Franchise Wastage '!F:F,'Franchise Wastage '!B:B,Sheet1!H1322,'Franchise Wastage '!C:C,Sheet1!I1322,'Franchise Wastage '!D:D,Sheet1!J1322,'Franchise Wastage '!E:E,Sheet1!K1322)</f>
        <v>0.65</v>
      </c>
      <c r="D1322" s="23">
        <f t="shared" si="60"/>
        <v>0</v>
      </c>
      <c r="E1322" s="23">
        <f t="shared" si="61"/>
        <v>0</v>
      </c>
      <c r="F1322" s="23">
        <f t="shared" si="62"/>
        <v>0</v>
      </c>
      <c r="H1322" t="s">
        <v>630</v>
      </c>
      <c r="I1322" s="1" t="s">
        <v>69</v>
      </c>
      <c r="J1322" s="1" t="s">
        <v>338</v>
      </c>
      <c r="K1322">
        <v>65</v>
      </c>
      <c r="L1322" t="s">
        <v>9</v>
      </c>
      <c r="M1322" t="s">
        <v>12</v>
      </c>
      <c r="N1322">
        <v>0.65</v>
      </c>
      <c r="O1322" t="s">
        <v>10</v>
      </c>
      <c r="P1322">
        <v>12</v>
      </c>
      <c r="Q1322" t="s">
        <v>10</v>
      </c>
      <c r="R1322">
        <v>0</v>
      </c>
    </row>
    <row r="1323" spans="1:18" hidden="1" x14ac:dyDescent="0.25">
      <c r="A1323" s="1">
        <f>SUMIFS('Franchise Wastage '!H:H,'Franchise Wastage '!B:B,Sheet1!H1323,'Franchise Wastage '!C:C,Sheet1!I1323,'Franchise Wastage '!D:D,Sheet1!J1323,'Franchise Wastage '!E:E,Sheet1!K1323)</f>
        <v>10</v>
      </c>
      <c r="B1323" s="1">
        <f>SUMIFS('Franchise Wastage '!F:F,'Franchise Wastage '!B:B,Sheet1!H1323,'Franchise Wastage '!C:C,Sheet1!I1323,'Franchise Wastage '!D:D,Sheet1!J1323,'Franchise Wastage '!E:E,Sheet1!K1323)</f>
        <v>0.65</v>
      </c>
      <c r="D1323" s="23">
        <f t="shared" si="60"/>
        <v>0</v>
      </c>
      <c r="E1323" s="23">
        <f t="shared" si="61"/>
        <v>0</v>
      </c>
      <c r="F1323" s="23">
        <f t="shared" si="62"/>
        <v>0</v>
      </c>
      <c r="H1323" t="s">
        <v>630</v>
      </c>
      <c r="I1323" s="1" t="s">
        <v>69</v>
      </c>
      <c r="J1323" s="1" t="s">
        <v>339</v>
      </c>
      <c r="K1323">
        <v>65</v>
      </c>
      <c r="L1323" t="s">
        <v>9</v>
      </c>
      <c r="M1323" t="s">
        <v>12</v>
      </c>
      <c r="N1323">
        <v>0.65</v>
      </c>
      <c r="O1323" t="s">
        <v>10</v>
      </c>
      <c r="P1323">
        <v>10</v>
      </c>
      <c r="Q1323" t="s">
        <v>10</v>
      </c>
      <c r="R1323">
        <v>0</v>
      </c>
    </row>
    <row r="1324" spans="1:18" hidden="1" x14ac:dyDescent="0.25">
      <c r="A1324" s="1">
        <f>SUMIFS('Franchise Wastage '!H:H,'Franchise Wastage '!B:B,Sheet1!H1324,'Franchise Wastage '!C:C,Sheet1!I1324,'Franchise Wastage '!D:D,Sheet1!J1324,'Franchise Wastage '!E:E,Sheet1!K1324)</f>
        <v>14</v>
      </c>
      <c r="B1324" s="1">
        <f>SUMIFS('Franchise Wastage '!F:F,'Franchise Wastage '!B:B,Sheet1!H1324,'Franchise Wastage '!C:C,Sheet1!I1324,'Franchise Wastage '!D:D,Sheet1!J1324,'Franchise Wastage '!E:E,Sheet1!K1324)</f>
        <v>0.75</v>
      </c>
      <c r="D1324" s="23">
        <f t="shared" si="60"/>
        <v>0</v>
      </c>
      <c r="E1324" s="23">
        <f t="shared" si="61"/>
        <v>0</v>
      </c>
      <c r="F1324" s="23">
        <f t="shared" si="62"/>
        <v>0</v>
      </c>
      <c r="H1324" t="s">
        <v>630</v>
      </c>
      <c r="I1324" s="1" t="s">
        <v>69</v>
      </c>
      <c r="J1324" s="1" t="s">
        <v>509</v>
      </c>
      <c r="K1324">
        <v>65</v>
      </c>
      <c r="L1324" t="s">
        <v>9</v>
      </c>
      <c r="M1324" t="s">
        <v>12</v>
      </c>
      <c r="N1324">
        <v>0.75</v>
      </c>
      <c r="O1324" t="s">
        <v>10</v>
      </c>
      <c r="P1324">
        <v>14</v>
      </c>
      <c r="Q1324" t="s">
        <v>10</v>
      </c>
      <c r="R1324">
        <v>0</v>
      </c>
    </row>
    <row r="1325" spans="1:18" hidden="1" x14ac:dyDescent="0.25">
      <c r="A1325" s="1">
        <f>SUMIFS('Franchise Wastage '!H:H,'Franchise Wastage '!B:B,Sheet1!H1325,'Franchise Wastage '!C:C,Sheet1!I1325,'Franchise Wastage '!D:D,Sheet1!J1325,'Franchise Wastage '!E:E,Sheet1!K1325)</f>
        <v>5</v>
      </c>
      <c r="B1325" s="1">
        <f>SUMIFS('Franchise Wastage '!F:F,'Franchise Wastage '!B:B,Sheet1!H1325,'Franchise Wastage '!C:C,Sheet1!I1325,'Franchise Wastage '!D:D,Sheet1!J1325,'Franchise Wastage '!E:E,Sheet1!K1325)</f>
        <v>5</v>
      </c>
      <c r="D1325" s="23">
        <f t="shared" si="60"/>
        <v>0</v>
      </c>
      <c r="E1325" s="23">
        <f t="shared" si="61"/>
        <v>0</v>
      </c>
      <c r="F1325" s="23">
        <f t="shared" si="62"/>
        <v>0</v>
      </c>
      <c r="H1325" t="s">
        <v>630</v>
      </c>
      <c r="I1325" s="1" t="s">
        <v>69</v>
      </c>
      <c r="J1325" s="1" t="s">
        <v>601</v>
      </c>
      <c r="K1325">
        <v>95</v>
      </c>
      <c r="L1325" t="s">
        <v>9</v>
      </c>
      <c r="M1325" t="s">
        <v>12</v>
      </c>
      <c r="N1325">
        <v>5</v>
      </c>
      <c r="O1325" t="s">
        <v>20</v>
      </c>
      <c r="P1325">
        <v>5</v>
      </c>
      <c r="Q1325" t="s">
        <v>10</v>
      </c>
      <c r="R1325">
        <v>0</v>
      </c>
    </row>
    <row r="1326" spans="1:18" hidden="1" x14ac:dyDescent="0.25">
      <c r="A1326" s="1">
        <f>SUMIFS('Franchise Wastage '!H:H,'Franchise Wastage '!B:B,Sheet1!H1326,'Franchise Wastage '!C:C,Sheet1!I1326,'Franchise Wastage '!D:D,Sheet1!J1326,'Franchise Wastage '!E:E,Sheet1!K1326)</f>
        <v>13</v>
      </c>
      <c r="B1326" s="1">
        <f>SUMIFS('Franchise Wastage '!F:F,'Franchise Wastage '!B:B,Sheet1!H1326,'Franchise Wastage '!C:C,Sheet1!I1326,'Franchise Wastage '!D:D,Sheet1!J1326,'Franchise Wastage '!E:E,Sheet1!K1326)</f>
        <v>0.85</v>
      </c>
      <c r="D1326" s="23">
        <f t="shared" si="60"/>
        <v>0</v>
      </c>
      <c r="E1326" s="23">
        <f t="shared" si="61"/>
        <v>0</v>
      </c>
      <c r="F1326" s="23">
        <f t="shared" si="62"/>
        <v>0</v>
      </c>
      <c r="H1326" t="s">
        <v>630</v>
      </c>
      <c r="I1326" s="1" t="s">
        <v>69</v>
      </c>
      <c r="J1326" s="1" t="s">
        <v>510</v>
      </c>
      <c r="K1326">
        <v>65</v>
      </c>
      <c r="L1326" t="s">
        <v>9</v>
      </c>
      <c r="M1326" t="s">
        <v>12</v>
      </c>
      <c r="N1326">
        <v>0.85</v>
      </c>
      <c r="O1326" t="s">
        <v>10</v>
      </c>
      <c r="P1326">
        <v>13</v>
      </c>
      <c r="Q1326" t="s">
        <v>10</v>
      </c>
      <c r="R1326">
        <v>0</v>
      </c>
    </row>
    <row r="1327" spans="1:18" hidden="1" x14ac:dyDescent="0.25">
      <c r="A1327" s="1">
        <f>SUMIFS('Franchise Wastage '!H:H,'Franchise Wastage '!B:B,Sheet1!H1327,'Franchise Wastage '!C:C,Sheet1!I1327,'Franchise Wastage '!D:D,Sheet1!J1327,'Franchise Wastage '!E:E,Sheet1!K1327)</f>
        <v>12</v>
      </c>
      <c r="B1327" s="1">
        <f>SUMIFS('Franchise Wastage '!F:F,'Franchise Wastage '!B:B,Sheet1!H1327,'Franchise Wastage '!C:C,Sheet1!I1327,'Franchise Wastage '!D:D,Sheet1!J1327,'Franchise Wastage '!E:E,Sheet1!K1327)</f>
        <v>0.65</v>
      </c>
      <c r="D1327" s="23">
        <f t="shared" si="60"/>
        <v>0</v>
      </c>
      <c r="E1327" s="23">
        <f t="shared" si="61"/>
        <v>0</v>
      </c>
      <c r="F1327" s="23">
        <f t="shared" si="62"/>
        <v>0</v>
      </c>
      <c r="H1327" t="s">
        <v>630</v>
      </c>
      <c r="I1327" s="1" t="s">
        <v>69</v>
      </c>
      <c r="J1327" s="1" t="s">
        <v>511</v>
      </c>
      <c r="K1327">
        <v>65</v>
      </c>
      <c r="L1327" t="s">
        <v>9</v>
      </c>
      <c r="M1327" t="s">
        <v>12</v>
      </c>
      <c r="N1327">
        <v>0.65</v>
      </c>
      <c r="O1327" t="s">
        <v>10</v>
      </c>
      <c r="P1327">
        <v>12</v>
      </c>
      <c r="Q1327" t="s">
        <v>10</v>
      </c>
      <c r="R1327">
        <v>0</v>
      </c>
    </row>
    <row r="1328" spans="1:18" x14ac:dyDescent="0.25">
      <c r="A1328" s="1">
        <f>SUMIFS('Franchise Wastage '!H:H,'Franchise Wastage '!B:B,Sheet1!H1328,'Franchise Wastage '!C:C,Sheet1!I1328,'Franchise Wastage '!D:D,Sheet1!J1328,'Franchise Wastage '!E:E,Sheet1!K1328)</f>
        <v>12</v>
      </c>
      <c r="B1328" s="1">
        <f>SUMIFS('Franchise Wastage '!F:F,'Franchise Wastage '!B:B,Sheet1!H1328,'Franchise Wastage '!C:C,Sheet1!I1328,'Franchise Wastage '!D:D,Sheet1!J1328,'Franchise Wastage '!E:E,Sheet1!K1328)</f>
        <v>0.65</v>
      </c>
      <c r="D1328" s="23">
        <f t="shared" si="60"/>
        <v>0</v>
      </c>
      <c r="E1328" s="23">
        <f t="shared" si="61"/>
        <v>0</v>
      </c>
      <c r="F1328" s="23">
        <f t="shared" si="62"/>
        <v>0</v>
      </c>
      <c r="H1328" s="25" t="s">
        <v>630</v>
      </c>
      <c r="I1328" s="1" t="s">
        <v>69</v>
      </c>
      <c r="J1328" s="1" t="s">
        <v>516</v>
      </c>
      <c r="K1328">
        <v>65</v>
      </c>
      <c r="L1328" t="s">
        <v>9</v>
      </c>
      <c r="M1328" t="s">
        <v>12</v>
      </c>
      <c r="N1328">
        <v>0.65</v>
      </c>
      <c r="O1328" t="s">
        <v>10</v>
      </c>
      <c r="P1328">
        <v>12</v>
      </c>
      <c r="Q1328" t="s">
        <v>10</v>
      </c>
      <c r="R1328">
        <v>0</v>
      </c>
    </row>
    <row r="1329" spans="1:25" x14ac:dyDescent="0.25">
      <c r="A1329" s="1">
        <f>SUMIFS('Franchise Wastage '!H:H,'Franchise Wastage '!B:B,Sheet1!H1329,'Franchise Wastage '!C:C,Sheet1!I1329,'Franchise Wastage '!D:D,Sheet1!J1329,'Franchise Wastage '!E:E,Sheet1!K1329)</f>
        <v>13</v>
      </c>
      <c r="B1329" s="1">
        <f>SUMIFS('Franchise Wastage '!F:F,'Franchise Wastage '!B:B,Sheet1!H1329,'Franchise Wastage '!C:C,Sheet1!I1329,'Franchise Wastage '!D:D,Sheet1!J1329,'Franchise Wastage '!E:E,Sheet1!K1329)</f>
        <v>0.65</v>
      </c>
      <c r="D1329" s="23">
        <f t="shared" si="60"/>
        <v>0</v>
      </c>
      <c r="E1329" s="23">
        <f t="shared" si="61"/>
        <v>0</v>
      </c>
      <c r="F1329" s="23">
        <f t="shared" si="62"/>
        <v>0</v>
      </c>
      <c r="H1329" s="25" t="s">
        <v>630</v>
      </c>
      <c r="I1329" s="1" t="s">
        <v>69</v>
      </c>
      <c r="J1329" s="1" t="s">
        <v>603</v>
      </c>
      <c r="K1329">
        <v>65</v>
      </c>
      <c r="L1329" t="s">
        <v>9</v>
      </c>
      <c r="M1329" t="s">
        <v>12</v>
      </c>
      <c r="N1329">
        <v>0.65</v>
      </c>
      <c r="O1329" t="s">
        <v>10</v>
      </c>
      <c r="P1329">
        <v>13</v>
      </c>
      <c r="Q1329" t="s">
        <v>10</v>
      </c>
      <c r="R1329">
        <v>0</v>
      </c>
    </row>
    <row r="1330" spans="1:25" x14ac:dyDescent="0.25">
      <c r="D1330" s="23">
        <f t="shared" si="60"/>
        <v>0</v>
      </c>
      <c r="E1330" s="23">
        <f t="shared" si="61"/>
        <v>0</v>
      </c>
      <c r="F1330" s="23">
        <f t="shared" si="62"/>
        <v>0</v>
      </c>
      <c r="H1330" t="s">
        <v>9</v>
      </c>
      <c r="T1330">
        <v>0</v>
      </c>
      <c r="U1330">
        <v>0</v>
      </c>
      <c r="W1330">
        <v>0</v>
      </c>
      <c r="X1330">
        <v>0</v>
      </c>
      <c r="Y1330">
        <v>0</v>
      </c>
    </row>
  </sheetData>
  <autoFilter ref="A6:R1329">
    <filterColumn colId="5">
      <filters>
        <filter val="0.75"/>
        <filter val="1"/>
        <filter val="10"/>
        <filter val="10.3"/>
        <filter val="10.5"/>
        <filter val="10.9"/>
        <filter val="11"/>
        <filter val="11.1"/>
        <filter val="11.2"/>
        <filter val="11.6"/>
        <filter val="11.65"/>
        <filter val="11.8"/>
        <filter val="12"/>
        <filter val="12.5"/>
        <filter val="12.6"/>
        <filter val="12.65"/>
        <filter val="12.8"/>
        <filter val="12.9"/>
        <filter val="125"/>
        <filter val="13"/>
        <filter val="13.1"/>
        <filter val="13.3"/>
        <filter val="13.5"/>
        <filter val="13.65"/>
        <filter val="13.7"/>
        <filter val="13.75"/>
        <filter val="13.85"/>
        <filter val="14"/>
        <filter val="14.3"/>
        <filter val="14.5"/>
        <filter val="14.7"/>
        <filter val="15"/>
        <filter val="15.1"/>
        <filter val="15.85"/>
        <filter val="16"/>
        <filter val="17.2"/>
        <filter val="17.5"/>
        <filter val="18"/>
        <filter val="19.2"/>
        <filter val="19.5"/>
        <filter val="2"/>
        <filter val="-2.5"/>
        <filter val="20.5"/>
        <filter val="21.5"/>
        <filter val="22"/>
        <filter val="22.5"/>
        <filter val="23"/>
        <filter val="24"/>
        <filter val="24.5"/>
        <filter val="25"/>
        <filter val="29"/>
        <filter val="3"/>
        <filter val="3.4"/>
        <filter val="3.5"/>
        <filter val="35"/>
        <filter val="4"/>
        <filter val="4.3"/>
        <filter val="40"/>
        <filter val="5.2"/>
        <filter val="5.7"/>
        <filter val="5.8"/>
        <filter val="520"/>
        <filter val="55"/>
        <filter val="56"/>
        <filter val="6.8"/>
        <filter val="7.55"/>
        <filter val="75"/>
        <filter val="8"/>
        <filter val="9"/>
        <filter val="9.5"/>
        <filter val="9.75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Franchise Wastage </vt:lpstr>
      <vt:lpstr>Shop Wastage+CS Margin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2021-03-18T11:22:01Z</dcterms:created>
  <dcterms:modified xsi:type="dcterms:W3CDTF">2022-07-27T05:51:52Z</dcterms:modified>
</cp:coreProperties>
</file>